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38e176fb014ba1/Projecten/Things/PlatformIO/BeeNodeV4_Coordinator/"/>
    </mc:Choice>
  </mc:AlternateContent>
  <xr:revisionPtr revIDLastSave="6" documentId="113_{C2FB9D27-BD0C-4B1A-9BC3-2C27F62617BA}" xr6:coauthVersionLast="40" xr6:coauthVersionMax="40" xr10:uidLastSave="{651C68A6-0C8D-46A3-94A6-E4455A9CBCCE}"/>
  <bookViews>
    <workbookView xWindow="0" yWindow="0" windowWidth="11415" windowHeight="5880" activeTab="5" xr2:uid="{FFEAAD56-8228-4A12-AFC0-80046996DCAE}"/>
  </bookViews>
  <sheets>
    <sheet name="scales calibration (2)" sheetId="4" r:id="rId1"/>
    <sheet name="Blad2" sheetId="5" r:id="rId2"/>
    <sheet name="scales calibration" sheetId="3" r:id="rId3"/>
    <sheet name="Sheet1" sheetId="1" r:id="rId4"/>
    <sheet name="Blad1" sheetId="2" r:id="rId5"/>
    <sheet name="Blad3" sheetId="6" r:id="rId6"/>
    <sheet name="Blad4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7" l="1"/>
  <c r="H37" i="4" l="1"/>
  <c r="G37" i="4"/>
  <c r="F37" i="4"/>
  <c r="E37" i="4"/>
  <c r="D37" i="4"/>
  <c r="C37" i="4"/>
  <c r="H35" i="4"/>
  <c r="G35" i="4"/>
  <c r="F35" i="4"/>
  <c r="E35" i="4"/>
  <c r="D35" i="4"/>
  <c r="C35" i="4"/>
  <c r="D34" i="4"/>
  <c r="D44" i="4" s="1"/>
  <c r="C34" i="4"/>
  <c r="C44" i="4" s="1"/>
  <c r="H27" i="4"/>
  <c r="G27" i="4"/>
  <c r="F27" i="4"/>
  <c r="E27" i="4"/>
  <c r="D27" i="4"/>
  <c r="C27" i="4"/>
  <c r="H26" i="4"/>
  <c r="H34" i="4" s="1"/>
  <c r="H44" i="4" s="1"/>
  <c r="G26" i="4"/>
  <c r="F26" i="4"/>
  <c r="F29" i="4" s="1"/>
  <c r="F34" i="4" s="1"/>
  <c r="F44" i="4" s="1"/>
  <c r="E26" i="4"/>
  <c r="E29" i="4" s="1"/>
  <c r="E34" i="4" s="1"/>
  <c r="E44" i="4" s="1"/>
  <c r="D26" i="4"/>
  <c r="D29" i="4" s="1"/>
  <c r="C26" i="4"/>
  <c r="C29" i="4" s="1"/>
  <c r="H17" i="4"/>
  <c r="G17" i="4"/>
  <c r="F17" i="4"/>
  <c r="F12" i="4" s="1"/>
  <c r="E17" i="4"/>
  <c r="E12" i="4" s="1"/>
  <c r="D17" i="4"/>
  <c r="C17" i="4"/>
  <c r="D15" i="4"/>
  <c r="H14" i="4"/>
  <c r="G14" i="4"/>
  <c r="F14" i="4"/>
  <c r="F15" i="4" s="1"/>
  <c r="E14" i="4"/>
  <c r="E11" i="4" s="1"/>
  <c r="D14" i="4"/>
  <c r="C14" i="4"/>
  <c r="C11" i="4" s="1"/>
  <c r="H12" i="4"/>
  <c r="H15" i="4" s="1"/>
  <c r="G12" i="4"/>
  <c r="D12" i="4"/>
  <c r="C12" i="4"/>
  <c r="H11" i="4"/>
  <c r="D11" i="4"/>
  <c r="G35" i="3"/>
  <c r="H35" i="3"/>
  <c r="G37" i="3"/>
  <c r="H37" i="3"/>
  <c r="A21" i="2"/>
  <c r="B21" i="2"/>
  <c r="C21" i="2"/>
  <c r="D21" i="2"/>
  <c r="E21" i="2"/>
  <c r="F21" i="2"/>
  <c r="H27" i="3"/>
  <c r="F11" i="4" l="1"/>
  <c r="G15" i="4"/>
  <c r="G18" i="4"/>
  <c r="E15" i="4"/>
  <c r="G11" i="4"/>
  <c r="D18" i="4"/>
  <c r="H18" i="4"/>
  <c r="H29" i="4"/>
  <c r="G29" i="4"/>
  <c r="G34" i="4" s="1"/>
  <c r="G44" i="4" s="1"/>
  <c r="F18" i="4"/>
  <c r="F37" i="3"/>
  <c r="E37" i="3"/>
  <c r="D37" i="3"/>
  <c r="C37" i="3"/>
  <c r="G27" i="3"/>
  <c r="F27" i="3"/>
  <c r="E27" i="3"/>
  <c r="D27" i="3"/>
  <c r="C27" i="3"/>
  <c r="H26" i="3"/>
  <c r="G26" i="3"/>
  <c r="F26" i="3"/>
  <c r="E26" i="3"/>
  <c r="E29" i="3" s="1"/>
  <c r="D26" i="3"/>
  <c r="D29" i="3" s="1"/>
  <c r="D34" i="3" s="1"/>
  <c r="D44" i="3" s="1"/>
  <c r="C26" i="3"/>
  <c r="C29" i="3" s="1"/>
  <c r="C34" i="3" s="1"/>
  <c r="C44" i="3" s="1"/>
  <c r="H17" i="3"/>
  <c r="G17" i="3"/>
  <c r="F17" i="3"/>
  <c r="F12" i="3" s="1"/>
  <c r="F18" i="3" s="1"/>
  <c r="E17" i="3"/>
  <c r="E12" i="3" s="1"/>
  <c r="D17" i="3"/>
  <c r="C17" i="3"/>
  <c r="C12" i="3" s="1"/>
  <c r="H14" i="3"/>
  <c r="H11" i="3" s="1"/>
  <c r="G14" i="3"/>
  <c r="F14" i="3"/>
  <c r="F11" i="3" s="1"/>
  <c r="E14" i="3"/>
  <c r="D14" i="3"/>
  <c r="D11" i="3" s="1"/>
  <c r="C14" i="3"/>
  <c r="C11" i="3" s="1"/>
  <c r="G11" i="3"/>
  <c r="E15" i="3" l="1"/>
  <c r="E34" i="3"/>
  <c r="E44" i="3" s="1"/>
  <c r="H29" i="3"/>
  <c r="H34" i="3" s="1"/>
  <c r="H44" i="3" s="1"/>
  <c r="G29" i="3"/>
  <c r="G34" i="3" s="1"/>
  <c r="G44" i="3" s="1"/>
  <c r="F29" i="3"/>
  <c r="F34" i="3" s="1"/>
  <c r="F44" i="3" s="1"/>
  <c r="D35" i="3"/>
  <c r="E11" i="3"/>
  <c r="E35" i="3"/>
  <c r="C35" i="3"/>
  <c r="F35" i="3"/>
  <c r="F15" i="3"/>
  <c r="G12" i="3"/>
  <c r="G15" i="3" s="1"/>
  <c r="D12" i="3"/>
  <c r="D15" i="3" s="1"/>
  <c r="H12" i="3"/>
  <c r="H15" i="3" s="1"/>
  <c r="E26" i="1"/>
  <c r="F37" i="1"/>
  <c r="C37" i="1"/>
  <c r="D37" i="1"/>
  <c r="E37" i="1"/>
  <c r="G37" i="1"/>
  <c r="P17" i="1"/>
  <c r="H37" i="1"/>
  <c r="M14" i="1"/>
  <c r="O26" i="1"/>
  <c r="O29" i="1" s="1"/>
  <c r="P27" i="1" s="1"/>
  <c r="M16" i="1"/>
  <c r="H18" i="3" l="1"/>
  <c r="D18" i="3"/>
  <c r="G18" i="3"/>
  <c r="C26" i="1" l="1"/>
  <c r="C29" i="1" s="1"/>
  <c r="C34" i="1" s="1"/>
  <c r="D26" i="1"/>
  <c r="D29" i="1" s="1"/>
  <c r="D34" i="1" s="1"/>
  <c r="E29" i="1"/>
  <c r="E34" i="1" s="1"/>
  <c r="C27" i="1"/>
  <c r="C30" i="1" s="1"/>
  <c r="D27" i="1"/>
  <c r="D30" i="1" s="1"/>
  <c r="E27" i="1"/>
  <c r="E30" i="1" s="1"/>
  <c r="E35" i="1" s="1"/>
  <c r="H26" i="1"/>
  <c r="H29" i="1" s="1"/>
  <c r="H34" i="1" s="1"/>
  <c r="H27" i="1"/>
  <c r="H30" i="1" s="1"/>
  <c r="H35" i="1" s="1"/>
  <c r="G26" i="1"/>
  <c r="G27" i="1"/>
  <c r="G30" i="1" s="1"/>
  <c r="G35" i="1" s="1"/>
  <c r="F27" i="1"/>
  <c r="F30" i="1" s="1"/>
  <c r="F35" i="1" s="1"/>
  <c r="F26" i="1"/>
  <c r="D35" i="1" l="1"/>
  <c r="C35" i="1"/>
  <c r="G29" i="1"/>
  <c r="G34" i="1" s="1"/>
  <c r="F29" i="1"/>
  <c r="F34" i="1" s="1"/>
  <c r="C14" i="1"/>
  <c r="D14" i="1"/>
  <c r="D11" i="1" s="1"/>
  <c r="E14" i="1"/>
  <c r="E11" i="1" s="1"/>
  <c r="C17" i="1"/>
  <c r="C12" i="1" s="1"/>
  <c r="D17" i="1"/>
  <c r="D12" i="1" s="1"/>
  <c r="E17" i="1"/>
  <c r="E12" i="1" s="1"/>
  <c r="F12" i="1"/>
  <c r="H17" i="1"/>
  <c r="H12" i="1" s="1"/>
  <c r="F17" i="1"/>
  <c r="G17" i="1"/>
  <c r="G12" i="1" s="1"/>
  <c r="F14" i="1"/>
  <c r="F11" i="1" s="1"/>
  <c r="G14" i="1"/>
  <c r="H14" i="1"/>
  <c r="H11" i="1" s="1"/>
  <c r="G15" i="1" l="1"/>
  <c r="F18" i="1"/>
  <c r="F15" i="1"/>
  <c r="E15" i="1"/>
  <c r="D15" i="1"/>
  <c r="D18" i="1"/>
  <c r="C11" i="1"/>
  <c r="H15" i="1"/>
  <c r="H18" i="1"/>
  <c r="G18" i="1"/>
  <c r="G11" i="1"/>
</calcChain>
</file>

<file path=xl/sharedStrings.xml><?xml version="1.0" encoding="utf-8"?>
<sst xmlns="http://schemas.openxmlformats.org/spreadsheetml/2006/main" count="1061" uniqueCount="188">
  <si>
    <t>Scale1: 272907</t>
  </si>
  <si>
    <t>Scale2: -88891</t>
  </si>
  <si>
    <t>Scale3: -142607</t>
  </si>
  <si>
    <t>0KG</t>
  </si>
  <si>
    <t>10KG</t>
  </si>
  <si>
    <t>Scale1: 180265</t>
  </si>
  <si>
    <t>Scale2: -312812</t>
  </si>
  <si>
    <t>Scale3: -366525</t>
  </si>
  <si>
    <t>20KG</t>
  </si>
  <si>
    <t>tarra</t>
  </si>
  <si>
    <t>factor</t>
  </si>
  <si>
    <t>reading</t>
  </si>
  <si>
    <t>delta</t>
  </si>
  <si>
    <t>factor20</t>
  </si>
  <si>
    <t>Test</t>
  </si>
  <si>
    <t xml:space="preserve">  Serial.print((scale1.get_value(10)-8644154)/-22.21496109);</t>
  </si>
  <si>
    <t xml:space="preserve">  Serial.print("\t\t");</t>
  </si>
  <si>
    <t xml:space="preserve">  Serial.print((scale2.get_value(10)-8304200)/-22.27629622);</t>
  </si>
  <si>
    <t xml:space="preserve">  Serial.print((scale3.get_value(10)-8244900)/-22.3391494);</t>
  </si>
  <si>
    <t xml:space="preserve">  Serial.println();</t>
  </si>
  <si>
    <t>4-5-6</t>
  </si>
  <si>
    <t>Scale1: 8641643</t>
  </si>
  <si>
    <t>Scale2: 8388571</t>
  </si>
  <si>
    <t>Scale3: 8384484</t>
  </si>
  <si>
    <t>Scale1: 8641114</t>
  </si>
  <si>
    <t>Scale2: 8387889</t>
  </si>
  <si>
    <t>Scale3: 8382335</t>
  </si>
  <si>
    <t>readings</t>
  </si>
  <si>
    <t>8641008.00</t>
  </si>
  <si>
    <t>8300825.00</t>
  </si>
  <si>
    <t>8382390.00</t>
  </si>
  <si>
    <t>142.56</t>
  </si>
  <si>
    <t>152.31</t>
  </si>
  <si>
    <t>44.09</t>
  </si>
  <si>
    <t>8640987.00</t>
  </si>
  <si>
    <t>8300800.00</t>
  </si>
  <si>
    <t>8382424.00</t>
  </si>
  <si>
    <t>143.73</t>
  </si>
  <si>
    <t>44.63</t>
  </si>
  <si>
    <t>8640979.00</t>
  </si>
  <si>
    <t>8301173.00</t>
  </si>
  <si>
    <t>8382383.00</t>
  </si>
  <si>
    <t>141.75</t>
  </si>
  <si>
    <t>152.36</t>
  </si>
  <si>
    <t>47.90</t>
  </si>
  <si>
    <t>8640966.00</t>
  </si>
  <si>
    <t>8300828.00</t>
  </si>
  <si>
    <t>8382222.00</t>
  </si>
  <si>
    <t>151.33</t>
  </si>
  <si>
    <t>48.39</t>
  </si>
  <si>
    <t>8640981.00</t>
  </si>
  <si>
    <t>8300812.00</t>
  </si>
  <si>
    <t>8382332.00</t>
  </si>
  <si>
    <t>142.25</t>
  </si>
  <si>
    <t>151.06</t>
  </si>
  <si>
    <t>47.23</t>
  </si>
  <si>
    <t>8640967.00</t>
  </si>
  <si>
    <t>8300807.00</t>
  </si>
  <si>
    <t>8382439.00</t>
  </si>
  <si>
    <t>142.61</t>
  </si>
  <si>
    <t>152.05</t>
  </si>
  <si>
    <t>46.47</t>
  </si>
  <si>
    <t>8640985.00</t>
  </si>
  <si>
    <t>8300775.00</t>
  </si>
  <si>
    <t>8382418.00</t>
  </si>
  <si>
    <t>151.87</t>
  </si>
  <si>
    <t>48.57</t>
  </si>
  <si>
    <t>8640988.00</t>
  </si>
  <si>
    <t>8382404.00</t>
  </si>
  <si>
    <t>136.26</t>
  </si>
  <si>
    <t>150.29</t>
  </si>
  <si>
    <t>-211.38</t>
  </si>
  <si>
    <t>8640921.00</t>
  </si>
  <si>
    <t>8300789.00</t>
  </si>
  <si>
    <t>8388498.00</t>
  </si>
  <si>
    <t>140.22</t>
  </si>
  <si>
    <t>151.15</t>
  </si>
  <si>
    <t>-214.11</t>
  </si>
  <si>
    <t>8641022.00</t>
  </si>
  <si>
    <t>8300784.00</t>
  </si>
  <si>
    <t>8388211.00</t>
  </si>
  <si>
    <t>140.58</t>
  </si>
  <si>
    <t>150.65</t>
  </si>
  <si>
    <t>-218.85</t>
  </si>
  <si>
    <t>8640977.00</t>
  </si>
  <si>
    <t>8300883.00</t>
  </si>
  <si>
    <t>8388499.00</t>
  </si>
  <si>
    <t>143.91</t>
  </si>
  <si>
    <t>151.51</t>
  </si>
  <si>
    <t>-22.07</t>
  </si>
  <si>
    <t>8640997.00</t>
  </si>
  <si>
    <t>8300856.00</t>
  </si>
  <si>
    <t>8382386.00</t>
  </si>
  <si>
    <t>147.33</t>
  </si>
  <si>
    <t>46.29</t>
  </si>
  <si>
    <t>8300877.00</t>
  </si>
  <si>
    <t>8382368.00</t>
  </si>
  <si>
    <t>144.72</t>
  </si>
  <si>
    <t>148.86</t>
  </si>
  <si>
    <t>48.97</t>
  </si>
  <si>
    <t>8640965.00</t>
  </si>
  <si>
    <t>8300853.00</t>
  </si>
  <si>
    <t>143.10</t>
  </si>
  <si>
    <t>149.89</t>
  </si>
  <si>
    <t>49.60</t>
  </si>
  <si>
    <t>8640954.00</t>
  </si>
  <si>
    <t>8300865.00</t>
  </si>
  <si>
    <t>8382288.00</t>
  </si>
  <si>
    <t>142.34</t>
  </si>
  <si>
    <t>154.56</t>
  </si>
  <si>
    <t>54.79</t>
  </si>
  <si>
    <t>8641189.00</t>
  </si>
  <si>
    <t>8300795.00</t>
  </si>
  <si>
    <t>8388068.00</t>
  </si>
  <si>
    <t>135.85</t>
  </si>
  <si>
    <t>154.83</t>
  </si>
  <si>
    <t>2675.48</t>
  </si>
  <si>
    <t>8641208.00</t>
  </si>
  <si>
    <t>8300791.00</t>
  </si>
  <si>
    <t>8319492.00</t>
  </si>
  <si>
    <t>130.95</t>
  </si>
  <si>
    <t>154.20</t>
  </si>
  <si>
    <t>2863.94</t>
  </si>
  <si>
    <t>8300745.00</t>
  </si>
  <si>
    <t>8319459.00</t>
  </si>
  <si>
    <t>135.18</t>
  </si>
  <si>
    <t>2862.28</t>
  </si>
  <si>
    <t>8641148.00</t>
  </si>
  <si>
    <t>8307438.00</t>
  </si>
  <si>
    <t>8382697.00</t>
  </si>
  <si>
    <t>132.70</t>
  </si>
  <si>
    <t>151.60</t>
  </si>
  <si>
    <t>53.22</t>
  </si>
  <si>
    <t>8641305.00</t>
  </si>
  <si>
    <t>8300760.00</t>
  </si>
  <si>
    <t>8382974.00</t>
  </si>
  <si>
    <t>141.39</t>
  </si>
  <si>
    <t>147.51</t>
  </si>
  <si>
    <t>51.43</t>
  </si>
  <si>
    <t>8300924.00</t>
  </si>
  <si>
    <t>8382260.00</t>
  </si>
  <si>
    <t>146.34</t>
  </si>
  <si>
    <t>146.70</t>
  </si>
  <si>
    <t>49.02</t>
  </si>
  <si>
    <t>8640931.00</t>
  </si>
  <si>
    <t>8300955.00</t>
  </si>
  <si>
    <t>8382251.00</t>
  </si>
  <si>
    <t>152.33</t>
  </si>
  <si>
    <t>145.58</t>
  </si>
  <si>
    <t>52.96</t>
  </si>
  <si>
    <t>8640792.00</t>
  </si>
  <si>
    <t>8300996.00</t>
  </si>
  <si>
    <t>8382364.00</t>
  </si>
  <si>
    <t>151.97</t>
  </si>
  <si>
    <t>143.16</t>
  </si>
  <si>
    <t>53.58</t>
  </si>
  <si>
    <t>8640786.00</t>
  </si>
  <si>
    <t>8300930.00</t>
  </si>
  <si>
    <t>8382371.00</t>
  </si>
  <si>
    <t>151.20</t>
  </si>
  <si>
    <t>140.87</t>
  </si>
  <si>
    <t>49.64</t>
  </si>
  <si>
    <t>Bat: 4347</t>
  </si>
  <si>
    <t>Scale1: 8630212</t>
  </si>
  <si>
    <t>Scale2: 8302607</t>
  </si>
  <si>
    <t>Scale3: 8386164</t>
  </si>
  <si>
    <t>Scale4: 8388607</t>
  </si>
  <si>
    <t>Scale5: 8388607</t>
  </si>
  <si>
    <t>Scale6: 8388607</t>
  </si>
  <si>
    <t>Scale1: 8643933</t>
  </si>
  <si>
    <t>Scale2: 8303315</t>
  </si>
  <si>
    <t>Scale3: 8381375</t>
  </si>
  <si>
    <t>Scale1: 8644032</t>
  </si>
  <si>
    <t>Scale2: 8303166</t>
  </si>
  <si>
    <t>Scale3: 8381354</t>
  </si>
  <si>
    <t>Scale4: 8644146</t>
  </si>
  <si>
    <t>Scale5: 8303392</t>
  </si>
  <si>
    <t>Scale6: 8381409</t>
  </si>
  <si>
    <t>calibration</t>
  </si>
  <si>
    <t>test</t>
  </si>
  <si>
    <t>zero factor</t>
  </si>
  <si>
    <t>testscale</t>
  </si>
  <si>
    <t>Zero</t>
  </si>
  <si>
    <t>factor:</t>
  </si>
  <si>
    <t>testscale alu</t>
  </si>
  <si>
    <t>alu + pootjes + solder</t>
  </si>
  <si>
    <t>final</t>
  </si>
  <si>
    <t>nog maar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</si>
</sst>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B5CEA8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ck">
        <color theme="9"/>
      </left>
      <right/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1" fillId="0" borderId="0" xfId="0" applyFont="1"/>
    <xf numFmtId="0" fontId="0" fillId="3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0" borderId="0" xfId="0" quotePrefix="1"/>
    <xf numFmtId="0" fontId="0" fillId="7" borderId="0" xfId="0" applyFill="1"/>
    <xf numFmtId="0" fontId="0" fillId="0" borderId="0" xfId="0" applyFill="1"/>
    <xf numFmtId="0" fontId="0" fillId="8" borderId="0" xfId="0" applyFill="1"/>
    <xf numFmtId="1" fontId="2" fillId="5" borderId="0" xfId="0" applyNumberFormat="1" applyFont="1" applyFill="1"/>
    <xf numFmtId="1" fontId="0" fillId="0" borderId="0" xfId="0" applyNumberFormat="1" applyFont="1"/>
    <xf numFmtId="1" fontId="0" fillId="0" borderId="0" xfId="0" applyNumberFormat="1"/>
    <xf numFmtId="0" fontId="4" fillId="7" borderId="0" xfId="0" applyFont="1" applyFill="1"/>
    <xf numFmtId="0" fontId="6" fillId="0" borderId="0" xfId="0" applyFont="1"/>
    <xf numFmtId="1" fontId="0" fillId="2" borderId="0" xfId="0" applyNumberFormat="1" applyFont="1" applyFill="1"/>
    <xf numFmtId="0" fontId="0" fillId="0" borderId="1" xfId="0" applyBorder="1"/>
    <xf numFmtId="0" fontId="0" fillId="0" borderId="2" xfId="0" applyBorder="1"/>
    <xf numFmtId="1" fontId="3" fillId="4" borderId="3" xfId="0" applyNumberFormat="1" applyFont="1" applyFill="1" applyBorder="1"/>
    <xf numFmtId="1" fontId="5" fillId="9" borderId="4" xfId="0" applyNumberFormat="1" applyFont="1" applyFill="1" applyBorder="1"/>
    <xf numFmtId="1" fontId="0" fillId="4" borderId="4" xfId="0" applyNumberFormat="1" applyFill="1" applyBorder="1"/>
    <xf numFmtId="0" fontId="0" fillId="4" borderId="4" xfId="0" applyFill="1" applyBorder="1"/>
    <xf numFmtId="0" fontId="5" fillId="9" borderId="4" xfId="0" applyFont="1" applyFill="1" applyBorder="1"/>
    <xf numFmtId="0" fontId="5" fillId="4" borderId="4" xfId="0" applyFont="1" applyFill="1" applyBorder="1"/>
    <xf numFmtId="0" fontId="5" fillId="4" borderId="5" xfId="0" applyFont="1" applyFill="1" applyBorder="1"/>
    <xf numFmtId="1" fontId="3" fillId="4" borderId="6" xfId="0" applyNumberFormat="1" applyFont="1" applyFill="1" applyBorder="1"/>
    <xf numFmtId="1" fontId="5" fillId="9" borderId="7" xfId="0" applyNumberFormat="1" applyFont="1" applyFill="1" applyBorder="1"/>
    <xf numFmtId="1" fontId="0" fillId="4" borderId="7" xfId="0" applyNumberFormat="1" applyFill="1" applyBorder="1"/>
    <xf numFmtId="0" fontId="0" fillId="4" borderId="7" xfId="0" applyFill="1" applyBorder="1"/>
    <xf numFmtId="0" fontId="5" fillId="9" borderId="7" xfId="0" applyFont="1" applyFill="1" applyBorder="1"/>
    <xf numFmtId="0" fontId="5" fillId="4" borderId="7" xfId="0" applyFont="1" applyFill="1" applyBorder="1"/>
    <xf numFmtId="0" fontId="5" fillId="4" borderId="8" xfId="0" applyFont="1" applyFill="1" applyBorder="1"/>
    <xf numFmtId="1" fontId="0" fillId="2" borderId="9" xfId="0" applyNumberFormat="1" applyFont="1" applyFill="1" applyBorder="1"/>
    <xf numFmtId="0" fontId="0" fillId="0" borderId="6" xfId="0" applyFill="1" applyBorder="1"/>
    <xf numFmtId="1" fontId="2" fillId="5" borderId="7" xfId="0" applyNumberFormat="1" applyFont="1" applyFill="1" applyBorder="1"/>
    <xf numFmtId="1" fontId="0" fillId="0" borderId="7" xfId="0" applyNumberFormat="1" applyFont="1" applyBorder="1"/>
    <xf numFmtId="1" fontId="0" fillId="6" borderId="7" xfId="0" applyNumberFormat="1" applyFill="1" applyBorder="1"/>
    <xf numFmtId="1" fontId="0" fillId="0" borderId="7" xfId="0" applyNumberFormat="1" applyBorder="1"/>
    <xf numFmtId="0" fontId="0" fillId="0" borderId="7" xfId="0" applyBorder="1"/>
    <xf numFmtId="0" fontId="4" fillId="7" borderId="7" xfId="0" applyFont="1" applyFill="1" applyBorder="1"/>
    <xf numFmtId="0" fontId="0" fillId="2" borderId="7" xfId="0" applyFill="1" applyBorder="1"/>
    <xf numFmtId="0" fontId="0" fillId="0" borderId="8" xfId="0" applyBorder="1"/>
    <xf numFmtId="0" fontId="0" fillId="9" borderId="0" xfId="0" applyFill="1"/>
    <xf numFmtId="0" fontId="0" fillId="10" borderId="0" xfId="0" applyFill="1"/>
    <xf numFmtId="0" fontId="4" fillId="6" borderId="0" xfId="0" applyFont="1" applyFill="1"/>
    <xf numFmtId="0" fontId="4" fillId="6" borderId="0" xfId="0" quotePrefix="1" applyFont="1" applyFill="1"/>
    <xf numFmtId="1" fontId="0" fillId="0" borderId="7" xfId="0" applyNumberFormat="1" applyFont="1" applyFill="1" applyBorder="1"/>
    <xf numFmtId="1" fontId="0" fillId="0" borderId="7" xfId="0" applyNumberFormat="1" applyFill="1" applyBorder="1"/>
    <xf numFmtId="0" fontId="2" fillId="0" borderId="0" xfId="0" applyFont="1"/>
    <xf numFmtId="0" fontId="0" fillId="3" borderId="6" xfId="0" applyFill="1" applyBorder="1"/>
    <xf numFmtId="1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1" fontId="2" fillId="4" borderId="7" xfId="0" applyNumberFormat="1" applyFont="1" applyFill="1" applyBorder="1"/>
    <xf numFmtId="0" fontId="7" fillId="4" borderId="7" xfId="0" applyFont="1" applyFill="1" applyBorder="1"/>
    <xf numFmtId="1" fontId="5" fillId="4" borderId="7" xfId="0" applyNumberFormat="1" applyFont="1" applyFill="1" applyBorder="1"/>
    <xf numFmtId="0" fontId="2" fillId="9" borderId="0" xfId="0" applyFont="1" applyFill="1"/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9E9B-319A-49F8-A4DB-B927B2E9017C}">
  <dimension ref="A2:AC97"/>
  <sheetViews>
    <sheetView topLeftCell="B18" workbookViewId="0">
      <selection activeCell="G35" sqref="G35"/>
    </sheetView>
  </sheetViews>
  <sheetFormatPr defaultRowHeight="14.25" x14ac:dyDescent="0.45"/>
  <cols>
    <col min="6" max="6" width="12.265625" bestFit="1" customWidth="1"/>
    <col min="7" max="8" width="13.3984375" bestFit="1" customWidth="1"/>
  </cols>
  <sheetData>
    <row r="2" spans="1:29" x14ac:dyDescent="0.45">
      <c r="G2" t="s">
        <v>3</v>
      </c>
      <c r="H2" t="s">
        <v>4</v>
      </c>
    </row>
    <row r="3" spans="1:29" x14ac:dyDescent="0.45">
      <c r="G3" t="s">
        <v>0</v>
      </c>
      <c r="H3" t="s">
        <v>5</v>
      </c>
    </row>
    <row r="4" spans="1:29" x14ac:dyDescent="0.45">
      <c r="G4" t="s">
        <v>1</v>
      </c>
      <c r="H4" t="s">
        <v>6</v>
      </c>
    </row>
    <row r="5" spans="1:29" x14ac:dyDescent="0.45">
      <c r="G5" t="s">
        <v>2</v>
      </c>
      <c r="H5" t="s">
        <v>7</v>
      </c>
    </row>
    <row r="9" spans="1:29" x14ac:dyDescent="0.45">
      <c r="C9">
        <v>1</v>
      </c>
      <c r="D9">
        <v>2</v>
      </c>
      <c r="E9">
        <v>3</v>
      </c>
      <c r="F9">
        <v>4</v>
      </c>
      <c r="G9">
        <v>5</v>
      </c>
      <c r="H9">
        <v>6</v>
      </c>
    </row>
    <row r="10" spans="1:29" x14ac:dyDescent="0.45">
      <c r="B10" t="s">
        <v>9</v>
      </c>
      <c r="C10">
        <v>-50700</v>
      </c>
      <c r="D10">
        <v>-496700</v>
      </c>
      <c r="E10">
        <v>192682</v>
      </c>
      <c r="F10">
        <v>252800</v>
      </c>
      <c r="G10">
        <v>-89100</v>
      </c>
      <c r="H10">
        <v>-142607</v>
      </c>
    </row>
    <row r="11" spans="1:29" s="4" customFormat="1" x14ac:dyDescent="0.45">
      <c r="B11" s="4" t="s">
        <v>10</v>
      </c>
      <c r="C11" s="4">
        <f t="shared" ref="C11:E11" si="0">C14/10174</f>
        <v>-8.1263023392962452</v>
      </c>
      <c r="D11" s="4">
        <f t="shared" si="0"/>
        <v>24.425004914487911</v>
      </c>
      <c r="E11" s="4">
        <f t="shared" si="0"/>
        <v>-23.572832710831531</v>
      </c>
      <c r="F11" s="4">
        <f>F14/10174</f>
        <v>-22.292117161391783</v>
      </c>
      <c r="G11" s="4">
        <f>G14/10174</f>
        <v>-22.478867701985454</v>
      </c>
      <c r="H11" s="4">
        <f>H14/10174</f>
        <v>-22.525751916650286</v>
      </c>
      <c r="V11" s="4">
        <v>1</v>
      </c>
      <c r="W11" s="4">
        <v>2</v>
      </c>
      <c r="X11" s="4">
        <v>3</v>
      </c>
      <c r="Y11" s="4">
        <v>4</v>
      </c>
      <c r="Z11" s="4">
        <v>5</v>
      </c>
      <c r="AA11" s="4">
        <v>6</v>
      </c>
    </row>
    <row r="12" spans="1:29" x14ac:dyDescent="0.45">
      <c r="B12" t="s">
        <v>13</v>
      </c>
      <c r="C12">
        <f t="shared" ref="C12:E12" si="1">C17/20174</f>
        <v>-1.3827203331020126</v>
      </c>
      <c r="D12">
        <f t="shared" si="1"/>
        <v>22.013482700505602</v>
      </c>
      <c r="E12" s="6">
        <f t="shared" si="1"/>
        <v>-23.504609893922872</v>
      </c>
      <c r="F12" s="6">
        <f>F17/20174</f>
        <v>-22.304153861405769</v>
      </c>
      <c r="G12" s="6">
        <f t="shared" ref="G12:H12" si="2">G17/20174</f>
        <v>-22.378060870427284</v>
      </c>
      <c r="H12" s="6">
        <f t="shared" si="2"/>
        <v>-22.459254485972043</v>
      </c>
      <c r="U12" t="s">
        <v>9</v>
      </c>
      <c r="V12">
        <v>-50700</v>
      </c>
      <c r="W12">
        <v>-496700</v>
      </c>
      <c r="X12">
        <v>192682</v>
      </c>
      <c r="Y12">
        <v>252800</v>
      </c>
      <c r="Z12">
        <v>-89100</v>
      </c>
      <c r="AA12">
        <v>-142607</v>
      </c>
    </row>
    <row r="13" spans="1:29" x14ac:dyDescent="0.45">
      <c r="A13" s="60" t="s">
        <v>4</v>
      </c>
      <c r="B13" s="3" t="s">
        <v>11</v>
      </c>
      <c r="C13" s="3">
        <v>-133377</v>
      </c>
      <c r="D13" s="3">
        <v>-248200</v>
      </c>
      <c r="E13" s="5">
        <v>-47148</v>
      </c>
      <c r="F13" s="2">
        <v>26000</v>
      </c>
      <c r="G13" s="2">
        <v>-317800</v>
      </c>
      <c r="H13" s="2">
        <v>-371784</v>
      </c>
      <c r="U13" t="s">
        <v>10</v>
      </c>
      <c r="V13">
        <v>-8.1263023392962452</v>
      </c>
      <c r="W13">
        <v>24.425004914487911</v>
      </c>
      <c r="X13">
        <v>-23.572832710831531</v>
      </c>
      <c r="Y13">
        <v>-22.292117161391783</v>
      </c>
      <c r="Z13">
        <v>-22.478867701985454</v>
      </c>
      <c r="AA13">
        <v>-22.525751916650286</v>
      </c>
    </row>
    <row r="14" spans="1:29" x14ac:dyDescent="0.45">
      <c r="A14" s="60"/>
      <c r="B14" s="3" t="s">
        <v>12</v>
      </c>
      <c r="C14" s="1">
        <f t="shared" ref="C14:E14" si="3">C13-C10</f>
        <v>-82677</v>
      </c>
      <c r="D14" s="1">
        <f t="shared" si="3"/>
        <v>248500</v>
      </c>
      <c r="E14" s="1">
        <f t="shared" si="3"/>
        <v>-239830</v>
      </c>
      <c r="F14" s="1">
        <f>F13-F10</f>
        <v>-226800</v>
      </c>
      <c r="G14" s="1">
        <f>G13-G10</f>
        <v>-228700</v>
      </c>
      <c r="H14" s="1">
        <f>H13-H10</f>
        <v>-229177</v>
      </c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</row>
    <row r="15" spans="1:29" x14ac:dyDescent="0.45">
      <c r="D15">
        <f>D14/D12</f>
        <v>11288.536365683405</v>
      </c>
      <c r="E15">
        <f>E14/E12</f>
        <v>10203.530332235301</v>
      </c>
      <c r="F15">
        <f>F14/F12</f>
        <v>10168.509480758461</v>
      </c>
      <c r="G15">
        <f>G14/G12</f>
        <v>10219.830990907178</v>
      </c>
      <c r="H15">
        <f>H14/H12</f>
        <v>10204.123210908136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</row>
    <row r="16" spans="1:29" x14ac:dyDescent="0.45">
      <c r="A16" s="60" t="s">
        <v>8</v>
      </c>
      <c r="B16" s="3" t="s">
        <v>11</v>
      </c>
      <c r="C16" s="3">
        <v>-78595</v>
      </c>
      <c r="D16" s="3">
        <v>-52600</v>
      </c>
      <c r="E16" s="7">
        <v>-281500</v>
      </c>
      <c r="F16" s="2">
        <v>-197164</v>
      </c>
      <c r="G16" s="2">
        <v>-540555</v>
      </c>
      <c r="H16" s="2">
        <v>-595700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</row>
    <row r="17" spans="1:29" x14ac:dyDescent="0.45">
      <c r="A17" s="60"/>
      <c r="B17" s="3" t="s">
        <v>12</v>
      </c>
      <c r="C17" s="1">
        <f t="shared" ref="C17:E17" si="4">C16-C10</f>
        <v>-27895</v>
      </c>
      <c r="D17" s="1">
        <f t="shared" si="4"/>
        <v>444100</v>
      </c>
      <c r="E17" s="1">
        <f t="shared" si="4"/>
        <v>-474182</v>
      </c>
      <c r="F17" s="1">
        <f>F16-F10</f>
        <v>-449964</v>
      </c>
      <c r="G17" s="1">
        <f>G16-G10</f>
        <v>-451455</v>
      </c>
      <c r="H17" s="1">
        <f>H16-H10</f>
        <v>-453093</v>
      </c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</row>
    <row r="18" spans="1:29" x14ac:dyDescent="0.45">
      <c r="D18">
        <f>D17/D12</f>
        <v>20174</v>
      </c>
      <c r="F18">
        <f>F17/F12</f>
        <v>20174</v>
      </c>
      <c r="G18">
        <f>G17/G12</f>
        <v>20174</v>
      </c>
      <c r="H18">
        <f>H17/H12</f>
        <v>20174</v>
      </c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</row>
    <row r="19" spans="1:29" ht="14.65" thickBot="1" x14ac:dyDescent="0.5">
      <c r="C19" s="18"/>
      <c r="D19" s="19"/>
      <c r="F19" s="10"/>
      <c r="G19" s="10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</row>
    <row r="20" spans="1:29" x14ac:dyDescent="0.45">
      <c r="C20" s="35"/>
      <c r="D20" s="35"/>
      <c r="E20" s="35"/>
      <c r="F20" s="51"/>
      <c r="G20" s="51"/>
      <c r="H20" s="51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</row>
    <row r="21" spans="1:29" x14ac:dyDescent="0.45">
      <c r="A21" s="60" t="s">
        <v>11</v>
      </c>
      <c r="B21">
        <v>0</v>
      </c>
      <c r="C21" s="36"/>
      <c r="D21" s="36"/>
      <c r="E21" s="36"/>
      <c r="F21" s="57"/>
      <c r="G21" s="57">
        <v>8169104</v>
      </c>
      <c r="H21" s="57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</row>
    <row r="22" spans="1:29" x14ac:dyDescent="0.45">
      <c r="A22" s="60"/>
      <c r="B22">
        <v>10</v>
      </c>
      <c r="C22" s="48"/>
      <c r="D22" s="48"/>
      <c r="E22" s="48"/>
      <c r="F22" s="55"/>
      <c r="G22" s="55">
        <v>8299169</v>
      </c>
      <c r="H22" s="55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</row>
    <row r="23" spans="1:29" x14ac:dyDescent="0.45">
      <c r="A23" s="60"/>
      <c r="B23">
        <v>20</v>
      </c>
      <c r="C23" s="49"/>
      <c r="D23" s="49"/>
      <c r="E23" s="49"/>
      <c r="F23" s="52"/>
      <c r="G23" s="52"/>
      <c r="H23" s="52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</row>
    <row r="24" spans="1:29" x14ac:dyDescent="0.45">
      <c r="C24" s="49"/>
      <c r="D24" s="49"/>
      <c r="E24" s="49"/>
      <c r="F24" s="52"/>
      <c r="G24" s="52"/>
      <c r="H24" s="52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</row>
    <row r="25" spans="1:29" x14ac:dyDescent="0.45">
      <c r="C25" s="49"/>
      <c r="D25" s="49"/>
      <c r="E25" s="49"/>
      <c r="F25" s="2"/>
      <c r="G25" s="2"/>
      <c r="H25" s="2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</row>
    <row r="26" spans="1:29" x14ac:dyDescent="0.45">
      <c r="A26" s="60" t="s">
        <v>12</v>
      </c>
      <c r="B26">
        <v>10</v>
      </c>
      <c r="C26" s="39">
        <f t="shared" ref="C26:E26" si="5">C22-C21</f>
        <v>0</v>
      </c>
      <c r="D26" s="39">
        <f t="shared" si="5"/>
        <v>0</v>
      </c>
      <c r="E26" s="39">
        <f t="shared" si="5"/>
        <v>0</v>
      </c>
      <c r="F26" s="52">
        <f>F22-F21</f>
        <v>0</v>
      </c>
      <c r="G26" s="52">
        <f>G22-G21</f>
        <v>130065</v>
      </c>
      <c r="H26" s="52">
        <f>H22-H21</f>
        <v>0</v>
      </c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</row>
    <row r="27" spans="1:29" x14ac:dyDescent="0.45">
      <c r="A27" s="60"/>
      <c r="B27">
        <v>20</v>
      </c>
      <c r="C27" s="39">
        <f t="shared" ref="C27:E27" si="6">C23-C21</f>
        <v>0</v>
      </c>
      <c r="D27" s="39">
        <f t="shared" si="6"/>
        <v>0</v>
      </c>
      <c r="E27" s="39">
        <f t="shared" si="6"/>
        <v>0</v>
      </c>
      <c r="F27" s="52">
        <f>F23-F21</f>
        <v>0</v>
      </c>
      <c r="G27" s="52">
        <f>G23-G21</f>
        <v>-8169104</v>
      </c>
      <c r="H27" s="52">
        <f>H23-H21</f>
        <v>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</row>
    <row r="28" spans="1:29" x14ac:dyDescent="0.45">
      <c r="C28" s="40"/>
      <c r="D28" s="40"/>
      <c r="E28" s="40"/>
      <c r="F28" s="53"/>
      <c r="G28" s="53"/>
      <c r="H28" s="53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</row>
    <row r="29" spans="1:29" x14ac:dyDescent="0.45">
      <c r="A29" s="60" t="s">
        <v>178</v>
      </c>
      <c r="B29">
        <v>10</v>
      </c>
      <c r="C29" s="40">
        <f>C26/10391</f>
        <v>0</v>
      </c>
      <c r="D29" s="40">
        <f t="shared" ref="D29" si="7">D26/10391</f>
        <v>0</v>
      </c>
      <c r="E29" s="40">
        <f>E26/11160</f>
        <v>0</v>
      </c>
      <c r="F29" s="32">
        <f>F26/11131</f>
        <v>0</v>
      </c>
      <c r="G29" s="32">
        <f>G26/10786</f>
        <v>12.058687187094382</v>
      </c>
      <c r="H29" s="32">
        <f>H26/11160</f>
        <v>0</v>
      </c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</row>
    <row r="30" spans="1:29" x14ac:dyDescent="0.45">
      <c r="A30" s="60"/>
      <c r="B30" s="9">
        <v>20</v>
      </c>
      <c r="C30" s="41"/>
      <c r="D30" s="41"/>
      <c r="E30" s="41"/>
      <c r="F30" s="32"/>
      <c r="G30" s="32"/>
      <c r="H30" s="32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</row>
    <row r="31" spans="1:29" x14ac:dyDescent="0.45">
      <c r="C31" s="40"/>
      <c r="D31" s="40"/>
      <c r="E31" s="40"/>
      <c r="F31" s="53"/>
      <c r="G31" s="53"/>
      <c r="H31" s="53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</row>
    <row r="32" spans="1:29" x14ac:dyDescent="0.45">
      <c r="C32" s="40"/>
      <c r="D32" s="40"/>
      <c r="E32" s="40"/>
      <c r="F32" s="53"/>
      <c r="G32" s="53"/>
      <c r="H32" s="53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</row>
    <row r="33" spans="1:29" x14ac:dyDescent="0.45">
      <c r="A33" t="s">
        <v>14</v>
      </c>
      <c r="C33" s="42"/>
      <c r="D33" s="42"/>
      <c r="E33" s="42"/>
      <c r="F33" s="56"/>
      <c r="G33" s="56">
        <v>8214159</v>
      </c>
      <c r="H33" s="5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</row>
    <row r="34" spans="1:29" x14ac:dyDescent="0.45">
      <c r="C34" s="40" t="str">
        <f>IF(C33="","",(C33-C21)/C29)</f>
        <v/>
      </c>
      <c r="D34" s="40" t="str">
        <f t="shared" ref="D34:H34" si="8">IF(D33="","",(D33-D21)/D29)</f>
        <v/>
      </c>
      <c r="E34" s="40" t="str">
        <f t="shared" si="8"/>
        <v/>
      </c>
      <c r="F34" s="53" t="str">
        <f t="shared" si="8"/>
        <v/>
      </c>
      <c r="G34" s="53">
        <f t="shared" si="8"/>
        <v>3736.3105370391727</v>
      </c>
      <c r="H34" s="53" t="str">
        <f t="shared" si="8"/>
        <v/>
      </c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</row>
    <row r="35" spans="1:29" ht="14.65" thickBot="1" x14ac:dyDescent="0.5">
      <c r="C35" s="43" t="str">
        <f>IF(C33="","",(C33-C21)/C30)</f>
        <v/>
      </c>
      <c r="D35" s="43" t="str">
        <f t="shared" ref="D35:H35" si="9">IF(D33="","",(D33-D21)/D30)</f>
        <v/>
      </c>
      <c r="E35" s="43" t="str">
        <f t="shared" si="9"/>
        <v/>
      </c>
      <c r="F35" s="54" t="str">
        <f t="shared" si="9"/>
        <v/>
      </c>
      <c r="G35" s="54" t="e">
        <f t="shared" si="9"/>
        <v>#DIV/0!</v>
      </c>
      <c r="H35" s="54" t="str">
        <f t="shared" si="9"/>
        <v/>
      </c>
      <c r="I35" s="46"/>
      <c r="J35" s="46"/>
      <c r="K35" s="46"/>
      <c r="L35" s="47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</row>
    <row r="36" spans="1:29" x14ac:dyDescent="0.45"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</row>
    <row r="37" spans="1:29" x14ac:dyDescent="0.45">
      <c r="C37" t="e">
        <f t="shared" ref="C37:G37" si="10">(C33-C21)/C38</f>
        <v>#DIV/0!</v>
      </c>
      <c r="D37">
        <f t="shared" si="10"/>
        <v>0</v>
      </c>
      <c r="E37" t="e">
        <f t="shared" si="10"/>
        <v>#DIV/0!</v>
      </c>
      <c r="F37">
        <f t="shared" si="10"/>
        <v>0</v>
      </c>
      <c r="G37">
        <f t="shared" si="10"/>
        <v>1802.2</v>
      </c>
      <c r="H37">
        <f>(H33-H21)/H38</f>
        <v>0</v>
      </c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</row>
    <row r="38" spans="1:29" x14ac:dyDescent="0.45">
      <c r="D38">
        <v>-22.4</v>
      </c>
      <c r="F38">
        <v>20.5</v>
      </c>
      <c r="G38">
        <v>25</v>
      </c>
      <c r="H38">
        <v>-23.58</v>
      </c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</row>
    <row r="39" spans="1:29" x14ac:dyDescent="0.45"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</row>
    <row r="40" spans="1:29" x14ac:dyDescent="0.45">
      <c r="F40">
        <v>20.785</v>
      </c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</row>
    <row r="41" spans="1:29" x14ac:dyDescent="0.45"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</row>
    <row r="42" spans="1:29" x14ac:dyDescent="0.45"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</row>
    <row r="43" spans="1:29" x14ac:dyDescent="0.45"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</row>
    <row r="44" spans="1:29" x14ac:dyDescent="0.45">
      <c r="C44" t="e">
        <f t="shared" ref="C44:E44" si="11">ROUND(C34/1000,2)</f>
        <v>#VALUE!</v>
      </c>
      <c r="D44" t="e">
        <f t="shared" si="11"/>
        <v>#VALUE!</v>
      </c>
      <c r="E44" t="e">
        <f t="shared" si="11"/>
        <v>#VALUE!</v>
      </c>
      <c r="F44" t="e">
        <f>ROUND(F34/1000,2)</f>
        <v>#VALUE!</v>
      </c>
      <c r="G44">
        <f t="shared" ref="G44:H44" si="12">ROUND(G34/1000,2)</f>
        <v>3.74</v>
      </c>
      <c r="H44" t="e">
        <f t="shared" si="12"/>
        <v>#VALUE!</v>
      </c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</row>
    <row r="45" spans="1:29" x14ac:dyDescent="0.45"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</row>
    <row r="46" spans="1:29" x14ac:dyDescent="0.45"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</row>
    <row r="47" spans="1:29" x14ac:dyDescent="0.45"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</row>
    <row r="48" spans="1:29" x14ac:dyDescent="0.45"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</row>
    <row r="49" spans="9:29" x14ac:dyDescent="0.45"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</row>
    <row r="50" spans="9:29" x14ac:dyDescent="0.45"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</row>
    <row r="51" spans="9:29" x14ac:dyDescent="0.45"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</row>
    <row r="52" spans="9:29" x14ac:dyDescent="0.45"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</row>
    <row r="53" spans="9:29" x14ac:dyDescent="0.45"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</row>
    <row r="54" spans="9:29" x14ac:dyDescent="0.45"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</row>
    <row r="55" spans="9:29" x14ac:dyDescent="0.45"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</row>
    <row r="56" spans="9:29" x14ac:dyDescent="0.45"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</row>
    <row r="57" spans="9:29" x14ac:dyDescent="0.45"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spans="9:29" x14ac:dyDescent="0.45"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spans="9:29" x14ac:dyDescent="0.45"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spans="9:29" x14ac:dyDescent="0.45"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</row>
    <row r="61" spans="9:29" x14ac:dyDescent="0.45"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</row>
    <row r="62" spans="9:29" x14ac:dyDescent="0.45"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</row>
    <row r="63" spans="9:29" x14ac:dyDescent="0.45"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</row>
    <row r="64" spans="9:29" x14ac:dyDescent="0.45"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</row>
    <row r="65" spans="9:29" x14ac:dyDescent="0.45"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</row>
    <row r="66" spans="9:29" x14ac:dyDescent="0.45"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</row>
    <row r="67" spans="9:29" x14ac:dyDescent="0.45"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</row>
    <row r="68" spans="9:29" x14ac:dyDescent="0.45"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</row>
    <row r="69" spans="9:29" x14ac:dyDescent="0.45"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</row>
    <row r="70" spans="9:29" x14ac:dyDescent="0.45"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spans="9:29" x14ac:dyDescent="0.45"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</row>
    <row r="72" spans="9:29" x14ac:dyDescent="0.45"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</row>
    <row r="73" spans="9:29" x14ac:dyDescent="0.45"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</row>
    <row r="74" spans="9:29" x14ac:dyDescent="0.45"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</row>
    <row r="75" spans="9:29" x14ac:dyDescent="0.45"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</row>
    <row r="76" spans="9:29" x14ac:dyDescent="0.45"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</row>
    <row r="77" spans="9:29" x14ac:dyDescent="0.45"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</row>
    <row r="78" spans="9:29" x14ac:dyDescent="0.45"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</row>
    <row r="79" spans="9:29" x14ac:dyDescent="0.45"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</row>
    <row r="80" spans="9:29" x14ac:dyDescent="0.45"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</row>
    <row r="81" spans="9:29" x14ac:dyDescent="0.45"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</row>
    <row r="82" spans="9:29" x14ac:dyDescent="0.45"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</row>
    <row r="83" spans="9:29" x14ac:dyDescent="0.45"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</row>
    <row r="84" spans="9:29" x14ac:dyDescent="0.45"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</row>
    <row r="85" spans="9:29" x14ac:dyDescent="0.45"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</row>
    <row r="86" spans="9:29" x14ac:dyDescent="0.45"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</row>
    <row r="87" spans="9:29" x14ac:dyDescent="0.45"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</row>
    <row r="88" spans="9:29" x14ac:dyDescent="0.45"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</row>
    <row r="89" spans="9:29" x14ac:dyDescent="0.45"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</row>
    <row r="90" spans="9:29" x14ac:dyDescent="0.45"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</row>
    <row r="91" spans="9:29" x14ac:dyDescent="0.45"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</row>
    <row r="92" spans="9:29" x14ac:dyDescent="0.45"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</row>
    <row r="93" spans="9:29" x14ac:dyDescent="0.45"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spans="9:29" x14ac:dyDescent="0.45"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</row>
    <row r="95" spans="9:29" x14ac:dyDescent="0.45"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</row>
    <row r="96" spans="9:29" x14ac:dyDescent="0.45"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</row>
    <row r="97" spans="9:29" x14ac:dyDescent="0.45"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</row>
  </sheetData>
  <mergeCells count="5">
    <mergeCell ref="A13:A14"/>
    <mergeCell ref="A16:A17"/>
    <mergeCell ref="A21:A23"/>
    <mergeCell ref="A26:A27"/>
    <mergeCell ref="A29:A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ECA8-F35C-4CD7-BD4E-6EAD71A5DCA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C7E1-D1C6-405B-BC2A-A9560070C3F8}">
  <dimension ref="A2:AC97"/>
  <sheetViews>
    <sheetView topLeftCell="B18" workbookViewId="0">
      <selection activeCell="E33" sqref="E33"/>
    </sheetView>
  </sheetViews>
  <sheetFormatPr defaultRowHeight="14.25" x14ac:dyDescent="0.45"/>
  <cols>
    <col min="6" max="6" width="12.265625" bestFit="1" customWidth="1"/>
    <col min="7" max="8" width="13.3984375" bestFit="1" customWidth="1"/>
  </cols>
  <sheetData>
    <row r="2" spans="1:29" x14ac:dyDescent="0.45">
      <c r="G2" t="s">
        <v>3</v>
      </c>
      <c r="H2" t="s">
        <v>4</v>
      </c>
    </row>
    <row r="3" spans="1:29" x14ac:dyDescent="0.45">
      <c r="G3" t="s">
        <v>0</v>
      </c>
      <c r="H3" t="s">
        <v>5</v>
      </c>
    </row>
    <row r="4" spans="1:29" x14ac:dyDescent="0.45">
      <c r="G4" t="s">
        <v>1</v>
      </c>
      <c r="H4" t="s">
        <v>6</v>
      </c>
    </row>
    <row r="5" spans="1:29" x14ac:dyDescent="0.45">
      <c r="G5" t="s">
        <v>2</v>
      </c>
      <c r="H5" t="s">
        <v>7</v>
      </c>
    </row>
    <row r="9" spans="1:29" x14ac:dyDescent="0.45">
      <c r="C9">
        <v>1</v>
      </c>
      <c r="D9">
        <v>2</v>
      </c>
      <c r="E9">
        <v>3</v>
      </c>
      <c r="F9">
        <v>4</v>
      </c>
      <c r="G9">
        <v>5</v>
      </c>
      <c r="H9">
        <v>6</v>
      </c>
    </row>
    <row r="10" spans="1:29" x14ac:dyDescent="0.45">
      <c r="B10" t="s">
        <v>9</v>
      </c>
      <c r="C10">
        <v>-50700</v>
      </c>
      <c r="D10">
        <v>-496700</v>
      </c>
      <c r="E10">
        <v>192682</v>
      </c>
      <c r="F10">
        <v>252800</v>
      </c>
      <c r="G10">
        <v>-89100</v>
      </c>
      <c r="H10">
        <v>-142607</v>
      </c>
    </row>
    <row r="11" spans="1:29" s="4" customFormat="1" x14ac:dyDescent="0.45">
      <c r="B11" s="4" t="s">
        <v>10</v>
      </c>
      <c r="C11" s="4">
        <f t="shared" ref="C11:E11" si="0">C14/10174</f>
        <v>-8.1263023392962452</v>
      </c>
      <c r="D11" s="4">
        <f t="shared" si="0"/>
        <v>24.425004914487911</v>
      </c>
      <c r="E11" s="4">
        <f t="shared" si="0"/>
        <v>-23.572832710831531</v>
      </c>
      <c r="F11" s="4">
        <f>F14/10174</f>
        <v>-22.292117161391783</v>
      </c>
      <c r="G11" s="4">
        <f>G14/10174</f>
        <v>-22.478867701985454</v>
      </c>
      <c r="H11" s="4">
        <f>H14/10174</f>
        <v>-22.525751916650286</v>
      </c>
      <c r="V11" s="4">
        <v>1</v>
      </c>
      <c r="W11" s="4">
        <v>2</v>
      </c>
      <c r="X11" s="4">
        <v>3</v>
      </c>
      <c r="Y11" s="4">
        <v>4</v>
      </c>
      <c r="Z11" s="4">
        <v>5</v>
      </c>
      <c r="AA11" s="4">
        <v>6</v>
      </c>
    </row>
    <row r="12" spans="1:29" x14ac:dyDescent="0.45">
      <c r="B12" t="s">
        <v>13</v>
      </c>
      <c r="C12">
        <f t="shared" ref="C12:E12" si="1">C17/20174</f>
        <v>-1.3827203331020126</v>
      </c>
      <c r="D12">
        <f t="shared" si="1"/>
        <v>22.013482700505602</v>
      </c>
      <c r="E12" s="6">
        <f t="shared" si="1"/>
        <v>-23.504609893922872</v>
      </c>
      <c r="F12" s="6">
        <f>F17/20174</f>
        <v>-22.304153861405769</v>
      </c>
      <c r="G12" s="6">
        <f t="shared" ref="G12:H12" si="2">G17/20174</f>
        <v>-22.378060870427284</v>
      </c>
      <c r="H12" s="6">
        <f t="shared" si="2"/>
        <v>-22.459254485972043</v>
      </c>
      <c r="U12" t="s">
        <v>9</v>
      </c>
      <c r="V12">
        <v>-50700</v>
      </c>
      <c r="W12">
        <v>-496700</v>
      </c>
      <c r="X12">
        <v>192682</v>
      </c>
      <c r="Y12">
        <v>252800</v>
      </c>
      <c r="Z12">
        <v>-89100</v>
      </c>
      <c r="AA12">
        <v>-142607</v>
      </c>
    </row>
    <row r="13" spans="1:29" x14ac:dyDescent="0.45">
      <c r="A13" s="60" t="s">
        <v>4</v>
      </c>
      <c r="B13" s="3" t="s">
        <v>11</v>
      </c>
      <c r="C13" s="3">
        <v>-133377</v>
      </c>
      <c r="D13" s="3">
        <v>-248200</v>
      </c>
      <c r="E13" s="5">
        <v>-47148</v>
      </c>
      <c r="F13" s="2">
        <v>26000</v>
      </c>
      <c r="G13" s="2">
        <v>-317800</v>
      </c>
      <c r="H13" s="2">
        <v>-371784</v>
      </c>
      <c r="U13" t="s">
        <v>10</v>
      </c>
      <c r="V13">
        <v>-8.1263023392962452</v>
      </c>
      <c r="W13">
        <v>24.425004914487911</v>
      </c>
      <c r="X13">
        <v>-23.572832710831531</v>
      </c>
      <c r="Y13">
        <v>-22.292117161391783</v>
      </c>
      <c r="Z13">
        <v>-22.478867701985454</v>
      </c>
      <c r="AA13">
        <v>-22.525751916650286</v>
      </c>
    </row>
    <row r="14" spans="1:29" x14ac:dyDescent="0.45">
      <c r="A14" s="60"/>
      <c r="B14" s="3" t="s">
        <v>12</v>
      </c>
      <c r="C14" s="1">
        <f t="shared" ref="C14:E14" si="3">C13-C10</f>
        <v>-82677</v>
      </c>
      <c r="D14" s="1">
        <f t="shared" si="3"/>
        <v>248500</v>
      </c>
      <c r="E14" s="1">
        <f t="shared" si="3"/>
        <v>-239830</v>
      </c>
      <c r="F14" s="1">
        <f>F13-F10</f>
        <v>-226800</v>
      </c>
      <c r="G14" s="1">
        <f>G13-G10</f>
        <v>-228700</v>
      </c>
      <c r="H14" s="1">
        <f>H13-H10</f>
        <v>-229177</v>
      </c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</row>
    <row r="15" spans="1:29" x14ac:dyDescent="0.45">
      <c r="D15">
        <f>D14/D12</f>
        <v>11288.536365683405</v>
      </c>
      <c r="E15">
        <f>E14/E12</f>
        <v>10203.530332235301</v>
      </c>
      <c r="F15">
        <f>F14/F12</f>
        <v>10168.509480758461</v>
      </c>
      <c r="G15">
        <f>G14/G12</f>
        <v>10219.830990907178</v>
      </c>
      <c r="H15">
        <f>H14/H12</f>
        <v>10204.123210908136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</row>
    <row r="16" spans="1:29" x14ac:dyDescent="0.45">
      <c r="A16" s="60" t="s">
        <v>8</v>
      </c>
      <c r="B16" s="3" t="s">
        <v>11</v>
      </c>
      <c r="C16" s="3">
        <v>-78595</v>
      </c>
      <c r="D16" s="3">
        <v>-52600</v>
      </c>
      <c r="E16" s="7">
        <v>-281500</v>
      </c>
      <c r="F16" s="2">
        <v>-197164</v>
      </c>
      <c r="G16" s="2">
        <v>-540555</v>
      </c>
      <c r="H16" s="2">
        <v>-595700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</row>
    <row r="17" spans="1:29" x14ac:dyDescent="0.45">
      <c r="A17" s="60"/>
      <c r="B17" s="3" t="s">
        <v>12</v>
      </c>
      <c r="C17" s="1">
        <f t="shared" ref="C17:E17" si="4">C16-C10</f>
        <v>-27895</v>
      </c>
      <c r="D17" s="1">
        <f t="shared" si="4"/>
        <v>444100</v>
      </c>
      <c r="E17" s="1">
        <f t="shared" si="4"/>
        <v>-474182</v>
      </c>
      <c r="F17" s="1">
        <f>F16-F10</f>
        <v>-449964</v>
      </c>
      <c r="G17" s="1">
        <f>G16-G10</f>
        <v>-451455</v>
      </c>
      <c r="H17" s="1">
        <f>H16-H10</f>
        <v>-453093</v>
      </c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</row>
    <row r="18" spans="1:29" x14ac:dyDescent="0.45">
      <c r="D18">
        <f>D17/D12</f>
        <v>20174</v>
      </c>
      <c r="F18">
        <f>F17/F12</f>
        <v>20174</v>
      </c>
      <c r="G18">
        <f>G17/G12</f>
        <v>20174</v>
      </c>
      <c r="H18">
        <f>H17/H12</f>
        <v>20174</v>
      </c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</row>
    <row r="19" spans="1:29" ht="14.65" thickBot="1" x14ac:dyDescent="0.5">
      <c r="C19" s="18"/>
      <c r="D19" s="19"/>
      <c r="F19" s="10"/>
      <c r="G19" s="10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</row>
    <row r="20" spans="1:29" x14ac:dyDescent="0.45">
      <c r="C20" s="35"/>
      <c r="D20" s="35"/>
      <c r="E20" s="35"/>
      <c r="F20" s="51"/>
      <c r="G20" s="51">
        <v>7939863.6363636367</v>
      </c>
      <c r="H20" s="51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</row>
    <row r="21" spans="1:29" x14ac:dyDescent="0.45">
      <c r="A21" s="60" t="s">
        <v>11</v>
      </c>
      <c r="B21">
        <v>0</v>
      </c>
      <c r="C21" s="36"/>
      <c r="D21" s="36"/>
      <c r="E21" s="36">
        <v>8580637</v>
      </c>
      <c r="F21" s="57">
        <v>7746208.2352941176</v>
      </c>
      <c r="G21" s="57">
        <v>7939863.6363636367</v>
      </c>
      <c r="H21" s="57">
        <v>8580359.6470588204</v>
      </c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</row>
    <row r="22" spans="1:29" x14ac:dyDescent="0.45">
      <c r="A22" s="60"/>
      <c r="B22">
        <v>10</v>
      </c>
      <c r="C22" s="48"/>
      <c r="D22" s="48"/>
      <c r="E22" s="48">
        <v>8318781.6190476194</v>
      </c>
      <c r="F22" s="55">
        <v>7976802.3529411769</v>
      </c>
      <c r="G22" s="55">
        <v>8178534.1785714282</v>
      </c>
      <c r="H22" s="55">
        <v>8318800.75</v>
      </c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</row>
    <row r="23" spans="1:29" x14ac:dyDescent="0.45">
      <c r="A23" s="60"/>
      <c r="B23">
        <v>20</v>
      </c>
      <c r="C23" s="49"/>
      <c r="D23" s="49"/>
      <c r="E23" s="49"/>
      <c r="F23" s="52"/>
      <c r="G23" s="52"/>
      <c r="H23" s="52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</row>
    <row r="24" spans="1:29" x14ac:dyDescent="0.45">
      <c r="C24" s="49"/>
      <c r="D24" s="49"/>
      <c r="E24" s="49"/>
      <c r="F24" s="52"/>
      <c r="G24" s="52">
        <v>8178534.1785714282</v>
      </c>
      <c r="H24" s="52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</row>
    <row r="25" spans="1:29" x14ac:dyDescent="0.45">
      <c r="C25" s="49"/>
      <c r="D25" s="49"/>
      <c r="E25" s="49"/>
      <c r="F25" s="2"/>
      <c r="G25" s="2"/>
      <c r="H25" s="2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</row>
    <row r="26" spans="1:29" x14ac:dyDescent="0.45">
      <c r="A26" s="60" t="s">
        <v>12</v>
      </c>
      <c r="B26">
        <v>10</v>
      </c>
      <c r="C26" s="39">
        <f t="shared" ref="C26:E26" si="5">C22-C21</f>
        <v>0</v>
      </c>
      <c r="D26" s="39">
        <f t="shared" si="5"/>
        <v>0</v>
      </c>
      <c r="E26" s="39">
        <f t="shared" si="5"/>
        <v>-261855.3809523806</v>
      </c>
      <c r="F26" s="52">
        <f>F22-F21</f>
        <v>230594.11764705926</v>
      </c>
      <c r="G26" s="52">
        <f>G22-G21</f>
        <v>238670.54220779147</v>
      </c>
      <c r="H26" s="52">
        <f>H22-H21</f>
        <v>-261558.89705882035</v>
      </c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</row>
    <row r="27" spans="1:29" x14ac:dyDescent="0.45">
      <c r="A27" s="60"/>
      <c r="B27">
        <v>20</v>
      </c>
      <c r="C27" s="39">
        <f t="shared" ref="C27:E27" si="6">C23-C21</f>
        <v>0</v>
      </c>
      <c r="D27" s="39">
        <f t="shared" si="6"/>
        <v>0</v>
      </c>
      <c r="E27" s="39">
        <f t="shared" si="6"/>
        <v>-8580637</v>
      </c>
      <c r="F27" s="52">
        <f>F23-F21</f>
        <v>-7746208.2352941176</v>
      </c>
      <c r="G27" s="52">
        <f>G23-G21</f>
        <v>-7939863.6363636367</v>
      </c>
      <c r="H27" s="52">
        <f>H23-H21</f>
        <v>-8580359.6470588204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</row>
    <row r="28" spans="1:29" x14ac:dyDescent="0.45">
      <c r="C28" s="40"/>
      <c r="D28" s="40"/>
      <c r="E28" s="40"/>
      <c r="F28" s="53"/>
      <c r="G28" s="53"/>
      <c r="H28" s="53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</row>
    <row r="29" spans="1:29" x14ac:dyDescent="0.45">
      <c r="A29" s="60" t="s">
        <v>178</v>
      </c>
      <c r="B29">
        <v>10</v>
      </c>
      <c r="C29" s="40">
        <f>C26/10391</f>
        <v>0</v>
      </c>
      <c r="D29" s="40">
        <f t="shared" ref="D29" si="7">D26/10391</f>
        <v>0</v>
      </c>
      <c r="E29" s="40">
        <f>E26/11160</f>
        <v>-23.463743812937331</v>
      </c>
      <c r="F29" s="32">
        <f>F26/11131</f>
        <v>20.716388253261993</v>
      </c>
      <c r="G29" s="32">
        <f t="shared" ref="G29:H29" si="8">G26/11131</f>
        <v>21.441967676560189</v>
      </c>
      <c r="H29" s="32">
        <f t="shared" si="8"/>
        <v>-23.498238887684877</v>
      </c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</row>
    <row r="30" spans="1:29" x14ac:dyDescent="0.45">
      <c r="A30" s="60"/>
      <c r="B30" s="9">
        <v>20</v>
      </c>
      <c r="C30" s="41"/>
      <c r="D30" s="41"/>
      <c r="E30" s="41"/>
      <c r="F30" s="32"/>
      <c r="G30" s="32"/>
      <c r="H30" s="32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</row>
    <row r="31" spans="1:29" x14ac:dyDescent="0.45">
      <c r="C31" s="40"/>
      <c r="D31" s="40"/>
      <c r="E31" s="40"/>
      <c r="F31" s="53"/>
      <c r="G31" s="53"/>
      <c r="H31" s="53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</row>
    <row r="32" spans="1:29" x14ac:dyDescent="0.45">
      <c r="C32" s="40"/>
      <c r="D32" s="40"/>
      <c r="E32" s="40"/>
      <c r="F32" s="53"/>
      <c r="G32" s="53"/>
      <c r="H32" s="53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</row>
    <row r="33" spans="1:29" x14ac:dyDescent="0.45">
      <c r="A33" t="s">
        <v>14</v>
      </c>
      <c r="C33" s="42"/>
      <c r="D33" s="42"/>
      <c r="E33" s="42">
        <v>8293418</v>
      </c>
      <c r="F33" s="56">
        <v>7962956</v>
      </c>
      <c r="G33" s="56">
        <v>8079302.4000000004</v>
      </c>
      <c r="H33" s="56">
        <v>8427914.1764705889</v>
      </c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</row>
    <row r="34" spans="1:29" x14ac:dyDescent="0.45">
      <c r="C34" s="40" t="str">
        <f>IF(C33="","",(C33-C21)/C29)</f>
        <v/>
      </c>
      <c r="D34" s="40" t="str">
        <f t="shared" ref="D34:H34" si="9">IF(D33="","",(D33-D21)/D29)</f>
        <v/>
      </c>
      <c r="E34" s="40">
        <f t="shared" si="9"/>
        <v>12240.970677562313</v>
      </c>
      <c r="F34" s="53">
        <f t="shared" si="9"/>
        <v>10462.623216754659</v>
      </c>
      <c r="G34" s="53">
        <f t="shared" si="9"/>
        <v>6503.076850954988</v>
      </c>
      <c r="H34" s="53">
        <f t="shared" si="9"/>
        <v>6487.5274830968783</v>
      </c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</row>
    <row r="35" spans="1:29" ht="14.65" thickBot="1" x14ac:dyDescent="0.5">
      <c r="C35" s="43" t="str">
        <f>IF(C33="","",(C33-C21)/C30)</f>
        <v/>
      </c>
      <c r="D35" s="43" t="str">
        <f t="shared" ref="D35:H35" si="10">IF(D33="","",(D33-D21)/D30)</f>
        <v/>
      </c>
      <c r="E35" s="43" t="e">
        <f t="shared" si="10"/>
        <v>#DIV/0!</v>
      </c>
      <c r="F35" s="54" t="e">
        <f t="shared" si="10"/>
        <v>#DIV/0!</v>
      </c>
      <c r="G35" s="54" t="e">
        <f t="shared" si="10"/>
        <v>#DIV/0!</v>
      </c>
      <c r="H35" s="54" t="e">
        <f t="shared" si="10"/>
        <v>#DIV/0!</v>
      </c>
      <c r="I35" s="46"/>
      <c r="J35" s="46"/>
      <c r="K35" s="46"/>
      <c r="L35" s="47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</row>
    <row r="36" spans="1:29" x14ac:dyDescent="0.45"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</row>
    <row r="37" spans="1:29" x14ac:dyDescent="0.45">
      <c r="C37" t="e">
        <f t="shared" ref="C37:G37" si="11">(C33-C21)/C38</f>
        <v>#DIV/0!</v>
      </c>
      <c r="D37">
        <f t="shared" si="11"/>
        <v>0</v>
      </c>
      <c r="E37" t="e">
        <f t="shared" si="11"/>
        <v>#DIV/0!</v>
      </c>
      <c r="F37">
        <f t="shared" si="11"/>
        <v>10573.061692969874</v>
      </c>
      <c r="G37">
        <f t="shared" si="11"/>
        <v>5577.5505454545464</v>
      </c>
      <c r="H37">
        <f>(H33-H21)/H38</f>
        <v>6465.0326797383996</v>
      </c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</row>
    <row r="38" spans="1:29" x14ac:dyDescent="0.45">
      <c r="D38">
        <v>-22.4</v>
      </c>
      <c r="F38">
        <v>20.5</v>
      </c>
      <c r="G38">
        <v>25</v>
      </c>
      <c r="H38">
        <v>-23.58</v>
      </c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</row>
    <row r="39" spans="1:29" x14ac:dyDescent="0.45"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</row>
    <row r="40" spans="1:29" x14ac:dyDescent="0.45">
      <c r="F40">
        <v>20.785</v>
      </c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</row>
    <row r="41" spans="1:29" x14ac:dyDescent="0.45"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</row>
    <row r="42" spans="1:29" x14ac:dyDescent="0.45"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</row>
    <row r="43" spans="1:29" x14ac:dyDescent="0.45"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</row>
    <row r="44" spans="1:29" x14ac:dyDescent="0.45">
      <c r="C44" t="e">
        <f t="shared" ref="C44:E44" si="12">ROUND(C34/1000,2)</f>
        <v>#VALUE!</v>
      </c>
      <c r="D44" t="e">
        <f t="shared" si="12"/>
        <v>#VALUE!</v>
      </c>
      <c r="E44">
        <f t="shared" si="12"/>
        <v>12.24</v>
      </c>
      <c r="F44">
        <f>ROUND(F34/1000,2)</f>
        <v>10.46</v>
      </c>
      <c r="G44">
        <f t="shared" ref="G44:H44" si="13">ROUND(G34/1000,2)</f>
        <v>6.5</v>
      </c>
      <c r="H44">
        <f t="shared" si="13"/>
        <v>6.49</v>
      </c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</row>
    <row r="45" spans="1:29" x14ac:dyDescent="0.45"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</row>
    <row r="46" spans="1:29" x14ac:dyDescent="0.45"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</row>
    <row r="47" spans="1:29" x14ac:dyDescent="0.45"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</row>
    <row r="48" spans="1:29" x14ac:dyDescent="0.45"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</row>
    <row r="49" spans="9:29" x14ac:dyDescent="0.45"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</row>
    <row r="50" spans="9:29" x14ac:dyDescent="0.45"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</row>
    <row r="51" spans="9:29" x14ac:dyDescent="0.45"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</row>
    <row r="52" spans="9:29" x14ac:dyDescent="0.45"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</row>
    <row r="53" spans="9:29" x14ac:dyDescent="0.45"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</row>
    <row r="54" spans="9:29" x14ac:dyDescent="0.45"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</row>
    <row r="55" spans="9:29" x14ac:dyDescent="0.45"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</row>
    <row r="56" spans="9:29" x14ac:dyDescent="0.45"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</row>
    <row r="57" spans="9:29" x14ac:dyDescent="0.45"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spans="9:29" x14ac:dyDescent="0.45"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spans="9:29" x14ac:dyDescent="0.45"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spans="9:29" x14ac:dyDescent="0.45"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</row>
    <row r="61" spans="9:29" x14ac:dyDescent="0.45"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</row>
    <row r="62" spans="9:29" x14ac:dyDescent="0.45"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</row>
    <row r="63" spans="9:29" x14ac:dyDescent="0.45"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</row>
    <row r="64" spans="9:29" x14ac:dyDescent="0.45"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</row>
    <row r="65" spans="9:29" x14ac:dyDescent="0.45"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</row>
    <row r="66" spans="9:29" x14ac:dyDescent="0.45"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</row>
    <row r="67" spans="9:29" x14ac:dyDescent="0.45"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</row>
    <row r="68" spans="9:29" x14ac:dyDescent="0.45"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</row>
    <row r="69" spans="9:29" x14ac:dyDescent="0.45"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</row>
    <row r="70" spans="9:29" x14ac:dyDescent="0.45"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spans="9:29" x14ac:dyDescent="0.45"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</row>
    <row r="72" spans="9:29" x14ac:dyDescent="0.45"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</row>
    <row r="73" spans="9:29" x14ac:dyDescent="0.45"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</row>
    <row r="74" spans="9:29" x14ac:dyDescent="0.45"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</row>
    <row r="75" spans="9:29" x14ac:dyDescent="0.45"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</row>
    <row r="76" spans="9:29" x14ac:dyDescent="0.45"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</row>
    <row r="77" spans="9:29" x14ac:dyDescent="0.45"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</row>
    <row r="78" spans="9:29" x14ac:dyDescent="0.45"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</row>
    <row r="79" spans="9:29" x14ac:dyDescent="0.45"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</row>
    <row r="80" spans="9:29" x14ac:dyDescent="0.45"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</row>
    <row r="81" spans="9:29" x14ac:dyDescent="0.45"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</row>
    <row r="82" spans="9:29" x14ac:dyDescent="0.45"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</row>
    <row r="83" spans="9:29" x14ac:dyDescent="0.45"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</row>
    <row r="84" spans="9:29" x14ac:dyDescent="0.45"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</row>
    <row r="85" spans="9:29" x14ac:dyDescent="0.45"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</row>
    <row r="86" spans="9:29" x14ac:dyDescent="0.45"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</row>
    <row r="87" spans="9:29" x14ac:dyDescent="0.45"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</row>
    <row r="88" spans="9:29" x14ac:dyDescent="0.45"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</row>
    <row r="89" spans="9:29" x14ac:dyDescent="0.45"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</row>
    <row r="90" spans="9:29" x14ac:dyDescent="0.45"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</row>
    <row r="91" spans="9:29" x14ac:dyDescent="0.45"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</row>
    <row r="92" spans="9:29" x14ac:dyDescent="0.45"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</row>
    <row r="93" spans="9:29" x14ac:dyDescent="0.45"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spans="9:29" x14ac:dyDescent="0.45"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</row>
    <row r="95" spans="9:29" x14ac:dyDescent="0.45"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</row>
    <row r="96" spans="9:29" x14ac:dyDescent="0.45"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</row>
    <row r="97" spans="9:29" x14ac:dyDescent="0.45"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</row>
  </sheetData>
  <mergeCells count="5">
    <mergeCell ref="A13:A14"/>
    <mergeCell ref="A16:A17"/>
    <mergeCell ref="A21:A23"/>
    <mergeCell ref="A26:A27"/>
    <mergeCell ref="A29:A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6D28-2610-4C3E-A51B-274C34CA29E2}">
  <dimension ref="A2:AA95"/>
  <sheetViews>
    <sheetView workbookViewId="0">
      <selection activeCell="G3" sqref="G3"/>
    </sheetView>
  </sheetViews>
  <sheetFormatPr defaultRowHeight="14.25" x14ac:dyDescent="0.45"/>
  <cols>
    <col min="6" max="6" width="12.265625" bestFit="1" customWidth="1"/>
    <col min="7" max="8" width="13.3984375" bestFit="1" customWidth="1"/>
  </cols>
  <sheetData>
    <row r="2" spans="1:27" x14ac:dyDescent="0.45">
      <c r="G2" t="s">
        <v>3</v>
      </c>
      <c r="H2" t="s">
        <v>4</v>
      </c>
    </row>
    <row r="3" spans="1:27" x14ac:dyDescent="0.45">
      <c r="G3" t="s">
        <v>0</v>
      </c>
      <c r="H3" t="s">
        <v>5</v>
      </c>
    </row>
    <row r="4" spans="1:27" x14ac:dyDescent="0.45">
      <c r="G4" t="s">
        <v>1</v>
      </c>
      <c r="H4" t="s">
        <v>6</v>
      </c>
    </row>
    <row r="5" spans="1:27" x14ac:dyDescent="0.45">
      <c r="G5" t="s">
        <v>2</v>
      </c>
      <c r="H5" t="s">
        <v>7</v>
      </c>
    </row>
    <row r="9" spans="1:27" x14ac:dyDescent="0.45">
      <c r="C9">
        <v>1</v>
      </c>
      <c r="D9">
        <v>2</v>
      </c>
      <c r="E9">
        <v>3</v>
      </c>
      <c r="F9">
        <v>4</v>
      </c>
      <c r="G9">
        <v>5</v>
      </c>
      <c r="H9">
        <v>6</v>
      </c>
    </row>
    <row r="10" spans="1:27" x14ac:dyDescent="0.45">
      <c r="B10" t="s">
        <v>9</v>
      </c>
      <c r="C10">
        <v>-50700</v>
      </c>
      <c r="D10">
        <v>-496700</v>
      </c>
      <c r="E10">
        <v>192682</v>
      </c>
      <c r="F10">
        <v>252800</v>
      </c>
      <c r="G10">
        <v>-89100</v>
      </c>
      <c r="H10">
        <v>-142607</v>
      </c>
    </row>
    <row r="11" spans="1:27" s="4" customFormat="1" x14ac:dyDescent="0.45">
      <c r="B11" s="4" t="s">
        <v>10</v>
      </c>
      <c r="C11" s="4">
        <f t="shared" ref="C11:E11" si="0">C14/10174</f>
        <v>-8.1263023392962452</v>
      </c>
      <c r="D11" s="4">
        <f t="shared" si="0"/>
        <v>24.425004914487911</v>
      </c>
      <c r="E11" s="4">
        <f t="shared" si="0"/>
        <v>-23.572832710831531</v>
      </c>
      <c r="F11" s="4">
        <f>F14/10174</f>
        <v>-22.292117161391783</v>
      </c>
      <c r="G11" s="4">
        <f>G14/10174</f>
        <v>-22.478867701985454</v>
      </c>
      <c r="H11" s="4">
        <f>H14/10174</f>
        <v>-22.525751916650286</v>
      </c>
      <c r="V11" s="4">
        <v>1</v>
      </c>
      <c r="W11" s="4">
        <v>2</v>
      </c>
      <c r="X11" s="4">
        <v>3</v>
      </c>
      <c r="Y11" s="4">
        <v>4</v>
      </c>
      <c r="Z11" s="4">
        <v>5</v>
      </c>
      <c r="AA11" s="4">
        <v>6</v>
      </c>
    </row>
    <row r="12" spans="1:27" x14ac:dyDescent="0.45">
      <c r="B12" t="s">
        <v>13</v>
      </c>
      <c r="C12">
        <f t="shared" ref="C12:E12" si="1">C17/20174</f>
        <v>-1.3827203331020126</v>
      </c>
      <c r="D12">
        <f t="shared" si="1"/>
        <v>22.013482700505602</v>
      </c>
      <c r="E12" s="6">
        <f t="shared" si="1"/>
        <v>-23.504609893922872</v>
      </c>
      <c r="F12" s="6">
        <f>F17/20174</f>
        <v>-22.304153861405769</v>
      </c>
      <c r="G12" s="6">
        <f t="shared" ref="G12:H12" si="2">G17/20174</f>
        <v>-22.378060870427284</v>
      </c>
      <c r="H12" s="6">
        <f t="shared" si="2"/>
        <v>-22.459254485972043</v>
      </c>
      <c r="U12" t="s">
        <v>9</v>
      </c>
      <c r="V12">
        <v>-50700</v>
      </c>
      <c r="W12">
        <v>-496700</v>
      </c>
      <c r="X12">
        <v>192682</v>
      </c>
      <c r="Y12">
        <v>252800</v>
      </c>
      <c r="Z12">
        <v>-89100</v>
      </c>
      <c r="AA12">
        <v>-142607</v>
      </c>
    </row>
    <row r="13" spans="1:27" x14ac:dyDescent="0.45">
      <c r="A13" s="60" t="s">
        <v>4</v>
      </c>
      <c r="B13" s="3" t="s">
        <v>11</v>
      </c>
      <c r="C13" s="3">
        <v>-133377</v>
      </c>
      <c r="D13" s="3">
        <v>-248200</v>
      </c>
      <c r="E13" s="5">
        <v>-47148</v>
      </c>
      <c r="F13" s="2">
        <v>26000</v>
      </c>
      <c r="G13" s="2">
        <v>-317800</v>
      </c>
      <c r="H13" s="2">
        <v>-371784</v>
      </c>
      <c r="U13" t="s">
        <v>10</v>
      </c>
      <c r="V13">
        <v>-8.1263023392962452</v>
      </c>
      <c r="W13">
        <v>24.425004914487911</v>
      </c>
      <c r="X13">
        <v>-23.572832710831531</v>
      </c>
      <c r="Y13">
        <v>-22.292117161391783</v>
      </c>
      <c r="Z13">
        <v>-22.478867701985454</v>
      </c>
      <c r="AA13">
        <v>-22.525751916650286</v>
      </c>
    </row>
    <row r="14" spans="1:27" x14ac:dyDescent="0.45">
      <c r="A14" s="60"/>
      <c r="B14" s="3" t="s">
        <v>12</v>
      </c>
      <c r="C14" s="1">
        <f t="shared" ref="C14:E14" si="3">C13-C10</f>
        <v>-82677</v>
      </c>
      <c r="D14" s="1">
        <f t="shared" si="3"/>
        <v>248500</v>
      </c>
      <c r="E14" s="1">
        <f t="shared" si="3"/>
        <v>-239830</v>
      </c>
      <c r="F14" s="1">
        <f>F13-F10</f>
        <v>-226800</v>
      </c>
      <c r="G14" s="1">
        <f>G13-G10</f>
        <v>-228700</v>
      </c>
      <c r="H14" s="1">
        <f>H13-H10</f>
        <v>-229177</v>
      </c>
      <c r="J14">
        <v>395</v>
      </c>
      <c r="K14">
        <v>2626</v>
      </c>
      <c r="M14">
        <f t="shared" ref="M14" si="4">SUM(J14:L14)</f>
        <v>3021</v>
      </c>
      <c r="P14">
        <v>1315</v>
      </c>
      <c r="U14" t="s">
        <v>13</v>
      </c>
      <c r="V14">
        <v>-1.3827203331020126</v>
      </c>
      <c r="W14">
        <v>22.013482700505602</v>
      </c>
      <c r="X14">
        <v>-23.504609893922872</v>
      </c>
      <c r="Y14">
        <v>-22.304153861405769</v>
      </c>
      <c r="Z14">
        <v>-22.378060870427284</v>
      </c>
      <c r="AA14">
        <v>-22.459254485972043</v>
      </c>
    </row>
    <row r="15" spans="1:27" x14ac:dyDescent="0.45">
      <c r="D15">
        <f>D14/D12</f>
        <v>11288.536365683405</v>
      </c>
      <c r="E15">
        <f>E14/E12</f>
        <v>10203.530332235301</v>
      </c>
      <c r="F15">
        <f>F14/F12</f>
        <v>10168.509480758461</v>
      </c>
      <c r="G15">
        <f>G14/G12</f>
        <v>10219.830990907178</v>
      </c>
      <c r="H15">
        <f>H14/H12</f>
        <v>10204.123210908136</v>
      </c>
      <c r="P15">
        <v>3400</v>
      </c>
      <c r="T15" t="s">
        <v>4</v>
      </c>
      <c r="U15" t="s">
        <v>11</v>
      </c>
      <c r="V15">
        <v>-133377</v>
      </c>
      <c r="W15">
        <v>-248200</v>
      </c>
      <c r="X15">
        <v>-47148</v>
      </c>
      <c r="Y15">
        <v>26000</v>
      </c>
      <c r="Z15">
        <v>-317800</v>
      </c>
      <c r="AA15">
        <v>-371784</v>
      </c>
    </row>
    <row r="16" spans="1:27" x14ac:dyDescent="0.45">
      <c r="A16" s="60" t="s">
        <v>8</v>
      </c>
      <c r="B16" s="3" t="s">
        <v>11</v>
      </c>
      <c r="C16" s="3">
        <v>-78595</v>
      </c>
      <c r="D16" s="3">
        <v>-52600</v>
      </c>
      <c r="E16" s="7">
        <v>-281500</v>
      </c>
      <c r="F16" s="2">
        <v>-197164</v>
      </c>
      <c r="G16" s="2">
        <v>-540555</v>
      </c>
      <c r="H16" s="2">
        <v>-595700</v>
      </c>
      <c r="J16" s="2">
        <v>1475</v>
      </c>
      <c r="K16" s="2">
        <v>390</v>
      </c>
      <c r="L16" s="2">
        <v>10000</v>
      </c>
      <c r="M16">
        <f>SUM(J16:L16)</f>
        <v>11865</v>
      </c>
      <c r="P16">
        <v>1835</v>
      </c>
      <c r="U16" t="s">
        <v>12</v>
      </c>
      <c r="V16">
        <v>-82677</v>
      </c>
      <c r="W16">
        <v>248500</v>
      </c>
      <c r="X16">
        <v>-239830</v>
      </c>
      <c r="Y16">
        <v>-226800</v>
      </c>
      <c r="Z16">
        <v>-228700</v>
      </c>
      <c r="AA16">
        <v>-229177</v>
      </c>
    </row>
    <row r="17" spans="1:27" x14ac:dyDescent="0.45">
      <c r="A17" s="60"/>
      <c r="B17" s="3" t="s">
        <v>12</v>
      </c>
      <c r="C17" s="1">
        <f t="shared" ref="C17:E17" si="5">C16-C10</f>
        <v>-27895</v>
      </c>
      <c r="D17" s="1">
        <f t="shared" si="5"/>
        <v>444100</v>
      </c>
      <c r="E17" s="1">
        <f t="shared" si="5"/>
        <v>-474182</v>
      </c>
      <c r="F17" s="1">
        <f>F16-F10</f>
        <v>-449964</v>
      </c>
      <c r="G17" s="1">
        <f>G16-G10</f>
        <v>-451455</v>
      </c>
      <c r="H17" s="1">
        <f>H16-H10</f>
        <v>-453093</v>
      </c>
      <c r="P17">
        <f>SUM(P14:P16)</f>
        <v>6550</v>
      </c>
      <c r="W17">
        <v>11288.536365683405</v>
      </c>
      <c r="X17">
        <v>10203.530332235301</v>
      </c>
      <c r="Y17">
        <v>10168.509480758461</v>
      </c>
      <c r="Z17">
        <v>10219.830990907178</v>
      </c>
      <c r="AA17">
        <v>10204.123210908136</v>
      </c>
    </row>
    <row r="18" spans="1:27" x14ac:dyDescent="0.45">
      <c r="D18">
        <f>D17/D12</f>
        <v>20174</v>
      </c>
      <c r="F18">
        <f>F17/F12</f>
        <v>20174</v>
      </c>
      <c r="G18">
        <f>G17/G12</f>
        <v>20174</v>
      </c>
      <c r="H18">
        <f>H17/H12</f>
        <v>20174</v>
      </c>
      <c r="T18" t="s">
        <v>8</v>
      </c>
      <c r="U18" t="s">
        <v>11</v>
      </c>
      <c r="V18">
        <v>-78595</v>
      </c>
      <c r="W18">
        <v>-52600</v>
      </c>
      <c r="X18">
        <v>-281500</v>
      </c>
      <c r="Y18">
        <v>-197164</v>
      </c>
      <c r="Z18">
        <v>-540555</v>
      </c>
      <c r="AA18">
        <v>-595700</v>
      </c>
    </row>
    <row r="19" spans="1:27" ht="14.65" thickBot="1" x14ac:dyDescent="0.5">
      <c r="C19" s="18"/>
      <c r="D19" s="19"/>
      <c r="F19" s="10"/>
      <c r="G19" s="10"/>
      <c r="U19" t="s">
        <v>12</v>
      </c>
      <c r="V19">
        <v>-27895</v>
      </c>
      <c r="W19">
        <v>444100</v>
      </c>
      <c r="X19">
        <v>-474182</v>
      </c>
      <c r="Y19">
        <v>-449964</v>
      </c>
      <c r="Z19">
        <v>-451455</v>
      </c>
      <c r="AA19">
        <v>-453093</v>
      </c>
    </row>
    <row r="20" spans="1:27" ht="14.65" thickTop="1" x14ac:dyDescent="0.45">
      <c r="C20" s="20"/>
      <c r="D20" s="27"/>
      <c r="E20" s="45"/>
      <c r="F20" s="35"/>
      <c r="G20" s="10"/>
      <c r="H20" s="20"/>
      <c r="J20">
        <v>8388607</v>
      </c>
      <c r="K20">
        <v>8309942.2000000002</v>
      </c>
      <c r="L20">
        <v>8382135.5999999996</v>
      </c>
      <c r="M20">
        <v>7740649.7000000002</v>
      </c>
      <c r="N20">
        <v>7930681.2000000002</v>
      </c>
      <c r="O20">
        <v>8582794.3000000007</v>
      </c>
      <c r="W20">
        <v>20174</v>
      </c>
      <c r="Y20">
        <v>20174</v>
      </c>
      <c r="Z20">
        <v>20174</v>
      </c>
      <c r="AA20">
        <v>20174</v>
      </c>
    </row>
    <row r="21" spans="1:27" x14ac:dyDescent="0.45">
      <c r="A21" s="60" t="s">
        <v>11</v>
      </c>
      <c r="B21">
        <v>0</v>
      </c>
      <c r="C21" s="21">
        <v>8641922</v>
      </c>
      <c r="D21" s="28">
        <v>8297990.375</v>
      </c>
      <c r="E21" s="12">
        <v>8382263.9000000004</v>
      </c>
      <c r="F21" s="36">
        <v>7741681.2000000002</v>
      </c>
      <c r="G21" s="12">
        <v>7894146.7142857146</v>
      </c>
      <c r="H21" s="21">
        <v>8579496.444444444</v>
      </c>
      <c r="J21">
        <v>8388607</v>
      </c>
      <c r="K21">
        <v>8294030.5999999996</v>
      </c>
      <c r="L21">
        <v>8381415</v>
      </c>
      <c r="M21">
        <v>7740089</v>
      </c>
      <c r="N21">
        <v>7926475.7999999998</v>
      </c>
      <c r="O21" s="11">
        <v>8610307.4000000004</v>
      </c>
    </row>
    <row r="22" spans="1:27" ht="14.65" thickBot="1" x14ac:dyDescent="0.5">
      <c r="A22" s="60"/>
      <c r="B22">
        <v>10</v>
      </c>
      <c r="C22" s="22">
        <v>8410417</v>
      </c>
      <c r="D22" s="29">
        <v>8062618.166666667</v>
      </c>
      <c r="E22" s="14"/>
      <c r="F22" s="37"/>
      <c r="G22" s="13"/>
      <c r="H22" s="22">
        <v>8335249.5999999996</v>
      </c>
      <c r="O22">
        <v>8337583</v>
      </c>
    </row>
    <row r="23" spans="1:27" ht="14.65" thickBot="1" x14ac:dyDescent="0.5">
      <c r="A23" s="60"/>
      <c r="B23">
        <v>20</v>
      </c>
      <c r="C23" s="22">
        <v>8187876</v>
      </c>
      <c r="D23" s="29">
        <v>7837927.055555556</v>
      </c>
      <c r="E23" s="14">
        <v>8389426</v>
      </c>
      <c r="F23" s="38">
        <v>8162937.5</v>
      </c>
      <c r="G23" s="34">
        <v>8323205.3571428573</v>
      </c>
      <c r="H23" s="22">
        <v>8098946</v>
      </c>
      <c r="O23">
        <v>8573331</v>
      </c>
      <c r="T23" t="s">
        <v>11</v>
      </c>
      <c r="U23">
        <v>0</v>
      </c>
      <c r="V23">
        <v>7744439</v>
      </c>
      <c r="W23">
        <v>7880947.25</v>
      </c>
      <c r="X23">
        <v>8579945.375</v>
      </c>
      <c r="Y23">
        <v>8644154</v>
      </c>
      <c r="Z23">
        <v>8304072</v>
      </c>
      <c r="AA23">
        <v>8244640</v>
      </c>
    </row>
    <row r="24" spans="1:27" x14ac:dyDescent="0.45">
      <c r="C24" s="22"/>
      <c r="D24" s="29"/>
      <c r="E24" s="14"/>
      <c r="F24" s="39"/>
      <c r="G24" s="14"/>
      <c r="H24" s="22">
        <v>8099724.384615385</v>
      </c>
      <c r="U24">
        <v>10</v>
      </c>
      <c r="V24">
        <v>7953200</v>
      </c>
      <c r="W24">
        <v>8098756</v>
      </c>
      <c r="X24">
        <v>8340344</v>
      </c>
      <c r="Y24">
        <v>8418870</v>
      </c>
      <c r="Z24">
        <v>8078600</v>
      </c>
      <c r="AA24">
        <v>8017860</v>
      </c>
    </row>
    <row r="25" spans="1:27" x14ac:dyDescent="0.45">
      <c r="C25" s="22"/>
      <c r="D25" s="29"/>
      <c r="E25" s="14"/>
      <c r="F25" s="39"/>
      <c r="G25" s="14"/>
      <c r="H25" s="22"/>
    </row>
    <row r="26" spans="1:27" x14ac:dyDescent="0.45">
      <c r="A26" s="60" t="s">
        <v>12</v>
      </c>
      <c r="B26">
        <v>10</v>
      </c>
      <c r="C26" s="22">
        <f t="shared" ref="C26:E26" si="6">C22-C21</f>
        <v>-231505</v>
      </c>
      <c r="D26" s="29">
        <f t="shared" si="6"/>
        <v>-235372.20833333302</v>
      </c>
      <c r="E26" s="14">
        <f t="shared" si="6"/>
        <v>-8382263.9000000004</v>
      </c>
      <c r="F26" s="39">
        <f>F22-F21</f>
        <v>-7741681.2000000002</v>
      </c>
      <c r="G26" s="14">
        <f>G22-G21</f>
        <v>-7894146.7142857146</v>
      </c>
      <c r="H26" s="22">
        <f>H22-H21</f>
        <v>-244246.8444444444</v>
      </c>
      <c r="K26" s="44">
        <v>8389016</v>
      </c>
      <c r="O26">
        <f>O22-O21</f>
        <v>-272724.40000000037</v>
      </c>
      <c r="U26">
        <v>20</v>
      </c>
      <c r="V26">
        <v>8158465</v>
      </c>
      <c r="W26">
        <v>8318247</v>
      </c>
      <c r="X26">
        <v>8105431</v>
      </c>
      <c r="Y26">
        <v>8195989</v>
      </c>
      <c r="Z26">
        <v>7854670</v>
      </c>
      <c r="AA26">
        <v>7793970</v>
      </c>
    </row>
    <row r="27" spans="1:27" x14ac:dyDescent="0.45">
      <c r="A27" s="60"/>
      <c r="B27">
        <v>20</v>
      </c>
      <c r="C27" s="22">
        <f t="shared" ref="C27:E27" si="7">C23-C21</f>
        <v>-454046</v>
      </c>
      <c r="D27" s="29">
        <f t="shared" si="7"/>
        <v>-460063.31944444403</v>
      </c>
      <c r="E27" s="14">
        <f t="shared" si="7"/>
        <v>7162.0999999996275</v>
      </c>
      <c r="F27" s="39">
        <f>F23-F21</f>
        <v>421256.29999999981</v>
      </c>
      <c r="G27" s="14">
        <f>G23-G21</f>
        <v>429058.64285714272</v>
      </c>
      <c r="H27" s="22">
        <f>H23-H21</f>
        <v>-480550.44444444403</v>
      </c>
      <c r="P27">
        <f>O27/O29</f>
        <v>0</v>
      </c>
    </row>
    <row r="28" spans="1:27" x14ac:dyDescent="0.45">
      <c r="C28" s="23"/>
      <c r="D28" s="30"/>
      <c r="F28" s="40"/>
      <c r="H28" s="23"/>
      <c r="U28">
        <v>20</v>
      </c>
      <c r="V28">
        <v>414026</v>
      </c>
      <c r="W28">
        <v>437299.75</v>
      </c>
      <c r="X28">
        <v>-474514.375</v>
      </c>
      <c r="Y28">
        <v>-448165</v>
      </c>
      <c r="Z28">
        <v>-449402</v>
      </c>
      <c r="AA28">
        <v>-450670</v>
      </c>
    </row>
    <row r="29" spans="1:27" x14ac:dyDescent="0.45">
      <c r="A29" s="60" t="s">
        <v>178</v>
      </c>
      <c r="B29">
        <v>10</v>
      </c>
      <c r="C29" s="23">
        <f>C26/10391</f>
        <v>-22.279376383408721</v>
      </c>
      <c r="D29" s="30">
        <f t="shared" ref="D29:H29" si="8">D26/10391</f>
        <v>-22.651545407884999</v>
      </c>
      <c r="E29">
        <f t="shared" si="8"/>
        <v>-806.68500625541333</v>
      </c>
      <c r="F29" s="40">
        <f t="shared" si="8"/>
        <v>-745.03716677894329</v>
      </c>
      <c r="G29">
        <f t="shared" si="8"/>
        <v>-759.71001003615766</v>
      </c>
      <c r="H29" s="23">
        <f t="shared" si="8"/>
        <v>-23.505614901784661</v>
      </c>
      <c r="O29">
        <f>O26/11865</f>
        <v>-22.985621576064084</v>
      </c>
      <c r="U29" t="s">
        <v>179</v>
      </c>
    </row>
    <row r="30" spans="1:27" x14ac:dyDescent="0.45">
      <c r="A30" s="60"/>
      <c r="B30" s="9">
        <v>20</v>
      </c>
      <c r="C30" s="24">
        <f>C27/20391</f>
        <v>-22.266980530626256</v>
      </c>
      <c r="D30" s="31">
        <f>D27/20391</f>
        <v>-22.562077359837382</v>
      </c>
      <c r="E30" s="15">
        <f t="shared" ref="E30:H30" si="9">E27/20391</f>
        <v>0.35123829140305174</v>
      </c>
      <c r="F30" s="41">
        <f t="shared" si="9"/>
        <v>20.658932862537384</v>
      </c>
      <c r="G30" s="15">
        <f t="shared" si="9"/>
        <v>21.041569459915781</v>
      </c>
      <c r="H30" s="24">
        <f t="shared" si="9"/>
        <v>-23.566791449386692</v>
      </c>
    </row>
    <row r="31" spans="1:27" x14ac:dyDescent="0.45">
      <c r="C31" s="23"/>
      <c r="D31" s="30"/>
      <c r="F31" s="40"/>
      <c r="H31" s="23"/>
      <c r="T31" t="s">
        <v>178</v>
      </c>
      <c r="U31">
        <v>10</v>
      </c>
      <c r="V31">
        <v>20.519068213092197</v>
      </c>
      <c r="W31">
        <v>21.408369372911341</v>
      </c>
      <c r="X31">
        <v>-23.550361214861411</v>
      </c>
      <c r="Y31">
        <v>-22.143109887949677</v>
      </c>
      <c r="Z31">
        <v>-22.16158836249263</v>
      </c>
      <c r="AA31">
        <v>-22.29015136622764</v>
      </c>
    </row>
    <row r="32" spans="1:27" x14ac:dyDescent="0.45">
      <c r="C32" s="23"/>
      <c r="D32" s="30"/>
      <c r="F32" s="40"/>
      <c r="H32" s="23"/>
      <c r="U32">
        <v>20</v>
      </c>
      <c r="V32">
        <v>20.522752057103201</v>
      </c>
      <c r="W32">
        <v>21.676402795677603</v>
      </c>
      <c r="X32">
        <v>-23.521085307821949</v>
      </c>
      <c r="Y32">
        <v>-22.214979676811737</v>
      </c>
      <c r="Z32">
        <v>-22.276296222861109</v>
      </c>
      <c r="AA32">
        <v>-22.339149400218101</v>
      </c>
    </row>
    <row r="33" spans="1:18" x14ac:dyDescent="0.45">
      <c r="A33" t="s">
        <v>14</v>
      </c>
      <c r="C33" s="25">
        <v>8496534</v>
      </c>
      <c r="D33" s="32">
        <v>8151326</v>
      </c>
      <c r="E33" s="1">
        <v>8374940</v>
      </c>
      <c r="F33" s="42">
        <v>7875409</v>
      </c>
      <c r="G33" s="17">
        <v>8058834.2000000002</v>
      </c>
      <c r="H33" s="25">
        <v>8424972.2941176463</v>
      </c>
    </row>
    <row r="34" spans="1:18" x14ac:dyDescent="0.45">
      <c r="C34" s="25">
        <f>IF(C33="","",(C33-C21)/C29)</f>
        <v>6525.676369840824</v>
      </c>
      <c r="D34" s="32">
        <f t="shared" ref="D34:H34" si="10">IF(D33="","",(D33-D21)/D29)</f>
        <v>6474.8065687803428</v>
      </c>
      <c r="E34">
        <f t="shared" si="10"/>
        <v>9.0790084645275684</v>
      </c>
      <c r="F34" s="40">
        <f t="shared" si="10"/>
        <v>-179.49144816244799</v>
      </c>
      <c r="G34">
        <f t="shared" si="10"/>
        <v>-216.77677474125619</v>
      </c>
      <c r="H34" s="25">
        <f t="shared" si="10"/>
        <v>6573.9250375902957</v>
      </c>
    </row>
    <row r="35" spans="1:18" ht="14.65" thickBot="1" x14ac:dyDescent="0.5">
      <c r="C35" s="26">
        <f>IF(C33="","",(C33-C21)/C30)</f>
        <v>6529.3091625077641</v>
      </c>
      <c r="D35" s="33">
        <f t="shared" ref="D35:H35" si="11">IF(D33="","",(D33-D21)/D30)</f>
        <v>6500.4818776606262</v>
      </c>
      <c r="E35">
        <f t="shared" si="11"/>
        <v>-20851.655924940362</v>
      </c>
      <c r="F35" s="43">
        <f t="shared" si="11"/>
        <v>6473.1223480811977</v>
      </c>
      <c r="G35">
        <f t="shared" si="11"/>
        <v>7826.7681518726786</v>
      </c>
      <c r="H35" s="26">
        <f t="shared" si="11"/>
        <v>6556.8599212439294</v>
      </c>
      <c r="L35" s="8" t="s">
        <v>20</v>
      </c>
    </row>
    <row r="36" spans="1:18" ht="14.65" thickTop="1" x14ac:dyDescent="0.45">
      <c r="L36" t="s">
        <v>15</v>
      </c>
    </row>
    <row r="37" spans="1:18" x14ac:dyDescent="0.45">
      <c r="C37" t="e">
        <f t="shared" ref="C37:G37" si="12">(C33-C21)/C38</f>
        <v>#DIV/0!</v>
      </c>
      <c r="D37">
        <f t="shared" si="12"/>
        <v>6547.5167410714294</v>
      </c>
      <c r="E37" t="e">
        <f t="shared" si="12"/>
        <v>#DIV/0!</v>
      </c>
      <c r="F37">
        <f t="shared" si="12"/>
        <v>6523.3073170731614</v>
      </c>
      <c r="G37">
        <f t="shared" si="12"/>
        <v>6587.4994285714256</v>
      </c>
      <c r="H37">
        <f>(H33-H21)/H38</f>
        <v>6553.1870367598704</v>
      </c>
      <c r="L37" t="s">
        <v>16</v>
      </c>
    </row>
    <row r="38" spans="1:18" x14ac:dyDescent="0.45">
      <c r="C38" s="16"/>
      <c r="D38" s="16">
        <v>-22.4</v>
      </c>
      <c r="E38" s="16"/>
      <c r="F38" s="16">
        <v>20.5</v>
      </c>
      <c r="G38" s="16">
        <v>25</v>
      </c>
      <c r="H38" s="16">
        <v>-23.58</v>
      </c>
      <c r="L38" t="s">
        <v>17</v>
      </c>
      <c r="R38" t="s">
        <v>175</v>
      </c>
    </row>
    <row r="39" spans="1:18" x14ac:dyDescent="0.45">
      <c r="G39" s="44"/>
      <c r="L39" t="s">
        <v>16</v>
      </c>
      <c r="R39" t="s">
        <v>176</v>
      </c>
    </row>
    <row r="40" spans="1:18" x14ac:dyDescent="0.45">
      <c r="F40" s="16">
        <v>20.785</v>
      </c>
      <c r="L40" t="s">
        <v>18</v>
      </c>
      <c r="R40" t="s">
        <v>177</v>
      </c>
    </row>
    <row r="41" spans="1:18" x14ac:dyDescent="0.45">
      <c r="L41" t="s">
        <v>19</v>
      </c>
    </row>
    <row r="43" spans="1:18" x14ac:dyDescent="0.45">
      <c r="L43" t="s">
        <v>21</v>
      </c>
      <c r="N43" t="s">
        <v>24</v>
      </c>
      <c r="P43" t="s">
        <v>169</v>
      </c>
      <c r="R43" t="s">
        <v>172</v>
      </c>
    </row>
    <row r="44" spans="1:18" x14ac:dyDescent="0.45">
      <c r="L44" t="s">
        <v>22</v>
      </c>
      <c r="N44" t="s">
        <v>25</v>
      </c>
      <c r="P44" t="s">
        <v>170</v>
      </c>
      <c r="R44" t="s">
        <v>173</v>
      </c>
    </row>
    <row r="45" spans="1:18" x14ac:dyDescent="0.45">
      <c r="L45" t="s">
        <v>23</v>
      </c>
      <c r="N45" t="s">
        <v>26</v>
      </c>
      <c r="P45" t="s">
        <v>171</v>
      </c>
      <c r="R45" t="s">
        <v>174</v>
      </c>
    </row>
    <row r="47" spans="1:18" x14ac:dyDescent="0.45">
      <c r="L47" t="s">
        <v>27</v>
      </c>
      <c r="Q47" t="s">
        <v>162</v>
      </c>
    </row>
    <row r="48" spans="1:18" x14ac:dyDescent="0.45">
      <c r="L48" t="s">
        <v>28</v>
      </c>
      <c r="M48" t="s">
        <v>29</v>
      </c>
      <c r="N48" t="s">
        <v>30</v>
      </c>
      <c r="Q48" t="s">
        <v>163</v>
      </c>
    </row>
    <row r="49" spans="12:17" x14ac:dyDescent="0.45">
      <c r="L49" t="s">
        <v>31</v>
      </c>
      <c r="N49" t="s">
        <v>32</v>
      </c>
      <c r="P49" t="s">
        <v>33</v>
      </c>
      <c r="Q49" t="s">
        <v>164</v>
      </c>
    </row>
    <row r="50" spans="12:17" x14ac:dyDescent="0.45">
      <c r="L50" t="s">
        <v>34</v>
      </c>
      <c r="M50" t="s">
        <v>35</v>
      </c>
      <c r="N50" t="s">
        <v>36</v>
      </c>
      <c r="Q50" t="s">
        <v>165</v>
      </c>
    </row>
    <row r="51" spans="12:17" x14ac:dyDescent="0.45">
      <c r="L51" t="s">
        <v>37</v>
      </c>
      <c r="N51" t="s">
        <v>32</v>
      </c>
      <c r="P51" t="s">
        <v>38</v>
      </c>
      <c r="Q51" t="s">
        <v>166</v>
      </c>
    </row>
    <row r="52" spans="12:17" x14ac:dyDescent="0.45">
      <c r="L52" t="s">
        <v>39</v>
      </c>
      <c r="M52" t="s">
        <v>40</v>
      </c>
      <c r="N52" t="s">
        <v>41</v>
      </c>
      <c r="Q52" t="s">
        <v>167</v>
      </c>
    </row>
    <row r="53" spans="12:17" x14ac:dyDescent="0.45">
      <c r="L53" t="s">
        <v>42</v>
      </c>
      <c r="N53" t="s">
        <v>43</v>
      </c>
      <c r="P53" t="s">
        <v>44</v>
      </c>
      <c r="Q53" t="s">
        <v>168</v>
      </c>
    </row>
    <row r="54" spans="12:17" x14ac:dyDescent="0.45">
      <c r="L54" t="s">
        <v>45</v>
      </c>
      <c r="M54" t="s">
        <v>46</v>
      </c>
      <c r="N54" t="s">
        <v>47</v>
      </c>
    </row>
    <row r="55" spans="12:17" x14ac:dyDescent="0.45">
      <c r="L55" t="s">
        <v>42</v>
      </c>
      <c r="N55" t="s">
        <v>48</v>
      </c>
      <c r="P55" t="s">
        <v>49</v>
      </c>
    </row>
    <row r="56" spans="12:17" x14ac:dyDescent="0.45">
      <c r="L56" t="s">
        <v>50</v>
      </c>
      <c r="M56" t="s">
        <v>51</v>
      </c>
      <c r="N56" t="s">
        <v>52</v>
      </c>
    </row>
    <row r="57" spans="12:17" x14ac:dyDescent="0.45">
      <c r="L57" t="s">
        <v>53</v>
      </c>
      <c r="N57" t="s">
        <v>54</v>
      </c>
      <c r="P57" t="s">
        <v>55</v>
      </c>
    </row>
    <row r="58" spans="12:17" x14ac:dyDescent="0.45">
      <c r="L58" t="s">
        <v>56</v>
      </c>
      <c r="M58" t="s">
        <v>57</v>
      </c>
      <c r="N58" t="s">
        <v>58</v>
      </c>
    </row>
    <row r="59" spans="12:17" x14ac:dyDescent="0.45">
      <c r="L59" t="s">
        <v>59</v>
      </c>
      <c r="N59" t="s">
        <v>60</v>
      </c>
      <c r="P59" t="s">
        <v>61</v>
      </c>
    </row>
    <row r="60" spans="12:17" x14ac:dyDescent="0.45">
      <c r="L60" t="s">
        <v>62</v>
      </c>
      <c r="M60" t="s">
        <v>63</v>
      </c>
      <c r="N60" t="s">
        <v>64</v>
      </c>
    </row>
    <row r="61" spans="12:17" x14ac:dyDescent="0.45">
      <c r="L61" t="s">
        <v>42</v>
      </c>
      <c r="N61" t="s">
        <v>65</v>
      </c>
      <c r="P61" t="s">
        <v>66</v>
      </c>
    </row>
    <row r="62" spans="12:17" x14ac:dyDescent="0.45">
      <c r="L62" t="s">
        <v>67</v>
      </c>
      <c r="M62" t="s">
        <v>57</v>
      </c>
      <c r="N62" t="s">
        <v>68</v>
      </c>
    </row>
    <row r="63" spans="12:17" x14ac:dyDescent="0.45">
      <c r="L63" t="s">
        <v>69</v>
      </c>
      <c r="N63" t="s">
        <v>70</v>
      </c>
      <c r="P63" t="s">
        <v>71</v>
      </c>
    </row>
    <row r="64" spans="12:17" x14ac:dyDescent="0.45">
      <c r="L64" t="s">
        <v>72</v>
      </c>
      <c r="M64" t="s">
        <v>73</v>
      </c>
      <c r="N64" t="s">
        <v>74</v>
      </c>
    </row>
    <row r="65" spans="12:16" x14ac:dyDescent="0.45">
      <c r="L65" t="s">
        <v>75</v>
      </c>
      <c r="N65" t="s">
        <v>76</v>
      </c>
      <c r="P65" t="s">
        <v>77</v>
      </c>
    </row>
    <row r="66" spans="12:16" x14ac:dyDescent="0.45">
      <c r="L66" t="s">
        <v>78</v>
      </c>
      <c r="M66" t="s">
        <v>79</v>
      </c>
      <c r="N66" t="s">
        <v>80</v>
      </c>
    </row>
    <row r="67" spans="12:16" x14ac:dyDescent="0.45">
      <c r="L67" t="s">
        <v>81</v>
      </c>
      <c r="N67" t="s">
        <v>82</v>
      </c>
      <c r="P67" t="s">
        <v>83</v>
      </c>
    </row>
    <row r="68" spans="12:16" x14ac:dyDescent="0.45">
      <c r="L68" t="s">
        <v>84</v>
      </c>
      <c r="M68" t="s">
        <v>85</v>
      </c>
      <c r="N68" t="s">
        <v>86</v>
      </c>
    </row>
    <row r="69" spans="12:16" x14ac:dyDescent="0.45">
      <c r="L69" t="s">
        <v>87</v>
      </c>
      <c r="N69" t="s">
        <v>88</v>
      </c>
      <c r="P69" t="s">
        <v>89</v>
      </c>
    </row>
    <row r="70" spans="12:16" x14ac:dyDescent="0.45">
      <c r="L70" t="s">
        <v>90</v>
      </c>
      <c r="M70" t="s">
        <v>91</v>
      </c>
      <c r="N70" t="s">
        <v>92</v>
      </c>
    </row>
    <row r="71" spans="12:16" x14ac:dyDescent="0.45">
      <c r="L71" t="s">
        <v>37</v>
      </c>
      <c r="N71" t="s">
        <v>93</v>
      </c>
      <c r="P71" t="s">
        <v>94</v>
      </c>
    </row>
    <row r="72" spans="12:16" x14ac:dyDescent="0.45">
      <c r="L72" t="s">
        <v>56</v>
      </c>
      <c r="M72" t="s">
        <v>95</v>
      </c>
      <c r="N72" t="s">
        <v>96</v>
      </c>
    </row>
    <row r="73" spans="12:16" x14ac:dyDescent="0.45">
      <c r="L73" t="s">
        <v>97</v>
      </c>
      <c r="N73" t="s">
        <v>98</v>
      </c>
      <c r="P73" t="s">
        <v>99</v>
      </c>
    </row>
    <row r="74" spans="12:16" x14ac:dyDescent="0.45">
      <c r="L74" t="s">
        <v>100</v>
      </c>
      <c r="M74" t="s">
        <v>101</v>
      </c>
      <c r="N74" t="s">
        <v>96</v>
      </c>
    </row>
    <row r="75" spans="12:16" x14ac:dyDescent="0.45">
      <c r="L75" t="s">
        <v>102</v>
      </c>
      <c r="N75" t="s">
        <v>103</v>
      </c>
      <c r="P75" t="s">
        <v>104</v>
      </c>
    </row>
    <row r="76" spans="12:16" x14ac:dyDescent="0.45">
      <c r="L76" t="s">
        <v>105</v>
      </c>
      <c r="M76" t="s">
        <v>106</v>
      </c>
      <c r="N76" t="s">
        <v>107</v>
      </c>
    </row>
    <row r="77" spans="12:16" x14ac:dyDescent="0.45">
      <c r="L77" t="s">
        <v>108</v>
      </c>
      <c r="N77" t="s">
        <v>109</v>
      </c>
      <c r="P77" t="s">
        <v>110</v>
      </c>
    </row>
    <row r="78" spans="12:16" x14ac:dyDescent="0.45">
      <c r="L78" t="s">
        <v>111</v>
      </c>
      <c r="M78" t="s">
        <v>112</v>
      </c>
      <c r="N78" t="s">
        <v>113</v>
      </c>
    </row>
    <row r="79" spans="12:16" x14ac:dyDescent="0.45">
      <c r="L79" t="s">
        <v>114</v>
      </c>
      <c r="N79" t="s">
        <v>115</v>
      </c>
      <c r="P79" t="s">
        <v>116</v>
      </c>
    </row>
    <row r="80" spans="12:16" x14ac:dyDescent="0.45">
      <c r="L80" t="s">
        <v>117</v>
      </c>
      <c r="M80" t="s">
        <v>118</v>
      </c>
      <c r="N80" t="s">
        <v>119</v>
      </c>
    </row>
    <row r="81" spans="12:16" x14ac:dyDescent="0.45">
      <c r="L81" t="s">
        <v>120</v>
      </c>
      <c r="N81" t="s">
        <v>121</v>
      </c>
      <c r="P81" t="s">
        <v>122</v>
      </c>
    </row>
    <row r="82" spans="12:16" x14ac:dyDescent="0.45">
      <c r="L82" t="s">
        <v>117</v>
      </c>
      <c r="M82" t="s">
        <v>123</v>
      </c>
      <c r="N82" t="s">
        <v>124</v>
      </c>
    </row>
    <row r="83" spans="12:16" x14ac:dyDescent="0.45">
      <c r="L83" t="s">
        <v>125</v>
      </c>
      <c r="N83" t="s">
        <v>115</v>
      </c>
      <c r="P83" t="s">
        <v>126</v>
      </c>
    </row>
    <row r="84" spans="12:16" x14ac:dyDescent="0.45">
      <c r="L84" t="s">
        <v>127</v>
      </c>
      <c r="M84" t="s">
        <v>128</v>
      </c>
      <c r="N84" t="s">
        <v>129</v>
      </c>
    </row>
    <row r="85" spans="12:16" x14ac:dyDescent="0.45">
      <c r="L85" t="s">
        <v>130</v>
      </c>
      <c r="N85" t="s">
        <v>131</v>
      </c>
      <c r="P85" t="s">
        <v>132</v>
      </c>
    </row>
    <row r="86" spans="12:16" x14ac:dyDescent="0.45">
      <c r="L86" t="s">
        <v>133</v>
      </c>
      <c r="M86" t="s">
        <v>134</v>
      </c>
      <c r="N86" t="s">
        <v>135</v>
      </c>
    </row>
    <row r="87" spans="12:16" x14ac:dyDescent="0.45">
      <c r="L87" t="s">
        <v>136</v>
      </c>
      <c r="N87" t="s">
        <v>137</v>
      </c>
      <c r="P87" t="s">
        <v>138</v>
      </c>
    </row>
    <row r="88" spans="12:16" x14ac:dyDescent="0.45">
      <c r="L88" t="s">
        <v>28</v>
      </c>
      <c r="M88" t="s">
        <v>139</v>
      </c>
      <c r="N88" t="s">
        <v>140</v>
      </c>
    </row>
    <row r="89" spans="12:16" x14ac:dyDescent="0.45">
      <c r="L89" t="s">
        <v>141</v>
      </c>
      <c r="N89" t="s">
        <v>142</v>
      </c>
      <c r="P89" t="s">
        <v>143</v>
      </c>
    </row>
    <row r="90" spans="12:16" x14ac:dyDescent="0.45">
      <c r="L90" t="s">
        <v>144</v>
      </c>
      <c r="M90" t="s">
        <v>145</v>
      </c>
      <c r="N90" t="s">
        <v>146</v>
      </c>
    </row>
    <row r="91" spans="12:16" x14ac:dyDescent="0.45">
      <c r="L91" t="s">
        <v>147</v>
      </c>
      <c r="N91" t="s">
        <v>148</v>
      </c>
      <c r="P91" t="s">
        <v>149</v>
      </c>
    </row>
    <row r="92" spans="12:16" x14ac:dyDescent="0.45">
      <c r="L92" t="s">
        <v>150</v>
      </c>
      <c r="M92" t="s">
        <v>151</v>
      </c>
      <c r="N92" t="s">
        <v>152</v>
      </c>
    </row>
    <row r="93" spans="12:16" x14ac:dyDescent="0.45">
      <c r="L93" t="s">
        <v>153</v>
      </c>
      <c r="N93" t="s">
        <v>154</v>
      </c>
      <c r="P93" t="s">
        <v>155</v>
      </c>
    </row>
    <row r="94" spans="12:16" x14ac:dyDescent="0.45">
      <c r="L94" t="s">
        <v>156</v>
      </c>
      <c r="M94" t="s">
        <v>157</v>
      </c>
      <c r="N94" t="s">
        <v>158</v>
      </c>
    </row>
    <row r="95" spans="12:16" x14ac:dyDescent="0.45">
      <c r="L95" t="s">
        <v>159</v>
      </c>
      <c r="N95" t="s">
        <v>160</v>
      </c>
      <c r="P95" t="s">
        <v>161</v>
      </c>
    </row>
  </sheetData>
  <mergeCells count="5">
    <mergeCell ref="A13:A14"/>
    <mergeCell ref="A16:A17"/>
    <mergeCell ref="A21:A23"/>
    <mergeCell ref="A26:A27"/>
    <mergeCell ref="A29:A3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5F78-AD19-4B85-98D6-34EC2774BA2D}">
  <dimension ref="A1:F21"/>
  <sheetViews>
    <sheetView workbookViewId="0">
      <selection activeCell="F20" sqref="F20"/>
    </sheetView>
  </sheetViews>
  <sheetFormatPr defaultRowHeight="14.25" x14ac:dyDescent="0.45"/>
  <sheetData>
    <row r="1" spans="1:6" x14ac:dyDescent="0.45">
      <c r="A1">
        <v>8640330</v>
      </c>
      <c r="B1">
        <v>8299673</v>
      </c>
      <c r="C1">
        <v>8380918</v>
      </c>
      <c r="D1">
        <v>7747373</v>
      </c>
      <c r="E1">
        <v>8178354</v>
      </c>
      <c r="F1">
        <v>8426994</v>
      </c>
    </row>
    <row r="2" spans="1:6" x14ac:dyDescent="0.45">
      <c r="A2">
        <v>8640356</v>
      </c>
      <c r="B2">
        <v>8299706</v>
      </c>
      <c r="C2">
        <v>8381024</v>
      </c>
      <c r="D2">
        <v>7747356</v>
      </c>
      <c r="E2">
        <v>8178335</v>
      </c>
      <c r="F2">
        <v>8427012</v>
      </c>
    </row>
    <row r="3" spans="1:6" x14ac:dyDescent="0.45">
      <c r="A3">
        <v>8640408</v>
      </c>
      <c r="B3">
        <v>8299711</v>
      </c>
      <c r="C3">
        <v>8380942</v>
      </c>
      <c r="D3">
        <v>7747386</v>
      </c>
      <c r="E3">
        <v>8178376</v>
      </c>
      <c r="F3">
        <v>8426991</v>
      </c>
    </row>
    <row r="4" spans="1:6" x14ac:dyDescent="0.45">
      <c r="A4">
        <v>8640409</v>
      </c>
      <c r="B4">
        <v>8299702</v>
      </c>
      <c r="C4">
        <v>8380920</v>
      </c>
      <c r="D4">
        <v>7747378</v>
      </c>
      <c r="E4">
        <v>8178359</v>
      </c>
      <c r="F4">
        <v>8427028</v>
      </c>
    </row>
    <row r="5" spans="1:6" x14ac:dyDescent="0.45">
      <c r="A5">
        <v>8640402</v>
      </c>
      <c r="B5">
        <v>8299700</v>
      </c>
      <c r="C5">
        <v>8380908</v>
      </c>
      <c r="D5">
        <v>7747398</v>
      </c>
      <c r="E5">
        <v>8178332</v>
      </c>
      <c r="F5">
        <v>8427015</v>
      </c>
    </row>
    <row r="6" spans="1:6" x14ac:dyDescent="0.45">
      <c r="A6">
        <v>8640386</v>
      </c>
      <c r="B6">
        <v>8299726</v>
      </c>
      <c r="C6">
        <v>8380947</v>
      </c>
      <c r="D6">
        <v>7747379</v>
      </c>
      <c r="E6">
        <v>8178396</v>
      </c>
      <c r="F6">
        <v>8427244</v>
      </c>
    </row>
    <row r="7" spans="1:6" x14ac:dyDescent="0.45">
      <c r="A7">
        <v>8640270</v>
      </c>
      <c r="B7">
        <v>8299945</v>
      </c>
      <c r="C7">
        <v>8381108</v>
      </c>
      <c r="D7">
        <v>7747281</v>
      </c>
      <c r="E7">
        <v>8178533</v>
      </c>
      <c r="F7">
        <v>8426980</v>
      </c>
    </row>
    <row r="8" spans="1:6" x14ac:dyDescent="0.45">
      <c r="A8">
        <v>8640325</v>
      </c>
      <c r="B8">
        <v>8299929</v>
      </c>
      <c r="C8">
        <v>8381116</v>
      </c>
      <c r="D8">
        <v>7747289</v>
      </c>
      <c r="E8">
        <v>8178638</v>
      </c>
      <c r="F8">
        <v>8427136</v>
      </c>
    </row>
    <row r="9" spans="1:6" x14ac:dyDescent="0.45">
      <c r="A9">
        <v>8640326</v>
      </c>
      <c r="B9">
        <v>8299842</v>
      </c>
      <c r="C9">
        <v>8381133</v>
      </c>
      <c r="D9">
        <v>7747308</v>
      </c>
      <c r="E9">
        <v>8178581</v>
      </c>
      <c r="F9">
        <v>8427050</v>
      </c>
    </row>
    <row r="10" spans="1:6" x14ac:dyDescent="0.45">
      <c r="A10">
        <v>8640391</v>
      </c>
      <c r="B10">
        <v>8299868</v>
      </c>
      <c r="C10">
        <v>8381142</v>
      </c>
      <c r="D10">
        <v>7747305</v>
      </c>
      <c r="E10">
        <v>8178565</v>
      </c>
      <c r="F10">
        <v>8427224</v>
      </c>
    </row>
    <row r="11" spans="1:6" x14ac:dyDescent="0.45">
      <c r="A11">
        <v>8640281</v>
      </c>
      <c r="B11">
        <v>8299898</v>
      </c>
      <c r="C11">
        <v>8381091</v>
      </c>
      <c r="D11">
        <v>7747300</v>
      </c>
      <c r="E11">
        <v>8178658</v>
      </c>
      <c r="F11">
        <v>8427027</v>
      </c>
    </row>
    <row r="12" spans="1:6" x14ac:dyDescent="0.45">
      <c r="A12">
        <v>8640358</v>
      </c>
      <c r="B12">
        <v>8299886</v>
      </c>
      <c r="C12">
        <v>8381150</v>
      </c>
      <c r="D12">
        <v>7747355</v>
      </c>
      <c r="E12">
        <v>8178528</v>
      </c>
      <c r="F12">
        <v>8427091</v>
      </c>
    </row>
    <row r="13" spans="1:6" x14ac:dyDescent="0.45">
      <c r="A13">
        <v>8640393</v>
      </c>
      <c r="B13">
        <v>8299915</v>
      </c>
      <c r="C13">
        <v>8381271</v>
      </c>
      <c r="D13">
        <v>7747347</v>
      </c>
      <c r="E13">
        <v>8178574</v>
      </c>
      <c r="F13">
        <v>8427205</v>
      </c>
    </row>
    <row r="14" spans="1:6" x14ac:dyDescent="0.45">
      <c r="A14">
        <v>8640308</v>
      </c>
      <c r="B14">
        <v>8300086</v>
      </c>
      <c r="C14">
        <v>8381268</v>
      </c>
      <c r="D14">
        <v>7747309</v>
      </c>
      <c r="E14">
        <v>8178785</v>
      </c>
      <c r="F14">
        <v>8427147</v>
      </c>
    </row>
    <row r="15" spans="1:6" x14ac:dyDescent="0.45">
      <c r="A15">
        <v>8640254</v>
      </c>
      <c r="B15">
        <v>8299913</v>
      </c>
      <c r="C15">
        <v>8381197</v>
      </c>
      <c r="D15">
        <v>7747307</v>
      </c>
      <c r="E15">
        <v>8178351</v>
      </c>
      <c r="F15">
        <v>8427021</v>
      </c>
    </row>
    <row r="16" spans="1:6" x14ac:dyDescent="0.45">
      <c r="A16">
        <v>8640349</v>
      </c>
      <c r="B16">
        <v>8299954</v>
      </c>
      <c r="C16">
        <v>8381035</v>
      </c>
      <c r="D16">
        <v>7747315</v>
      </c>
      <c r="E16">
        <v>8178695</v>
      </c>
      <c r="F16">
        <v>8427053</v>
      </c>
    </row>
    <row r="17" spans="1:6" x14ac:dyDescent="0.45">
      <c r="A17">
        <v>8640385</v>
      </c>
      <c r="B17">
        <v>8299880</v>
      </c>
      <c r="C17">
        <v>8381143</v>
      </c>
      <c r="D17">
        <v>7747275</v>
      </c>
      <c r="E17">
        <v>8178522</v>
      </c>
      <c r="F17">
        <v>8427054</v>
      </c>
    </row>
    <row r="18" spans="1:6" x14ac:dyDescent="0.45">
      <c r="A18">
        <v>8640270</v>
      </c>
      <c r="B18">
        <v>8299945</v>
      </c>
      <c r="C18">
        <v>8381108</v>
      </c>
      <c r="D18">
        <v>7747281</v>
      </c>
      <c r="E18">
        <v>8178533</v>
      </c>
      <c r="F18">
        <v>8426980</v>
      </c>
    </row>
    <row r="19" spans="1:6" x14ac:dyDescent="0.45">
      <c r="A19">
        <v>8640325</v>
      </c>
      <c r="B19">
        <v>8299929</v>
      </c>
      <c r="C19">
        <v>8381116</v>
      </c>
      <c r="D19">
        <v>7747289</v>
      </c>
      <c r="E19">
        <v>8178638</v>
      </c>
      <c r="F19">
        <v>8427136</v>
      </c>
    </row>
    <row r="20" spans="1:6" x14ac:dyDescent="0.45">
      <c r="A20">
        <v>8640326</v>
      </c>
      <c r="B20">
        <v>8299842</v>
      </c>
      <c r="C20">
        <v>8381133</v>
      </c>
      <c r="D20">
        <v>7747308</v>
      </c>
      <c r="E20">
        <v>8178581</v>
      </c>
      <c r="F20">
        <v>8427050</v>
      </c>
    </row>
    <row r="21" spans="1:6" x14ac:dyDescent="0.45">
      <c r="A21" s="50">
        <f>AVERAGE(A1:A20)</f>
        <v>8640342.5999999996</v>
      </c>
      <c r="B21" s="50">
        <f t="shared" ref="B21:F21" si="0">AVERAGE(B1:B20)</f>
        <v>8299852.5</v>
      </c>
      <c r="C21" s="50">
        <f t="shared" si="0"/>
        <v>8381083.5</v>
      </c>
      <c r="D21" s="50">
        <f t="shared" si="0"/>
        <v>7747326.9500000002</v>
      </c>
      <c r="E21" s="50">
        <f t="shared" si="0"/>
        <v>8178516.7000000002</v>
      </c>
      <c r="F21" s="50">
        <f t="shared" si="0"/>
        <v>8427071.9000000004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356B-9548-446A-8EFF-6611ED02AAF6}">
  <sheetPr>
    <tabColor theme="9" tint="-0.249977111117893"/>
  </sheetPr>
  <dimension ref="A1:G9"/>
  <sheetViews>
    <sheetView tabSelected="1" workbookViewId="0">
      <selection activeCell="F17" sqref="F17"/>
    </sheetView>
  </sheetViews>
  <sheetFormatPr defaultRowHeight="14.25" x14ac:dyDescent="0.45"/>
  <cols>
    <col min="3" max="3" width="13.59765625" customWidth="1"/>
    <col min="4" max="4" width="20" bestFit="1" customWidth="1"/>
    <col min="7" max="7" width="11.33203125" bestFit="1" customWidth="1"/>
  </cols>
  <sheetData>
    <row r="1" spans="1:7" x14ac:dyDescent="0.45">
      <c r="B1" t="s">
        <v>181</v>
      </c>
      <c r="C1" t="s">
        <v>184</v>
      </c>
      <c r="D1" t="s">
        <v>185</v>
      </c>
      <c r="E1" t="s">
        <v>186</v>
      </c>
      <c r="G1" t="s">
        <v>187</v>
      </c>
    </row>
    <row r="2" spans="1:7" x14ac:dyDescent="0.45">
      <c r="A2" t="s">
        <v>180</v>
      </c>
      <c r="B2">
        <v>8749213.0655737706</v>
      </c>
      <c r="C2">
        <v>8728186</v>
      </c>
      <c r="D2" s="58">
        <v>8730984</v>
      </c>
      <c r="E2" s="59">
        <v>8732445</v>
      </c>
      <c r="G2">
        <v>8768517</v>
      </c>
    </row>
    <row r="3" spans="1:7" x14ac:dyDescent="0.45">
      <c r="B3">
        <v>22740</v>
      </c>
      <c r="C3">
        <v>24335</v>
      </c>
      <c r="D3" s="58">
        <v>24570</v>
      </c>
      <c r="E3" s="59">
        <v>24480</v>
      </c>
    </row>
    <row r="5" spans="1:7" x14ac:dyDescent="0.45">
      <c r="B5">
        <v>8741877</v>
      </c>
    </row>
    <row r="6" spans="1:7" x14ac:dyDescent="0.45">
      <c r="B6">
        <v>23740</v>
      </c>
    </row>
    <row r="8" spans="1:7" x14ac:dyDescent="0.45">
      <c r="B8">
        <v>8720102.0373563226</v>
      </c>
    </row>
    <row r="9" spans="1:7" x14ac:dyDescent="0.45">
      <c r="B9">
        <v>24400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6BB7-C893-44D3-AC33-4DB60D84EFDD}">
  <dimension ref="A1:F401"/>
  <sheetViews>
    <sheetView workbookViewId="0">
      <selection activeCell="F1" sqref="F1"/>
    </sheetView>
  </sheetViews>
  <sheetFormatPr defaultRowHeight="14.25" x14ac:dyDescent="0.45"/>
  <cols>
    <col min="1" max="1" width="18.86328125" bestFit="1" customWidth="1"/>
  </cols>
  <sheetData>
    <row r="1" spans="1:6" x14ac:dyDescent="0.45">
      <c r="A1" t="s">
        <v>182</v>
      </c>
      <c r="B1" t="s">
        <v>183</v>
      </c>
      <c r="C1">
        <v>8732550</v>
      </c>
      <c r="F1">
        <f>AVERAGE(C1:C600)</f>
        <v>8732445.6259351615</v>
      </c>
    </row>
    <row r="2" spans="1:6" x14ac:dyDescent="0.45">
      <c r="A2" t="s">
        <v>182</v>
      </c>
      <c r="B2" t="s">
        <v>183</v>
      </c>
      <c r="C2">
        <v>8732570</v>
      </c>
    </row>
    <row r="3" spans="1:6" x14ac:dyDescent="0.45">
      <c r="A3" t="s">
        <v>182</v>
      </c>
      <c r="B3" t="s">
        <v>183</v>
      </c>
      <c r="C3">
        <v>8732585</v>
      </c>
    </row>
    <row r="4" spans="1:6" x14ac:dyDescent="0.45">
      <c r="A4" t="s">
        <v>182</v>
      </c>
      <c r="B4" t="s">
        <v>183</v>
      </c>
      <c r="C4">
        <v>8732543</v>
      </c>
    </row>
    <row r="5" spans="1:6" x14ac:dyDescent="0.45">
      <c r="A5" t="s">
        <v>182</v>
      </c>
      <c r="B5" t="s">
        <v>183</v>
      </c>
      <c r="C5">
        <v>8732585</v>
      </c>
    </row>
    <row r="6" spans="1:6" x14ac:dyDescent="0.45">
      <c r="A6" t="s">
        <v>182</v>
      </c>
      <c r="B6" t="s">
        <v>183</v>
      </c>
      <c r="C6">
        <v>8732573</v>
      </c>
    </row>
    <row r="7" spans="1:6" x14ac:dyDescent="0.45">
      <c r="A7" t="s">
        <v>182</v>
      </c>
      <c r="B7" t="s">
        <v>183</v>
      </c>
      <c r="C7">
        <v>8732560</v>
      </c>
    </row>
    <row r="8" spans="1:6" x14ac:dyDescent="0.45">
      <c r="A8" t="s">
        <v>182</v>
      </c>
      <c r="B8" t="s">
        <v>183</v>
      </c>
      <c r="C8">
        <v>8732589</v>
      </c>
    </row>
    <row r="9" spans="1:6" x14ac:dyDescent="0.45">
      <c r="A9" t="s">
        <v>182</v>
      </c>
      <c r="B9" t="s">
        <v>183</v>
      </c>
      <c r="C9">
        <v>8732572</v>
      </c>
    </row>
    <row r="10" spans="1:6" x14ac:dyDescent="0.45">
      <c r="A10" t="s">
        <v>182</v>
      </c>
      <c r="B10" t="s">
        <v>183</v>
      </c>
      <c r="C10">
        <v>8732537</v>
      </c>
    </row>
    <row r="11" spans="1:6" x14ac:dyDescent="0.45">
      <c r="A11" t="s">
        <v>182</v>
      </c>
      <c r="B11" t="s">
        <v>183</v>
      </c>
      <c r="C11">
        <v>8732604</v>
      </c>
    </row>
    <row r="12" spans="1:6" x14ac:dyDescent="0.45">
      <c r="A12" t="s">
        <v>182</v>
      </c>
      <c r="B12" t="s">
        <v>183</v>
      </c>
      <c r="C12">
        <v>8732600</v>
      </c>
    </row>
    <row r="13" spans="1:6" x14ac:dyDescent="0.45">
      <c r="A13" t="s">
        <v>182</v>
      </c>
      <c r="B13" t="s">
        <v>183</v>
      </c>
      <c r="C13">
        <v>8732581</v>
      </c>
    </row>
    <row r="14" spans="1:6" x14ac:dyDescent="0.45">
      <c r="A14" t="s">
        <v>182</v>
      </c>
      <c r="B14" t="s">
        <v>183</v>
      </c>
      <c r="C14">
        <v>8732569</v>
      </c>
    </row>
    <row r="15" spans="1:6" x14ac:dyDescent="0.45">
      <c r="A15" t="s">
        <v>182</v>
      </c>
      <c r="B15" t="s">
        <v>183</v>
      </c>
      <c r="C15">
        <v>8732566</v>
      </c>
    </row>
    <row r="16" spans="1:6" x14ac:dyDescent="0.45">
      <c r="A16" t="s">
        <v>182</v>
      </c>
      <c r="B16" t="s">
        <v>183</v>
      </c>
      <c r="C16">
        <v>8732559</v>
      </c>
    </row>
    <row r="17" spans="1:3" x14ac:dyDescent="0.45">
      <c r="A17" t="s">
        <v>182</v>
      </c>
      <c r="B17" t="s">
        <v>183</v>
      </c>
      <c r="C17">
        <v>8732562</v>
      </c>
    </row>
    <row r="18" spans="1:3" x14ac:dyDescent="0.45">
      <c r="A18" t="s">
        <v>182</v>
      </c>
      <c r="B18" t="s">
        <v>183</v>
      </c>
      <c r="C18">
        <v>8732554</v>
      </c>
    </row>
    <row r="19" spans="1:3" x14ac:dyDescent="0.45">
      <c r="A19" t="s">
        <v>182</v>
      </c>
      <c r="B19" t="s">
        <v>183</v>
      </c>
      <c r="C19">
        <v>8732570</v>
      </c>
    </row>
    <row r="20" spans="1:3" x14ac:dyDescent="0.45">
      <c r="A20" t="s">
        <v>182</v>
      </c>
      <c r="B20" t="s">
        <v>183</v>
      </c>
      <c r="C20">
        <v>8732567</v>
      </c>
    </row>
    <row r="21" spans="1:3" x14ac:dyDescent="0.45">
      <c r="A21" t="s">
        <v>182</v>
      </c>
      <c r="B21" t="s">
        <v>183</v>
      </c>
      <c r="C21">
        <v>8732569</v>
      </c>
    </row>
    <row r="22" spans="1:3" x14ac:dyDescent="0.45">
      <c r="A22" t="s">
        <v>182</v>
      </c>
      <c r="B22" t="s">
        <v>183</v>
      </c>
      <c r="C22">
        <v>8732562</v>
      </c>
    </row>
    <row r="23" spans="1:3" x14ac:dyDescent="0.45">
      <c r="A23" t="s">
        <v>182</v>
      </c>
      <c r="B23" t="s">
        <v>183</v>
      </c>
      <c r="C23">
        <v>8732578</v>
      </c>
    </row>
    <row r="24" spans="1:3" x14ac:dyDescent="0.45">
      <c r="A24" t="s">
        <v>182</v>
      </c>
      <c r="B24" t="s">
        <v>183</v>
      </c>
      <c r="C24">
        <v>8732594</v>
      </c>
    </row>
    <row r="25" spans="1:3" x14ac:dyDescent="0.45">
      <c r="A25" t="s">
        <v>182</v>
      </c>
      <c r="B25" t="s">
        <v>183</v>
      </c>
      <c r="C25">
        <v>8732564</v>
      </c>
    </row>
    <row r="26" spans="1:3" x14ac:dyDescent="0.45">
      <c r="A26" t="s">
        <v>182</v>
      </c>
      <c r="B26" t="s">
        <v>183</v>
      </c>
      <c r="C26">
        <v>8732590</v>
      </c>
    </row>
    <row r="27" spans="1:3" x14ac:dyDescent="0.45">
      <c r="A27" t="s">
        <v>182</v>
      </c>
      <c r="B27" t="s">
        <v>183</v>
      </c>
      <c r="C27">
        <v>8732570</v>
      </c>
    </row>
    <row r="28" spans="1:3" x14ac:dyDescent="0.45">
      <c r="A28" t="s">
        <v>182</v>
      </c>
      <c r="B28" t="s">
        <v>183</v>
      </c>
      <c r="C28">
        <v>8732568</v>
      </c>
    </row>
    <row r="29" spans="1:3" x14ac:dyDescent="0.45">
      <c r="A29" t="s">
        <v>182</v>
      </c>
      <c r="B29" t="s">
        <v>183</v>
      </c>
      <c r="C29">
        <v>8732576</v>
      </c>
    </row>
    <row r="30" spans="1:3" x14ac:dyDescent="0.45">
      <c r="A30" t="s">
        <v>182</v>
      </c>
      <c r="B30" t="s">
        <v>183</v>
      </c>
      <c r="C30">
        <v>8732575</v>
      </c>
    </row>
    <row r="31" spans="1:3" x14ac:dyDescent="0.45">
      <c r="A31" t="s">
        <v>182</v>
      </c>
      <c r="B31" t="s">
        <v>183</v>
      </c>
      <c r="C31">
        <v>8732541</v>
      </c>
    </row>
    <row r="32" spans="1:3" x14ac:dyDescent="0.45">
      <c r="A32" t="s">
        <v>182</v>
      </c>
      <c r="B32" t="s">
        <v>183</v>
      </c>
      <c r="C32">
        <v>8732557</v>
      </c>
    </row>
    <row r="33" spans="1:3" x14ac:dyDescent="0.45">
      <c r="A33" t="s">
        <v>182</v>
      </c>
      <c r="B33" t="s">
        <v>183</v>
      </c>
      <c r="C33">
        <v>8732540</v>
      </c>
    </row>
    <row r="34" spans="1:3" x14ac:dyDescent="0.45">
      <c r="A34" t="s">
        <v>182</v>
      </c>
      <c r="B34" t="s">
        <v>183</v>
      </c>
      <c r="C34">
        <v>8732569</v>
      </c>
    </row>
    <row r="35" spans="1:3" x14ac:dyDescent="0.45">
      <c r="A35" t="s">
        <v>182</v>
      </c>
      <c r="B35" t="s">
        <v>183</v>
      </c>
      <c r="C35">
        <v>8732583</v>
      </c>
    </row>
    <row r="36" spans="1:3" x14ac:dyDescent="0.45">
      <c r="A36" t="s">
        <v>182</v>
      </c>
      <c r="B36" t="s">
        <v>183</v>
      </c>
      <c r="C36">
        <v>8732571</v>
      </c>
    </row>
    <row r="37" spans="1:3" x14ac:dyDescent="0.45">
      <c r="A37" t="s">
        <v>182</v>
      </c>
      <c r="B37" t="s">
        <v>183</v>
      </c>
      <c r="C37">
        <v>8732565</v>
      </c>
    </row>
    <row r="38" spans="1:3" x14ac:dyDescent="0.45">
      <c r="A38" t="s">
        <v>182</v>
      </c>
      <c r="B38" t="s">
        <v>183</v>
      </c>
      <c r="C38">
        <v>8732548</v>
      </c>
    </row>
    <row r="39" spans="1:3" x14ac:dyDescent="0.45">
      <c r="A39" t="s">
        <v>182</v>
      </c>
      <c r="B39" t="s">
        <v>183</v>
      </c>
      <c r="C39">
        <v>8732546</v>
      </c>
    </row>
    <row r="40" spans="1:3" x14ac:dyDescent="0.45">
      <c r="A40" t="s">
        <v>182</v>
      </c>
      <c r="B40" t="s">
        <v>183</v>
      </c>
      <c r="C40">
        <v>8732577</v>
      </c>
    </row>
    <row r="41" spans="1:3" x14ac:dyDescent="0.45">
      <c r="A41" t="s">
        <v>182</v>
      </c>
      <c r="B41" t="s">
        <v>183</v>
      </c>
      <c r="C41">
        <v>8732570</v>
      </c>
    </row>
    <row r="42" spans="1:3" x14ac:dyDescent="0.45">
      <c r="A42" t="s">
        <v>182</v>
      </c>
      <c r="B42" t="s">
        <v>183</v>
      </c>
      <c r="C42">
        <v>8732545</v>
      </c>
    </row>
    <row r="43" spans="1:3" x14ac:dyDescent="0.45">
      <c r="A43" t="s">
        <v>182</v>
      </c>
      <c r="B43" t="s">
        <v>183</v>
      </c>
      <c r="C43">
        <v>8732547</v>
      </c>
    </row>
    <row r="44" spans="1:3" x14ac:dyDescent="0.45">
      <c r="A44" t="s">
        <v>182</v>
      </c>
      <c r="B44" t="s">
        <v>183</v>
      </c>
      <c r="C44">
        <v>8732573</v>
      </c>
    </row>
    <row r="45" spans="1:3" x14ac:dyDescent="0.45">
      <c r="A45" t="s">
        <v>182</v>
      </c>
      <c r="B45" t="s">
        <v>183</v>
      </c>
      <c r="C45">
        <v>8732548</v>
      </c>
    </row>
    <row r="46" spans="1:3" x14ac:dyDescent="0.45">
      <c r="A46" t="s">
        <v>182</v>
      </c>
      <c r="B46" t="s">
        <v>183</v>
      </c>
      <c r="C46">
        <v>8732548</v>
      </c>
    </row>
    <row r="47" spans="1:3" x14ac:dyDescent="0.45">
      <c r="A47" t="s">
        <v>182</v>
      </c>
      <c r="B47" t="s">
        <v>183</v>
      </c>
      <c r="C47">
        <v>8732574</v>
      </c>
    </row>
    <row r="48" spans="1:3" x14ac:dyDescent="0.45">
      <c r="A48" t="s">
        <v>182</v>
      </c>
      <c r="B48" t="s">
        <v>183</v>
      </c>
      <c r="C48">
        <v>8732544</v>
      </c>
    </row>
    <row r="49" spans="1:3" x14ac:dyDescent="0.45">
      <c r="A49" t="s">
        <v>182</v>
      </c>
      <c r="B49" t="s">
        <v>183</v>
      </c>
      <c r="C49">
        <v>8732552</v>
      </c>
    </row>
    <row r="50" spans="1:3" x14ac:dyDescent="0.45">
      <c r="A50" t="s">
        <v>182</v>
      </c>
      <c r="B50" t="s">
        <v>183</v>
      </c>
      <c r="C50">
        <v>8732550</v>
      </c>
    </row>
    <row r="51" spans="1:3" x14ac:dyDescent="0.45">
      <c r="A51" t="s">
        <v>182</v>
      </c>
      <c r="B51" t="s">
        <v>183</v>
      </c>
      <c r="C51">
        <v>8732529</v>
      </c>
    </row>
    <row r="52" spans="1:3" x14ac:dyDescent="0.45">
      <c r="A52" t="s">
        <v>182</v>
      </c>
      <c r="B52" t="s">
        <v>183</v>
      </c>
      <c r="C52">
        <v>8732515</v>
      </c>
    </row>
    <row r="53" spans="1:3" x14ac:dyDescent="0.45">
      <c r="A53" t="s">
        <v>182</v>
      </c>
      <c r="B53" t="s">
        <v>183</v>
      </c>
      <c r="C53">
        <v>8732560</v>
      </c>
    </row>
    <row r="54" spans="1:3" x14ac:dyDescent="0.45">
      <c r="A54" t="s">
        <v>182</v>
      </c>
      <c r="B54" t="s">
        <v>183</v>
      </c>
      <c r="C54">
        <v>8732570</v>
      </c>
    </row>
    <row r="55" spans="1:3" x14ac:dyDescent="0.45">
      <c r="A55" t="s">
        <v>182</v>
      </c>
      <c r="B55" t="s">
        <v>183</v>
      </c>
      <c r="C55">
        <v>8732570</v>
      </c>
    </row>
    <row r="56" spans="1:3" x14ac:dyDescent="0.45">
      <c r="A56" t="s">
        <v>182</v>
      </c>
      <c r="B56" t="s">
        <v>183</v>
      </c>
      <c r="C56">
        <v>8732562</v>
      </c>
    </row>
    <row r="57" spans="1:3" x14ac:dyDescent="0.45">
      <c r="A57" t="s">
        <v>182</v>
      </c>
      <c r="B57" t="s">
        <v>183</v>
      </c>
      <c r="C57">
        <v>8732549</v>
      </c>
    </row>
    <row r="58" spans="1:3" x14ac:dyDescent="0.45">
      <c r="A58" t="s">
        <v>182</v>
      </c>
      <c r="B58" t="s">
        <v>183</v>
      </c>
      <c r="C58">
        <v>8732536</v>
      </c>
    </row>
    <row r="59" spans="1:3" x14ac:dyDescent="0.45">
      <c r="A59" t="s">
        <v>182</v>
      </c>
      <c r="B59" t="s">
        <v>183</v>
      </c>
      <c r="C59">
        <v>8732570</v>
      </c>
    </row>
    <row r="60" spans="1:3" x14ac:dyDescent="0.45">
      <c r="A60" t="s">
        <v>182</v>
      </c>
      <c r="B60" t="s">
        <v>183</v>
      </c>
      <c r="C60">
        <v>8732524</v>
      </c>
    </row>
    <row r="61" spans="1:3" x14ac:dyDescent="0.45">
      <c r="A61" t="s">
        <v>182</v>
      </c>
      <c r="B61" t="s">
        <v>183</v>
      </c>
      <c r="C61">
        <v>8732549</v>
      </c>
    </row>
    <row r="62" spans="1:3" x14ac:dyDescent="0.45">
      <c r="A62" t="s">
        <v>182</v>
      </c>
      <c r="B62" t="s">
        <v>183</v>
      </c>
      <c r="C62">
        <v>8732551</v>
      </c>
    </row>
    <row r="63" spans="1:3" x14ac:dyDescent="0.45">
      <c r="A63" t="s">
        <v>182</v>
      </c>
      <c r="B63" t="s">
        <v>183</v>
      </c>
      <c r="C63">
        <v>8732538</v>
      </c>
    </row>
    <row r="64" spans="1:3" x14ac:dyDescent="0.45">
      <c r="A64" t="s">
        <v>182</v>
      </c>
      <c r="B64" t="s">
        <v>183</v>
      </c>
      <c r="C64">
        <v>8732532</v>
      </c>
    </row>
    <row r="65" spans="1:3" x14ac:dyDescent="0.45">
      <c r="A65" t="s">
        <v>182</v>
      </c>
      <c r="B65" t="s">
        <v>183</v>
      </c>
      <c r="C65">
        <v>8732532</v>
      </c>
    </row>
    <row r="66" spans="1:3" x14ac:dyDescent="0.45">
      <c r="A66" t="s">
        <v>182</v>
      </c>
      <c r="B66" t="s">
        <v>183</v>
      </c>
      <c r="C66">
        <v>8732554</v>
      </c>
    </row>
    <row r="67" spans="1:3" x14ac:dyDescent="0.45">
      <c r="A67" t="s">
        <v>182</v>
      </c>
      <c r="B67" t="s">
        <v>183</v>
      </c>
      <c r="C67">
        <v>8732550</v>
      </c>
    </row>
    <row r="68" spans="1:3" x14ac:dyDescent="0.45">
      <c r="A68" t="s">
        <v>182</v>
      </c>
      <c r="B68" t="s">
        <v>183</v>
      </c>
      <c r="C68">
        <v>8732553</v>
      </c>
    </row>
    <row r="69" spans="1:3" x14ac:dyDescent="0.45">
      <c r="A69" t="s">
        <v>182</v>
      </c>
      <c r="B69" t="s">
        <v>183</v>
      </c>
      <c r="C69">
        <v>8732545</v>
      </c>
    </row>
    <row r="70" spans="1:3" x14ac:dyDescent="0.45">
      <c r="A70" t="s">
        <v>182</v>
      </c>
      <c r="B70" t="s">
        <v>183</v>
      </c>
      <c r="C70">
        <v>8732525</v>
      </c>
    </row>
    <row r="71" spans="1:3" x14ac:dyDescent="0.45">
      <c r="A71" t="s">
        <v>182</v>
      </c>
      <c r="B71" t="s">
        <v>183</v>
      </c>
      <c r="C71">
        <v>8732533</v>
      </c>
    </row>
    <row r="72" spans="1:3" x14ac:dyDescent="0.45">
      <c r="A72" t="s">
        <v>182</v>
      </c>
      <c r="B72" t="s">
        <v>183</v>
      </c>
      <c r="C72">
        <v>8732533</v>
      </c>
    </row>
    <row r="73" spans="1:3" x14ac:dyDescent="0.45">
      <c r="A73" t="s">
        <v>182</v>
      </c>
      <c r="B73" t="s">
        <v>183</v>
      </c>
      <c r="C73">
        <v>8732528</v>
      </c>
    </row>
    <row r="74" spans="1:3" x14ac:dyDescent="0.45">
      <c r="A74" t="s">
        <v>182</v>
      </c>
      <c r="B74" t="s">
        <v>183</v>
      </c>
      <c r="C74">
        <v>8732526</v>
      </c>
    </row>
    <row r="75" spans="1:3" x14ac:dyDescent="0.45">
      <c r="A75" t="s">
        <v>182</v>
      </c>
      <c r="B75" t="s">
        <v>183</v>
      </c>
      <c r="C75">
        <v>8732546</v>
      </c>
    </row>
    <row r="76" spans="1:3" x14ac:dyDescent="0.45">
      <c r="A76" t="s">
        <v>182</v>
      </c>
      <c r="B76" t="s">
        <v>183</v>
      </c>
      <c r="C76">
        <v>8732532</v>
      </c>
    </row>
    <row r="77" spans="1:3" x14ac:dyDescent="0.45">
      <c r="A77" t="s">
        <v>182</v>
      </c>
      <c r="B77" t="s">
        <v>183</v>
      </c>
      <c r="C77">
        <v>8732541</v>
      </c>
    </row>
    <row r="78" spans="1:3" x14ac:dyDescent="0.45">
      <c r="A78" t="s">
        <v>182</v>
      </c>
      <c r="B78" t="s">
        <v>183</v>
      </c>
      <c r="C78">
        <v>8732506</v>
      </c>
    </row>
    <row r="79" spans="1:3" x14ac:dyDescent="0.45">
      <c r="A79" t="s">
        <v>182</v>
      </c>
      <c r="B79" t="s">
        <v>183</v>
      </c>
      <c r="C79">
        <v>8732531</v>
      </c>
    </row>
    <row r="80" spans="1:3" x14ac:dyDescent="0.45">
      <c r="A80" t="s">
        <v>182</v>
      </c>
      <c r="B80" t="s">
        <v>183</v>
      </c>
      <c r="C80">
        <v>8732520</v>
      </c>
    </row>
    <row r="81" spans="1:3" x14ac:dyDescent="0.45">
      <c r="A81" t="s">
        <v>182</v>
      </c>
      <c r="B81" t="s">
        <v>183</v>
      </c>
      <c r="C81">
        <v>8732517</v>
      </c>
    </row>
    <row r="82" spans="1:3" x14ac:dyDescent="0.45">
      <c r="A82" t="s">
        <v>182</v>
      </c>
      <c r="B82" t="s">
        <v>183</v>
      </c>
      <c r="C82">
        <v>8732505</v>
      </c>
    </row>
    <row r="83" spans="1:3" x14ac:dyDescent="0.45">
      <c r="A83" t="s">
        <v>182</v>
      </c>
      <c r="B83" t="s">
        <v>183</v>
      </c>
      <c r="C83">
        <v>8732548</v>
      </c>
    </row>
    <row r="84" spans="1:3" x14ac:dyDescent="0.45">
      <c r="A84" t="s">
        <v>182</v>
      </c>
      <c r="B84" t="s">
        <v>183</v>
      </c>
      <c r="C84">
        <v>8732516</v>
      </c>
    </row>
    <row r="85" spans="1:3" x14ac:dyDescent="0.45">
      <c r="A85" t="s">
        <v>182</v>
      </c>
      <c r="B85" t="s">
        <v>183</v>
      </c>
      <c r="C85">
        <v>8732512</v>
      </c>
    </row>
    <row r="86" spans="1:3" x14ac:dyDescent="0.45">
      <c r="A86" t="s">
        <v>182</v>
      </c>
      <c r="B86" t="s">
        <v>183</v>
      </c>
      <c r="C86">
        <v>8732547</v>
      </c>
    </row>
    <row r="87" spans="1:3" x14ac:dyDescent="0.45">
      <c r="A87" t="s">
        <v>182</v>
      </c>
      <c r="B87" t="s">
        <v>183</v>
      </c>
      <c r="C87">
        <v>8732493</v>
      </c>
    </row>
    <row r="88" spans="1:3" x14ac:dyDescent="0.45">
      <c r="A88" t="s">
        <v>182</v>
      </c>
      <c r="B88" t="s">
        <v>183</v>
      </c>
      <c r="C88">
        <v>8732526</v>
      </c>
    </row>
    <row r="89" spans="1:3" x14ac:dyDescent="0.45">
      <c r="A89" t="s">
        <v>182</v>
      </c>
      <c r="B89" t="s">
        <v>183</v>
      </c>
      <c r="C89">
        <v>8732517</v>
      </c>
    </row>
    <row r="90" spans="1:3" x14ac:dyDescent="0.45">
      <c r="A90" t="s">
        <v>182</v>
      </c>
      <c r="B90" t="s">
        <v>183</v>
      </c>
      <c r="C90">
        <v>8732526</v>
      </c>
    </row>
    <row r="91" spans="1:3" x14ac:dyDescent="0.45">
      <c r="A91" t="s">
        <v>182</v>
      </c>
      <c r="B91" t="s">
        <v>183</v>
      </c>
      <c r="C91">
        <v>8732483</v>
      </c>
    </row>
    <row r="92" spans="1:3" x14ac:dyDescent="0.45">
      <c r="A92" t="s">
        <v>182</v>
      </c>
      <c r="B92" t="s">
        <v>183</v>
      </c>
      <c r="C92">
        <v>8732528</v>
      </c>
    </row>
    <row r="93" spans="1:3" x14ac:dyDescent="0.45">
      <c r="A93" t="s">
        <v>182</v>
      </c>
      <c r="B93" t="s">
        <v>183</v>
      </c>
      <c r="C93">
        <v>8732523</v>
      </c>
    </row>
    <row r="94" spans="1:3" x14ac:dyDescent="0.45">
      <c r="A94" t="s">
        <v>182</v>
      </c>
      <c r="B94" t="s">
        <v>183</v>
      </c>
      <c r="C94">
        <v>8732511</v>
      </c>
    </row>
    <row r="95" spans="1:3" x14ac:dyDescent="0.45">
      <c r="A95" t="s">
        <v>182</v>
      </c>
      <c r="B95" t="s">
        <v>183</v>
      </c>
      <c r="C95">
        <v>8732491</v>
      </c>
    </row>
    <row r="96" spans="1:3" x14ac:dyDescent="0.45">
      <c r="A96" t="s">
        <v>182</v>
      </c>
      <c r="B96" t="s">
        <v>183</v>
      </c>
      <c r="C96">
        <v>8732475</v>
      </c>
    </row>
    <row r="97" spans="1:3" x14ac:dyDescent="0.45">
      <c r="A97" t="s">
        <v>182</v>
      </c>
      <c r="B97" t="s">
        <v>183</v>
      </c>
      <c r="C97">
        <v>8732527</v>
      </c>
    </row>
    <row r="98" spans="1:3" x14ac:dyDescent="0.45">
      <c r="A98" t="s">
        <v>182</v>
      </c>
      <c r="B98" t="s">
        <v>183</v>
      </c>
      <c r="C98">
        <v>8732527</v>
      </c>
    </row>
    <row r="99" spans="1:3" x14ac:dyDescent="0.45">
      <c r="A99" t="s">
        <v>182</v>
      </c>
      <c r="B99" t="s">
        <v>183</v>
      </c>
      <c r="C99">
        <v>8732504</v>
      </c>
    </row>
    <row r="100" spans="1:3" x14ac:dyDescent="0.45">
      <c r="A100" t="s">
        <v>182</v>
      </c>
      <c r="B100" t="s">
        <v>183</v>
      </c>
      <c r="C100">
        <v>8732524</v>
      </c>
    </row>
    <row r="101" spans="1:3" x14ac:dyDescent="0.45">
      <c r="A101" t="s">
        <v>182</v>
      </c>
      <c r="B101" t="s">
        <v>183</v>
      </c>
      <c r="C101">
        <v>8732503</v>
      </c>
    </row>
    <row r="102" spans="1:3" x14ac:dyDescent="0.45">
      <c r="A102" t="s">
        <v>182</v>
      </c>
      <c r="B102" t="s">
        <v>183</v>
      </c>
      <c r="C102">
        <v>8732501</v>
      </c>
    </row>
    <row r="103" spans="1:3" x14ac:dyDescent="0.45">
      <c r="A103" t="s">
        <v>182</v>
      </c>
      <c r="B103" t="s">
        <v>183</v>
      </c>
      <c r="C103">
        <v>8732524</v>
      </c>
    </row>
    <row r="104" spans="1:3" x14ac:dyDescent="0.45">
      <c r="A104" t="s">
        <v>182</v>
      </c>
      <c r="B104" t="s">
        <v>183</v>
      </c>
      <c r="C104">
        <v>8732524</v>
      </c>
    </row>
    <row r="105" spans="1:3" x14ac:dyDescent="0.45">
      <c r="A105" t="s">
        <v>182</v>
      </c>
      <c r="B105" t="s">
        <v>183</v>
      </c>
      <c r="C105">
        <v>8732499</v>
      </c>
    </row>
    <row r="106" spans="1:3" x14ac:dyDescent="0.45">
      <c r="A106" t="s">
        <v>182</v>
      </c>
      <c r="B106" t="s">
        <v>183</v>
      </c>
      <c r="C106">
        <v>8732535</v>
      </c>
    </row>
    <row r="107" spans="1:3" x14ac:dyDescent="0.45">
      <c r="A107" t="s">
        <v>182</v>
      </c>
      <c r="B107" t="s">
        <v>183</v>
      </c>
      <c r="C107">
        <v>8732520</v>
      </c>
    </row>
    <row r="108" spans="1:3" x14ac:dyDescent="0.45">
      <c r="A108" t="s">
        <v>182</v>
      </c>
      <c r="B108" t="s">
        <v>183</v>
      </c>
      <c r="C108">
        <v>8732495</v>
      </c>
    </row>
    <row r="109" spans="1:3" x14ac:dyDescent="0.45">
      <c r="A109" t="s">
        <v>182</v>
      </c>
      <c r="B109" t="s">
        <v>183</v>
      </c>
      <c r="C109">
        <v>8732497</v>
      </c>
    </row>
    <row r="110" spans="1:3" x14ac:dyDescent="0.45">
      <c r="A110" t="s">
        <v>182</v>
      </c>
      <c r="B110" t="s">
        <v>183</v>
      </c>
      <c r="C110">
        <v>8732513</v>
      </c>
    </row>
    <row r="111" spans="1:3" x14ac:dyDescent="0.45">
      <c r="A111" t="s">
        <v>182</v>
      </c>
      <c r="B111" t="s">
        <v>183</v>
      </c>
      <c r="C111">
        <v>8732484</v>
      </c>
    </row>
    <row r="112" spans="1:3" x14ac:dyDescent="0.45">
      <c r="A112" t="s">
        <v>182</v>
      </c>
      <c r="B112" t="s">
        <v>183</v>
      </c>
      <c r="C112">
        <v>8732510</v>
      </c>
    </row>
    <row r="113" spans="1:3" x14ac:dyDescent="0.45">
      <c r="A113" t="s">
        <v>182</v>
      </c>
      <c r="B113" t="s">
        <v>183</v>
      </c>
      <c r="C113">
        <v>8732501</v>
      </c>
    </row>
    <row r="114" spans="1:3" x14ac:dyDescent="0.45">
      <c r="A114" t="s">
        <v>182</v>
      </c>
      <c r="B114" t="s">
        <v>183</v>
      </c>
      <c r="C114">
        <v>8732491</v>
      </c>
    </row>
    <row r="115" spans="1:3" x14ac:dyDescent="0.45">
      <c r="A115" t="s">
        <v>182</v>
      </c>
      <c r="B115" t="s">
        <v>183</v>
      </c>
      <c r="C115">
        <v>8732500</v>
      </c>
    </row>
    <row r="116" spans="1:3" x14ac:dyDescent="0.45">
      <c r="A116" t="s">
        <v>182</v>
      </c>
      <c r="B116" t="s">
        <v>183</v>
      </c>
      <c r="C116">
        <v>8732496</v>
      </c>
    </row>
    <row r="117" spans="1:3" x14ac:dyDescent="0.45">
      <c r="A117" t="s">
        <v>182</v>
      </c>
      <c r="B117" t="s">
        <v>183</v>
      </c>
      <c r="C117">
        <v>8732477</v>
      </c>
    </row>
    <row r="118" spans="1:3" x14ac:dyDescent="0.45">
      <c r="A118" t="s">
        <v>182</v>
      </c>
      <c r="B118" t="s">
        <v>183</v>
      </c>
      <c r="C118">
        <v>8732490</v>
      </c>
    </row>
    <row r="119" spans="1:3" x14ac:dyDescent="0.45">
      <c r="A119" t="s">
        <v>182</v>
      </c>
      <c r="B119" t="s">
        <v>183</v>
      </c>
      <c r="C119">
        <v>8732479</v>
      </c>
    </row>
    <row r="120" spans="1:3" x14ac:dyDescent="0.45">
      <c r="A120" t="s">
        <v>182</v>
      </c>
      <c r="B120" t="s">
        <v>183</v>
      </c>
      <c r="C120">
        <v>8732489</v>
      </c>
    </row>
    <row r="121" spans="1:3" x14ac:dyDescent="0.45">
      <c r="A121" t="s">
        <v>182</v>
      </c>
      <c r="B121" t="s">
        <v>183</v>
      </c>
      <c r="C121">
        <v>8732515</v>
      </c>
    </row>
    <row r="122" spans="1:3" x14ac:dyDescent="0.45">
      <c r="A122" t="s">
        <v>182</v>
      </c>
      <c r="B122" t="s">
        <v>183</v>
      </c>
      <c r="C122">
        <v>8732496</v>
      </c>
    </row>
    <row r="123" spans="1:3" x14ac:dyDescent="0.45">
      <c r="A123" t="s">
        <v>182</v>
      </c>
      <c r="B123" t="s">
        <v>183</v>
      </c>
      <c r="C123">
        <v>8732481</v>
      </c>
    </row>
    <row r="124" spans="1:3" x14ac:dyDescent="0.45">
      <c r="A124" t="s">
        <v>182</v>
      </c>
      <c r="B124" t="s">
        <v>183</v>
      </c>
      <c r="C124">
        <v>8732524</v>
      </c>
    </row>
    <row r="125" spans="1:3" x14ac:dyDescent="0.45">
      <c r="A125" t="s">
        <v>182</v>
      </c>
      <c r="B125" t="s">
        <v>183</v>
      </c>
      <c r="C125">
        <v>8732479</v>
      </c>
    </row>
    <row r="126" spans="1:3" x14ac:dyDescent="0.45">
      <c r="A126" t="s">
        <v>182</v>
      </c>
      <c r="B126" t="s">
        <v>183</v>
      </c>
      <c r="C126">
        <v>8732521</v>
      </c>
    </row>
    <row r="127" spans="1:3" x14ac:dyDescent="0.45">
      <c r="A127" t="s">
        <v>182</v>
      </c>
      <c r="B127" t="s">
        <v>183</v>
      </c>
      <c r="C127">
        <v>8732472</v>
      </c>
    </row>
    <row r="128" spans="1:3" x14ac:dyDescent="0.45">
      <c r="A128" t="s">
        <v>182</v>
      </c>
      <c r="B128" t="s">
        <v>183</v>
      </c>
      <c r="C128">
        <v>8732475</v>
      </c>
    </row>
    <row r="129" spans="1:3" x14ac:dyDescent="0.45">
      <c r="A129" t="s">
        <v>182</v>
      </c>
      <c r="B129" t="s">
        <v>183</v>
      </c>
      <c r="C129">
        <v>8732502</v>
      </c>
    </row>
    <row r="130" spans="1:3" x14ac:dyDescent="0.45">
      <c r="A130" t="s">
        <v>182</v>
      </c>
      <c r="B130" t="s">
        <v>183</v>
      </c>
      <c r="C130">
        <v>8732465</v>
      </c>
    </row>
    <row r="131" spans="1:3" x14ac:dyDescent="0.45">
      <c r="A131" t="s">
        <v>182</v>
      </c>
      <c r="B131" t="s">
        <v>183</v>
      </c>
      <c r="C131">
        <v>8732507</v>
      </c>
    </row>
    <row r="132" spans="1:3" x14ac:dyDescent="0.45">
      <c r="A132" t="s">
        <v>182</v>
      </c>
      <c r="B132" t="s">
        <v>183</v>
      </c>
      <c r="C132">
        <v>8732485</v>
      </c>
    </row>
    <row r="133" spans="1:3" x14ac:dyDescent="0.45">
      <c r="A133" t="s">
        <v>182</v>
      </c>
      <c r="B133" t="s">
        <v>183</v>
      </c>
      <c r="C133">
        <v>8732481</v>
      </c>
    </row>
    <row r="134" spans="1:3" x14ac:dyDescent="0.45">
      <c r="A134" t="s">
        <v>182</v>
      </c>
      <c r="B134" t="s">
        <v>183</v>
      </c>
      <c r="C134">
        <v>8732491</v>
      </c>
    </row>
    <row r="135" spans="1:3" x14ac:dyDescent="0.45">
      <c r="A135" t="s">
        <v>182</v>
      </c>
      <c r="B135" t="s">
        <v>183</v>
      </c>
      <c r="C135">
        <v>8732496</v>
      </c>
    </row>
    <row r="136" spans="1:3" x14ac:dyDescent="0.45">
      <c r="A136" t="s">
        <v>182</v>
      </c>
      <c r="B136" t="s">
        <v>183</v>
      </c>
      <c r="C136">
        <v>8732485</v>
      </c>
    </row>
    <row r="137" spans="1:3" x14ac:dyDescent="0.45">
      <c r="A137" t="s">
        <v>182</v>
      </c>
      <c r="B137" t="s">
        <v>183</v>
      </c>
      <c r="C137">
        <v>8732480</v>
      </c>
    </row>
    <row r="138" spans="1:3" x14ac:dyDescent="0.45">
      <c r="A138" t="s">
        <v>182</v>
      </c>
      <c r="B138" t="s">
        <v>183</v>
      </c>
      <c r="C138">
        <v>8732473</v>
      </c>
    </row>
    <row r="139" spans="1:3" x14ac:dyDescent="0.45">
      <c r="A139" t="s">
        <v>182</v>
      </c>
      <c r="B139" t="s">
        <v>183</v>
      </c>
      <c r="C139">
        <v>8732456</v>
      </c>
    </row>
    <row r="140" spans="1:3" x14ac:dyDescent="0.45">
      <c r="A140" t="s">
        <v>182</v>
      </c>
      <c r="B140" t="s">
        <v>183</v>
      </c>
      <c r="C140">
        <v>8732473</v>
      </c>
    </row>
    <row r="141" spans="1:3" x14ac:dyDescent="0.45">
      <c r="A141" t="s">
        <v>182</v>
      </c>
      <c r="B141" t="s">
        <v>183</v>
      </c>
      <c r="C141">
        <v>8732469</v>
      </c>
    </row>
    <row r="142" spans="1:3" x14ac:dyDescent="0.45">
      <c r="A142" t="s">
        <v>182</v>
      </c>
      <c r="B142" t="s">
        <v>183</v>
      </c>
      <c r="C142">
        <v>8732482</v>
      </c>
    </row>
    <row r="143" spans="1:3" x14ac:dyDescent="0.45">
      <c r="A143" t="s">
        <v>182</v>
      </c>
      <c r="B143" t="s">
        <v>183</v>
      </c>
      <c r="C143">
        <v>8732444</v>
      </c>
    </row>
    <row r="144" spans="1:3" x14ac:dyDescent="0.45">
      <c r="A144" t="s">
        <v>182</v>
      </c>
      <c r="B144" t="s">
        <v>183</v>
      </c>
      <c r="C144">
        <v>8732472</v>
      </c>
    </row>
    <row r="145" spans="1:3" x14ac:dyDescent="0.45">
      <c r="A145" t="s">
        <v>182</v>
      </c>
      <c r="B145" t="s">
        <v>183</v>
      </c>
      <c r="C145">
        <v>8732464</v>
      </c>
    </row>
    <row r="146" spans="1:3" x14ac:dyDescent="0.45">
      <c r="A146" t="s">
        <v>182</v>
      </c>
      <c r="B146" t="s">
        <v>183</v>
      </c>
      <c r="C146">
        <v>8732494</v>
      </c>
    </row>
    <row r="147" spans="1:3" x14ac:dyDescent="0.45">
      <c r="A147" t="s">
        <v>182</v>
      </c>
      <c r="B147" t="s">
        <v>183</v>
      </c>
      <c r="C147">
        <v>8732469</v>
      </c>
    </row>
    <row r="148" spans="1:3" x14ac:dyDescent="0.45">
      <c r="A148" t="s">
        <v>182</v>
      </c>
      <c r="B148" t="s">
        <v>183</v>
      </c>
      <c r="C148">
        <v>8732476</v>
      </c>
    </row>
    <row r="149" spans="1:3" x14ac:dyDescent="0.45">
      <c r="A149" t="s">
        <v>182</v>
      </c>
      <c r="B149" t="s">
        <v>183</v>
      </c>
      <c r="C149">
        <v>8732467</v>
      </c>
    </row>
    <row r="150" spans="1:3" x14ac:dyDescent="0.45">
      <c r="A150" t="s">
        <v>182</v>
      </c>
      <c r="B150" t="s">
        <v>183</v>
      </c>
      <c r="C150">
        <v>8732451</v>
      </c>
    </row>
    <row r="151" spans="1:3" x14ac:dyDescent="0.45">
      <c r="A151" t="s">
        <v>182</v>
      </c>
      <c r="B151" t="s">
        <v>183</v>
      </c>
      <c r="C151">
        <v>8732489</v>
      </c>
    </row>
    <row r="152" spans="1:3" x14ac:dyDescent="0.45">
      <c r="A152" t="s">
        <v>182</v>
      </c>
      <c r="B152" t="s">
        <v>183</v>
      </c>
      <c r="C152">
        <v>8732490</v>
      </c>
    </row>
    <row r="153" spans="1:3" x14ac:dyDescent="0.45">
      <c r="A153" t="s">
        <v>182</v>
      </c>
      <c r="B153" t="s">
        <v>183</v>
      </c>
      <c r="C153">
        <v>8732474</v>
      </c>
    </row>
    <row r="154" spans="1:3" x14ac:dyDescent="0.45">
      <c r="A154" t="s">
        <v>182</v>
      </c>
      <c r="B154" t="s">
        <v>183</v>
      </c>
      <c r="C154">
        <v>8732476</v>
      </c>
    </row>
    <row r="155" spans="1:3" x14ac:dyDescent="0.45">
      <c r="A155" t="s">
        <v>182</v>
      </c>
      <c r="B155" t="s">
        <v>183</v>
      </c>
      <c r="C155">
        <v>8732450</v>
      </c>
    </row>
    <row r="156" spans="1:3" x14ac:dyDescent="0.45">
      <c r="A156" t="s">
        <v>182</v>
      </c>
      <c r="B156" t="s">
        <v>183</v>
      </c>
      <c r="C156">
        <v>8732466</v>
      </c>
    </row>
    <row r="157" spans="1:3" x14ac:dyDescent="0.45">
      <c r="A157" t="s">
        <v>182</v>
      </c>
      <c r="B157" t="s">
        <v>183</v>
      </c>
      <c r="C157">
        <v>8732457</v>
      </c>
    </row>
    <row r="158" spans="1:3" x14ac:dyDescent="0.45">
      <c r="A158" t="s">
        <v>182</v>
      </c>
      <c r="B158" t="s">
        <v>183</v>
      </c>
      <c r="C158">
        <v>8732458</v>
      </c>
    </row>
    <row r="159" spans="1:3" x14ac:dyDescent="0.45">
      <c r="A159" t="s">
        <v>182</v>
      </c>
      <c r="B159" t="s">
        <v>183</v>
      </c>
      <c r="C159">
        <v>8732478</v>
      </c>
    </row>
    <row r="160" spans="1:3" x14ac:dyDescent="0.45">
      <c r="A160" t="s">
        <v>182</v>
      </c>
      <c r="B160" t="s">
        <v>183</v>
      </c>
      <c r="C160">
        <v>8732469</v>
      </c>
    </row>
    <row r="161" spans="1:3" x14ac:dyDescent="0.45">
      <c r="A161" t="s">
        <v>182</v>
      </c>
      <c r="B161" t="s">
        <v>183</v>
      </c>
      <c r="C161">
        <v>8732486</v>
      </c>
    </row>
    <row r="162" spans="1:3" x14ac:dyDescent="0.45">
      <c r="A162" t="s">
        <v>182</v>
      </c>
      <c r="B162" t="s">
        <v>183</v>
      </c>
      <c r="C162">
        <v>8732428</v>
      </c>
    </row>
    <row r="163" spans="1:3" x14ac:dyDescent="0.45">
      <c r="A163" t="s">
        <v>182</v>
      </c>
      <c r="B163" t="s">
        <v>183</v>
      </c>
      <c r="C163">
        <v>8732485</v>
      </c>
    </row>
    <row r="164" spans="1:3" x14ac:dyDescent="0.45">
      <c r="A164" t="s">
        <v>182</v>
      </c>
      <c r="B164" t="s">
        <v>183</v>
      </c>
      <c r="C164">
        <v>8732483</v>
      </c>
    </row>
    <row r="165" spans="1:3" x14ac:dyDescent="0.45">
      <c r="A165" t="s">
        <v>182</v>
      </c>
      <c r="B165" t="s">
        <v>183</v>
      </c>
      <c r="C165">
        <v>8732458</v>
      </c>
    </row>
    <row r="166" spans="1:3" x14ac:dyDescent="0.45">
      <c r="A166" t="s">
        <v>182</v>
      </c>
      <c r="B166" t="s">
        <v>183</v>
      </c>
      <c r="C166">
        <v>8732462</v>
      </c>
    </row>
    <row r="167" spans="1:3" x14ac:dyDescent="0.45">
      <c r="A167" t="s">
        <v>182</v>
      </c>
      <c r="B167" t="s">
        <v>183</v>
      </c>
      <c r="C167">
        <v>8732457</v>
      </c>
    </row>
    <row r="168" spans="1:3" x14ac:dyDescent="0.45">
      <c r="A168" t="s">
        <v>182</v>
      </c>
      <c r="B168" t="s">
        <v>183</v>
      </c>
      <c r="C168">
        <v>8732482</v>
      </c>
    </row>
    <row r="169" spans="1:3" x14ac:dyDescent="0.45">
      <c r="A169" t="s">
        <v>182</v>
      </c>
      <c r="B169" t="s">
        <v>183</v>
      </c>
      <c r="C169">
        <v>8732443</v>
      </c>
    </row>
    <row r="170" spans="1:3" x14ac:dyDescent="0.45">
      <c r="A170" t="s">
        <v>182</v>
      </c>
      <c r="B170" t="s">
        <v>183</v>
      </c>
      <c r="C170">
        <v>8732425</v>
      </c>
    </row>
    <row r="171" spans="1:3" x14ac:dyDescent="0.45">
      <c r="A171" t="s">
        <v>182</v>
      </c>
      <c r="B171" t="s">
        <v>183</v>
      </c>
      <c r="C171">
        <v>8732499</v>
      </c>
    </row>
    <row r="172" spans="1:3" x14ac:dyDescent="0.45">
      <c r="A172" t="s">
        <v>182</v>
      </c>
      <c r="B172" t="s">
        <v>183</v>
      </c>
      <c r="C172">
        <v>8732456</v>
      </c>
    </row>
    <row r="173" spans="1:3" x14ac:dyDescent="0.45">
      <c r="A173" t="s">
        <v>182</v>
      </c>
      <c r="B173" t="s">
        <v>183</v>
      </c>
      <c r="C173">
        <v>8732460</v>
      </c>
    </row>
    <row r="174" spans="1:3" x14ac:dyDescent="0.45">
      <c r="A174" t="s">
        <v>182</v>
      </c>
      <c r="B174" t="s">
        <v>183</v>
      </c>
      <c r="C174">
        <v>8732451</v>
      </c>
    </row>
    <row r="175" spans="1:3" x14ac:dyDescent="0.45">
      <c r="A175" t="s">
        <v>182</v>
      </c>
      <c r="B175" t="s">
        <v>183</v>
      </c>
      <c r="C175">
        <v>8732433</v>
      </c>
    </row>
    <row r="176" spans="1:3" x14ac:dyDescent="0.45">
      <c r="A176" t="s">
        <v>182</v>
      </c>
      <c r="B176" t="s">
        <v>183</v>
      </c>
      <c r="C176">
        <v>8732449</v>
      </c>
    </row>
    <row r="177" spans="1:3" x14ac:dyDescent="0.45">
      <c r="A177" t="s">
        <v>182</v>
      </c>
      <c r="B177" t="s">
        <v>183</v>
      </c>
      <c r="C177">
        <v>8732456</v>
      </c>
    </row>
    <row r="178" spans="1:3" x14ac:dyDescent="0.45">
      <c r="A178" t="s">
        <v>182</v>
      </c>
      <c r="B178" t="s">
        <v>183</v>
      </c>
      <c r="C178">
        <v>8732437</v>
      </c>
    </row>
    <row r="179" spans="1:3" x14ac:dyDescent="0.45">
      <c r="A179" t="s">
        <v>182</v>
      </c>
      <c r="B179" t="s">
        <v>183</v>
      </c>
      <c r="C179">
        <v>8732444</v>
      </c>
    </row>
    <row r="180" spans="1:3" x14ac:dyDescent="0.45">
      <c r="A180" t="s">
        <v>182</v>
      </c>
      <c r="B180" t="s">
        <v>183</v>
      </c>
      <c r="C180">
        <v>8732436</v>
      </c>
    </row>
    <row r="181" spans="1:3" x14ac:dyDescent="0.45">
      <c r="A181" t="s">
        <v>182</v>
      </c>
      <c r="B181" t="s">
        <v>183</v>
      </c>
      <c r="C181">
        <v>8732452</v>
      </c>
    </row>
    <row r="182" spans="1:3" x14ac:dyDescent="0.45">
      <c r="A182" t="s">
        <v>182</v>
      </c>
      <c r="B182" t="s">
        <v>183</v>
      </c>
      <c r="C182">
        <v>8732417</v>
      </c>
    </row>
    <row r="183" spans="1:3" x14ac:dyDescent="0.45">
      <c r="A183" t="s">
        <v>182</v>
      </c>
      <c r="B183" t="s">
        <v>183</v>
      </c>
      <c r="C183">
        <v>8732454</v>
      </c>
    </row>
    <row r="184" spans="1:3" x14ac:dyDescent="0.45">
      <c r="A184" t="s">
        <v>182</v>
      </c>
      <c r="B184" t="s">
        <v>183</v>
      </c>
      <c r="C184">
        <v>8732475</v>
      </c>
    </row>
    <row r="185" spans="1:3" x14ac:dyDescent="0.45">
      <c r="A185" t="s">
        <v>182</v>
      </c>
      <c r="B185" t="s">
        <v>183</v>
      </c>
      <c r="C185">
        <v>8732437</v>
      </c>
    </row>
    <row r="186" spans="1:3" x14ac:dyDescent="0.45">
      <c r="A186" t="s">
        <v>182</v>
      </c>
      <c r="B186" t="s">
        <v>183</v>
      </c>
      <c r="C186">
        <v>8732458</v>
      </c>
    </row>
    <row r="187" spans="1:3" x14ac:dyDescent="0.45">
      <c r="A187" t="s">
        <v>182</v>
      </c>
      <c r="B187" t="s">
        <v>183</v>
      </c>
      <c r="C187">
        <v>8732435</v>
      </c>
    </row>
    <row r="188" spans="1:3" x14ac:dyDescent="0.45">
      <c r="A188" t="s">
        <v>182</v>
      </c>
      <c r="B188" t="s">
        <v>183</v>
      </c>
      <c r="C188">
        <v>8732438</v>
      </c>
    </row>
    <row r="189" spans="1:3" x14ac:dyDescent="0.45">
      <c r="A189" t="s">
        <v>182</v>
      </c>
      <c r="B189" t="s">
        <v>183</v>
      </c>
      <c r="C189">
        <v>8732436</v>
      </c>
    </row>
    <row r="190" spans="1:3" x14ac:dyDescent="0.45">
      <c r="A190" t="s">
        <v>182</v>
      </c>
      <c r="B190" t="s">
        <v>183</v>
      </c>
      <c r="C190">
        <v>8732457</v>
      </c>
    </row>
    <row r="191" spans="1:3" x14ac:dyDescent="0.45">
      <c r="A191" t="s">
        <v>182</v>
      </c>
      <c r="B191" t="s">
        <v>183</v>
      </c>
      <c r="C191">
        <v>8732424</v>
      </c>
    </row>
    <row r="192" spans="1:3" x14ac:dyDescent="0.45">
      <c r="A192" t="s">
        <v>182</v>
      </c>
      <c r="B192" t="s">
        <v>183</v>
      </c>
      <c r="C192">
        <v>8732422</v>
      </c>
    </row>
    <row r="193" spans="1:3" x14ac:dyDescent="0.45">
      <c r="A193" t="s">
        <v>182</v>
      </c>
      <c r="B193" t="s">
        <v>183</v>
      </c>
      <c r="C193">
        <v>8732419</v>
      </c>
    </row>
    <row r="194" spans="1:3" x14ac:dyDescent="0.45">
      <c r="A194" t="s">
        <v>182</v>
      </c>
      <c r="B194" t="s">
        <v>183</v>
      </c>
      <c r="C194">
        <v>8732430</v>
      </c>
    </row>
    <row r="195" spans="1:3" x14ac:dyDescent="0.45">
      <c r="A195" t="s">
        <v>182</v>
      </c>
      <c r="B195" t="s">
        <v>183</v>
      </c>
      <c r="C195">
        <v>8732448</v>
      </c>
    </row>
    <row r="196" spans="1:3" x14ac:dyDescent="0.45">
      <c r="A196" t="s">
        <v>182</v>
      </c>
      <c r="B196" t="s">
        <v>183</v>
      </c>
      <c r="C196">
        <v>8732431</v>
      </c>
    </row>
    <row r="197" spans="1:3" x14ac:dyDescent="0.45">
      <c r="A197" t="s">
        <v>182</v>
      </c>
      <c r="B197" t="s">
        <v>183</v>
      </c>
      <c r="C197">
        <v>8732457</v>
      </c>
    </row>
    <row r="198" spans="1:3" x14ac:dyDescent="0.45">
      <c r="A198" t="s">
        <v>182</v>
      </c>
      <c r="B198" t="s">
        <v>183</v>
      </c>
      <c r="C198">
        <v>8732417</v>
      </c>
    </row>
    <row r="199" spans="1:3" x14ac:dyDescent="0.45">
      <c r="A199" t="s">
        <v>182</v>
      </c>
      <c r="B199" t="s">
        <v>183</v>
      </c>
      <c r="C199">
        <v>8732435</v>
      </c>
    </row>
    <row r="200" spans="1:3" x14ac:dyDescent="0.45">
      <c r="A200" t="s">
        <v>182</v>
      </c>
      <c r="B200" t="s">
        <v>183</v>
      </c>
      <c r="C200">
        <v>8732417</v>
      </c>
    </row>
    <row r="201" spans="1:3" x14ac:dyDescent="0.45">
      <c r="A201" t="s">
        <v>182</v>
      </c>
      <c r="B201" t="s">
        <v>183</v>
      </c>
      <c r="C201">
        <v>8732421</v>
      </c>
    </row>
    <row r="202" spans="1:3" x14ac:dyDescent="0.45">
      <c r="A202" t="s">
        <v>182</v>
      </c>
      <c r="B202" t="s">
        <v>183</v>
      </c>
      <c r="C202">
        <v>8732436</v>
      </c>
    </row>
    <row r="203" spans="1:3" x14ac:dyDescent="0.45">
      <c r="A203" t="s">
        <v>182</v>
      </c>
      <c r="B203" t="s">
        <v>183</v>
      </c>
      <c r="C203">
        <v>8732441</v>
      </c>
    </row>
    <row r="204" spans="1:3" x14ac:dyDescent="0.45">
      <c r="A204" t="s">
        <v>182</v>
      </c>
      <c r="B204" t="s">
        <v>183</v>
      </c>
      <c r="C204">
        <v>8732422</v>
      </c>
    </row>
    <row r="205" spans="1:3" x14ac:dyDescent="0.45">
      <c r="A205" t="s">
        <v>182</v>
      </c>
      <c r="B205" t="s">
        <v>183</v>
      </c>
      <c r="C205">
        <v>8732440</v>
      </c>
    </row>
    <row r="206" spans="1:3" x14ac:dyDescent="0.45">
      <c r="A206" t="s">
        <v>182</v>
      </c>
      <c r="B206" t="s">
        <v>183</v>
      </c>
      <c r="C206">
        <v>8732427</v>
      </c>
    </row>
    <row r="207" spans="1:3" x14ac:dyDescent="0.45">
      <c r="A207" t="s">
        <v>182</v>
      </c>
      <c r="B207" t="s">
        <v>183</v>
      </c>
      <c r="C207">
        <v>8732435</v>
      </c>
    </row>
    <row r="208" spans="1:3" x14ac:dyDescent="0.45">
      <c r="A208" t="s">
        <v>182</v>
      </c>
      <c r="B208" t="s">
        <v>183</v>
      </c>
      <c r="C208">
        <v>8732415</v>
      </c>
    </row>
    <row r="209" spans="1:3" x14ac:dyDescent="0.45">
      <c r="A209" t="s">
        <v>182</v>
      </c>
      <c r="B209" t="s">
        <v>183</v>
      </c>
      <c r="C209">
        <v>8732443</v>
      </c>
    </row>
    <row r="210" spans="1:3" x14ac:dyDescent="0.45">
      <c r="A210" t="s">
        <v>182</v>
      </c>
      <c r="B210" t="s">
        <v>183</v>
      </c>
      <c r="C210">
        <v>8732434</v>
      </c>
    </row>
    <row r="211" spans="1:3" x14ac:dyDescent="0.45">
      <c r="A211" t="s">
        <v>182</v>
      </c>
      <c r="B211" t="s">
        <v>183</v>
      </c>
      <c r="C211">
        <v>8732414</v>
      </c>
    </row>
    <row r="212" spans="1:3" x14ac:dyDescent="0.45">
      <c r="A212" t="s">
        <v>182</v>
      </c>
      <c r="B212" t="s">
        <v>183</v>
      </c>
      <c r="C212">
        <v>8732436</v>
      </c>
    </row>
    <row r="213" spans="1:3" x14ac:dyDescent="0.45">
      <c r="A213" t="s">
        <v>182</v>
      </c>
      <c r="B213" t="s">
        <v>183</v>
      </c>
      <c r="C213">
        <v>8732454</v>
      </c>
    </row>
    <row r="214" spans="1:3" x14ac:dyDescent="0.45">
      <c r="A214" t="s">
        <v>182</v>
      </c>
      <c r="B214" t="s">
        <v>183</v>
      </c>
      <c r="C214">
        <v>8732439</v>
      </c>
    </row>
    <row r="215" spans="1:3" x14ac:dyDescent="0.45">
      <c r="A215" t="s">
        <v>182</v>
      </c>
      <c r="B215" t="s">
        <v>183</v>
      </c>
      <c r="C215">
        <v>8732438</v>
      </c>
    </row>
    <row r="216" spans="1:3" x14ac:dyDescent="0.45">
      <c r="A216" t="s">
        <v>182</v>
      </c>
      <c r="B216" t="s">
        <v>183</v>
      </c>
      <c r="C216">
        <v>8732432</v>
      </c>
    </row>
    <row r="217" spans="1:3" x14ac:dyDescent="0.45">
      <c r="A217" t="s">
        <v>182</v>
      </c>
      <c r="B217" t="s">
        <v>183</v>
      </c>
      <c r="C217">
        <v>8732427</v>
      </c>
    </row>
    <row r="218" spans="1:3" x14ac:dyDescent="0.45">
      <c r="A218" t="s">
        <v>182</v>
      </c>
      <c r="B218" t="s">
        <v>183</v>
      </c>
      <c r="C218">
        <v>8732428</v>
      </c>
    </row>
    <row r="219" spans="1:3" x14ac:dyDescent="0.45">
      <c r="A219" t="s">
        <v>182</v>
      </c>
      <c r="B219" t="s">
        <v>183</v>
      </c>
      <c r="C219">
        <v>8732420</v>
      </c>
    </row>
    <row r="220" spans="1:3" x14ac:dyDescent="0.45">
      <c r="A220" t="s">
        <v>182</v>
      </c>
      <c r="B220" t="s">
        <v>183</v>
      </c>
      <c r="C220">
        <v>8732416</v>
      </c>
    </row>
    <row r="221" spans="1:3" x14ac:dyDescent="0.45">
      <c r="A221" t="s">
        <v>182</v>
      </c>
      <c r="B221" t="s">
        <v>183</v>
      </c>
      <c r="C221">
        <v>8732409</v>
      </c>
    </row>
    <row r="222" spans="1:3" x14ac:dyDescent="0.45">
      <c r="A222" t="s">
        <v>182</v>
      </c>
      <c r="B222" t="s">
        <v>183</v>
      </c>
      <c r="C222">
        <v>8732398</v>
      </c>
    </row>
    <row r="223" spans="1:3" x14ac:dyDescent="0.45">
      <c r="A223" t="s">
        <v>182</v>
      </c>
      <c r="B223" t="s">
        <v>183</v>
      </c>
      <c r="C223">
        <v>8732418</v>
      </c>
    </row>
    <row r="224" spans="1:3" x14ac:dyDescent="0.45">
      <c r="A224" t="s">
        <v>182</v>
      </c>
      <c r="B224" t="s">
        <v>183</v>
      </c>
      <c r="C224">
        <v>8732411</v>
      </c>
    </row>
    <row r="225" spans="1:3" x14ac:dyDescent="0.45">
      <c r="A225" t="s">
        <v>182</v>
      </c>
      <c r="B225" t="s">
        <v>183</v>
      </c>
      <c r="C225">
        <v>8732418</v>
      </c>
    </row>
    <row r="226" spans="1:3" x14ac:dyDescent="0.45">
      <c r="A226" t="s">
        <v>182</v>
      </c>
      <c r="B226" t="s">
        <v>183</v>
      </c>
      <c r="C226">
        <v>8732429</v>
      </c>
    </row>
    <row r="227" spans="1:3" x14ac:dyDescent="0.45">
      <c r="A227" t="s">
        <v>182</v>
      </c>
      <c r="B227" t="s">
        <v>183</v>
      </c>
      <c r="C227">
        <v>8732429</v>
      </c>
    </row>
    <row r="228" spans="1:3" x14ac:dyDescent="0.45">
      <c r="A228" t="s">
        <v>182</v>
      </c>
      <c r="B228" t="s">
        <v>183</v>
      </c>
      <c r="C228">
        <v>8732420</v>
      </c>
    </row>
    <row r="229" spans="1:3" x14ac:dyDescent="0.45">
      <c r="A229" t="s">
        <v>182</v>
      </c>
      <c r="B229" t="s">
        <v>183</v>
      </c>
      <c r="C229">
        <v>8732439</v>
      </c>
    </row>
    <row r="230" spans="1:3" x14ac:dyDescent="0.45">
      <c r="A230" t="s">
        <v>182</v>
      </c>
      <c r="B230" t="s">
        <v>183</v>
      </c>
      <c r="C230">
        <v>8732431</v>
      </c>
    </row>
    <row r="231" spans="1:3" x14ac:dyDescent="0.45">
      <c r="A231" t="s">
        <v>182</v>
      </c>
      <c r="B231" t="s">
        <v>183</v>
      </c>
      <c r="C231">
        <v>8732428</v>
      </c>
    </row>
    <row r="232" spans="1:3" x14ac:dyDescent="0.45">
      <c r="A232" t="s">
        <v>182</v>
      </c>
      <c r="B232" t="s">
        <v>183</v>
      </c>
      <c r="C232">
        <v>8732399</v>
      </c>
    </row>
    <row r="233" spans="1:3" x14ac:dyDescent="0.45">
      <c r="A233" t="s">
        <v>182</v>
      </c>
      <c r="B233" t="s">
        <v>183</v>
      </c>
      <c r="C233">
        <v>8732432</v>
      </c>
    </row>
    <row r="234" spans="1:3" x14ac:dyDescent="0.45">
      <c r="A234" t="s">
        <v>182</v>
      </c>
      <c r="B234" t="s">
        <v>183</v>
      </c>
      <c r="C234">
        <v>8732429</v>
      </c>
    </row>
    <row r="235" spans="1:3" x14ac:dyDescent="0.45">
      <c r="A235" t="s">
        <v>182</v>
      </c>
      <c r="B235" t="s">
        <v>183</v>
      </c>
      <c r="C235">
        <v>8732414</v>
      </c>
    </row>
    <row r="236" spans="1:3" x14ac:dyDescent="0.45">
      <c r="A236" t="s">
        <v>182</v>
      </c>
      <c r="B236" t="s">
        <v>183</v>
      </c>
      <c r="C236">
        <v>8732422</v>
      </c>
    </row>
    <row r="237" spans="1:3" x14ac:dyDescent="0.45">
      <c r="A237" t="s">
        <v>182</v>
      </c>
      <c r="B237" t="s">
        <v>183</v>
      </c>
      <c r="C237">
        <v>8732451</v>
      </c>
    </row>
    <row r="238" spans="1:3" x14ac:dyDescent="0.45">
      <c r="A238" t="s">
        <v>182</v>
      </c>
      <c r="B238" t="s">
        <v>183</v>
      </c>
      <c r="C238">
        <v>8732420</v>
      </c>
    </row>
    <row r="239" spans="1:3" x14ac:dyDescent="0.45">
      <c r="A239" t="s">
        <v>182</v>
      </c>
      <c r="B239" t="s">
        <v>183</v>
      </c>
      <c r="C239">
        <v>8732418</v>
      </c>
    </row>
    <row r="240" spans="1:3" x14ac:dyDescent="0.45">
      <c r="A240" t="s">
        <v>182</v>
      </c>
      <c r="B240" t="s">
        <v>183</v>
      </c>
      <c r="C240">
        <v>8732404</v>
      </c>
    </row>
    <row r="241" spans="1:3" x14ac:dyDescent="0.45">
      <c r="A241" t="s">
        <v>182</v>
      </c>
      <c r="B241" t="s">
        <v>183</v>
      </c>
      <c r="C241">
        <v>8732402</v>
      </c>
    </row>
    <row r="242" spans="1:3" x14ac:dyDescent="0.45">
      <c r="A242" t="s">
        <v>182</v>
      </c>
      <c r="B242" t="s">
        <v>183</v>
      </c>
      <c r="C242">
        <v>8732420</v>
      </c>
    </row>
    <row r="243" spans="1:3" x14ac:dyDescent="0.45">
      <c r="A243" t="s">
        <v>182</v>
      </c>
      <c r="B243" t="s">
        <v>183</v>
      </c>
      <c r="C243">
        <v>8732421</v>
      </c>
    </row>
    <row r="244" spans="1:3" x14ac:dyDescent="0.45">
      <c r="A244" t="s">
        <v>182</v>
      </c>
      <c r="B244" t="s">
        <v>183</v>
      </c>
      <c r="C244">
        <v>8732396</v>
      </c>
    </row>
    <row r="245" spans="1:3" x14ac:dyDescent="0.45">
      <c r="A245" t="s">
        <v>182</v>
      </c>
      <c r="B245" t="s">
        <v>183</v>
      </c>
      <c r="C245">
        <v>8732420</v>
      </c>
    </row>
    <row r="246" spans="1:3" x14ac:dyDescent="0.45">
      <c r="A246" t="s">
        <v>182</v>
      </c>
      <c r="B246" t="s">
        <v>183</v>
      </c>
      <c r="C246">
        <v>8732415</v>
      </c>
    </row>
    <row r="247" spans="1:3" x14ac:dyDescent="0.45">
      <c r="A247" t="s">
        <v>182</v>
      </c>
      <c r="B247" t="s">
        <v>183</v>
      </c>
      <c r="C247">
        <v>8732386</v>
      </c>
    </row>
    <row r="248" spans="1:3" x14ac:dyDescent="0.45">
      <c r="A248" t="s">
        <v>182</v>
      </c>
      <c r="B248" t="s">
        <v>183</v>
      </c>
      <c r="C248">
        <v>8732413</v>
      </c>
    </row>
    <row r="249" spans="1:3" x14ac:dyDescent="0.45">
      <c r="A249" t="s">
        <v>182</v>
      </c>
      <c r="B249" t="s">
        <v>183</v>
      </c>
      <c r="C249">
        <v>8732400</v>
      </c>
    </row>
    <row r="250" spans="1:3" x14ac:dyDescent="0.45">
      <c r="A250" t="s">
        <v>182</v>
      </c>
      <c r="B250" t="s">
        <v>183</v>
      </c>
      <c r="C250">
        <v>8732439</v>
      </c>
    </row>
    <row r="251" spans="1:3" x14ac:dyDescent="0.45">
      <c r="A251" t="s">
        <v>182</v>
      </c>
      <c r="B251" t="s">
        <v>183</v>
      </c>
      <c r="C251">
        <v>8732418</v>
      </c>
    </row>
    <row r="252" spans="1:3" x14ac:dyDescent="0.45">
      <c r="A252" t="s">
        <v>182</v>
      </c>
      <c r="B252" t="s">
        <v>183</v>
      </c>
      <c r="C252">
        <v>8732405</v>
      </c>
    </row>
    <row r="253" spans="1:3" x14ac:dyDescent="0.45">
      <c r="A253" t="s">
        <v>182</v>
      </c>
      <c r="B253" t="s">
        <v>183</v>
      </c>
      <c r="C253">
        <v>8732383</v>
      </c>
    </row>
    <row r="254" spans="1:3" x14ac:dyDescent="0.45">
      <c r="A254" t="s">
        <v>182</v>
      </c>
      <c r="B254" t="s">
        <v>183</v>
      </c>
      <c r="C254">
        <v>8732414</v>
      </c>
    </row>
    <row r="255" spans="1:3" x14ac:dyDescent="0.45">
      <c r="A255" t="s">
        <v>182</v>
      </c>
      <c r="B255" t="s">
        <v>183</v>
      </c>
      <c r="C255">
        <v>8732409</v>
      </c>
    </row>
    <row r="256" spans="1:3" x14ac:dyDescent="0.45">
      <c r="A256" t="s">
        <v>182</v>
      </c>
      <c r="B256" t="s">
        <v>183</v>
      </c>
      <c r="C256">
        <v>8732416</v>
      </c>
    </row>
    <row r="257" spans="1:3" x14ac:dyDescent="0.45">
      <c r="A257" t="s">
        <v>182</v>
      </c>
      <c r="B257" t="s">
        <v>183</v>
      </c>
      <c r="C257">
        <v>8732391</v>
      </c>
    </row>
    <row r="258" spans="1:3" x14ac:dyDescent="0.45">
      <c r="A258" t="s">
        <v>182</v>
      </c>
      <c r="B258" t="s">
        <v>183</v>
      </c>
      <c r="C258">
        <v>8732377</v>
      </c>
    </row>
    <row r="259" spans="1:3" x14ac:dyDescent="0.45">
      <c r="A259" t="s">
        <v>182</v>
      </c>
      <c r="B259" t="s">
        <v>183</v>
      </c>
      <c r="C259">
        <v>8732403</v>
      </c>
    </row>
    <row r="260" spans="1:3" x14ac:dyDescent="0.45">
      <c r="A260" t="s">
        <v>182</v>
      </c>
      <c r="B260" t="s">
        <v>183</v>
      </c>
      <c r="C260">
        <v>8732398</v>
      </c>
    </row>
    <row r="261" spans="1:3" x14ac:dyDescent="0.45">
      <c r="A261" t="s">
        <v>182</v>
      </c>
      <c r="B261" t="s">
        <v>183</v>
      </c>
      <c r="C261">
        <v>8732401</v>
      </c>
    </row>
    <row r="262" spans="1:3" x14ac:dyDescent="0.45">
      <c r="A262" t="s">
        <v>182</v>
      </c>
      <c r="B262" t="s">
        <v>183</v>
      </c>
      <c r="C262">
        <v>8732399</v>
      </c>
    </row>
    <row r="263" spans="1:3" x14ac:dyDescent="0.45">
      <c r="A263" t="s">
        <v>182</v>
      </c>
      <c r="B263" t="s">
        <v>183</v>
      </c>
      <c r="C263">
        <v>8732413</v>
      </c>
    </row>
    <row r="264" spans="1:3" x14ac:dyDescent="0.45">
      <c r="A264" t="s">
        <v>182</v>
      </c>
      <c r="B264" t="s">
        <v>183</v>
      </c>
      <c r="C264">
        <v>8732404</v>
      </c>
    </row>
    <row r="265" spans="1:3" x14ac:dyDescent="0.45">
      <c r="A265" t="s">
        <v>182</v>
      </c>
      <c r="B265" t="s">
        <v>183</v>
      </c>
      <c r="C265">
        <v>8732417</v>
      </c>
    </row>
    <row r="266" spans="1:3" x14ac:dyDescent="0.45">
      <c r="A266" t="s">
        <v>182</v>
      </c>
      <c r="B266" t="s">
        <v>183</v>
      </c>
      <c r="C266">
        <v>8732428</v>
      </c>
    </row>
    <row r="267" spans="1:3" x14ac:dyDescent="0.45">
      <c r="A267" t="s">
        <v>182</v>
      </c>
      <c r="B267" t="s">
        <v>183</v>
      </c>
      <c r="C267">
        <v>8732417</v>
      </c>
    </row>
    <row r="268" spans="1:3" x14ac:dyDescent="0.45">
      <c r="A268" t="s">
        <v>182</v>
      </c>
      <c r="B268" t="s">
        <v>183</v>
      </c>
      <c r="C268">
        <v>8732420</v>
      </c>
    </row>
    <row r="269" spans="1:3" x14ac:dyDescent="0.45">
      <c r="A269" t="s">
        <v>182</v>
      </c>
      <c r="B269" t="s">
        <v>183</v>
      </c>
      <c r="C269">
        <v>8732426</v>
      </c>
    </row>
    <row r="270" spans="1:3" x14ac:dyDescent="0.45">
      <c r="A270" t="s">
        <v>182</v>
      </c>
      <c r="B270" t="s">
        <v>183</v>
      </c>
      <c r="C270">
        <v>8732407</v>
      </c>
    </row>
    <row r="271" spans="1:3" x14ac:dyDescent="0.45">
      <c r="A271" t="s">
        <v>182</v>
      </c>
      <c r="B271" t="s">
        <v>183</v>
      </c>
      <c r="C271">
        <v>8732415</v>
      </c>
    </row>
    <row r="272" spans="1:3" x14ac:dyDescent="0.45">
      <c r="A272" t="s">
        <v>182</v>
      </c>
      <c r="B272" t="s">
        <v>183</v>
      </c>
      <c r="C272">
        <v>8732429</v>
      </c>
    </row>
    <row r="273" spans="1:3" x14ac:dyDescent="0.45">
      <c r="A273" t="s">
        <v>182</v>
      </c>
      <c r="B273" t="s">
        <v>183</v>
      </c>
      <c r="C273">
        <v>8732406</v>
      </c>
    </row>
    <row r="274" spans="1:3" x14ac:dyDescent="0.45">
      <c r="A274" t="s">
        <v>182</v>
      </c>
      <c r="B274" t="s">
        <v>183</v>
      </c>
      <c r="C274">
        <v>8732383</v>
      </c>
    </row>
    <row r="275" spans="1:3" x14ac:dyDescent="0.45">
      <c r="A275" t="s">
        <v>182</v>
      </c>
      <c r="B275" t="s">
        <v>183</v>
      </c>
      <c r="C275">
        <v>8732391</v>
      </c>
    </row>
    <row r="276" spans="1:3" x14ac:dyDescent="0.45">
      <c r="A276" t="s">
        <v>182</v>
      </c>
      <c r="B276" t="s">
        <v>183</v>
      </c>
      <c r="C276">
        <v>8732393</v>
      </c>
    </row>
    <row r="277" spans="1:3" x14ac:dyDescent="0.45">
      <c r="A277" t="s">
        <v>182</v>
      </c>
      <c r="B277" t="s">
        <v>183</v>
      </c>
      <c r="C277">
        <v>8732379</v>
      </c>
    </row>
    <row r="278" spans="1:3" x14ac:dyDescent="0.45">
      <c r="A278" t="s">
        <v>182</v>
      </c>
      <c r="B278" t="s">
        <v>183</v>
      </c>
      <c r="C278">
        <v>8732384</v>
      </c>
    </row>
    <row r="279" spans="1:3" x14ac:dyDescent="0.45">
      <c r="A279" t="s">
        <v>182</v>
      </c>
      <c r="B279" t="s">
        <v>183</v>
      </c>
      <c r="C279">
        <v>8732388</v>
      </c>
    </row>
    <row r="280" spans="1:3" x14ac:dyDescent="0.45">
      <c r="A280" t="s">
        <v>182</v>
      </c>
      <c r="B280" t="s">
        <v>183</v>
      </c>
      <c r="C280">
        <v>8732393</v>
      </c>
    </row>
    <row r="281" spans="1:3" x14ac:dyDescent="0.45">
      <c r="A281" t="s">
        <v>182</v>
      </c>
      <c r="B281" t="s">
        <v>183</v>
      </c>
      <c r="C281">
        <v>8732377</v>
      </c>
    </row>
    <row r="282" spans="1:3" x14ac:dyDescent="0.45">
      <c r="A282" t="s">
        <v>182</v>
      </c>
      <c r="B282" t="s">
        <v>183</v>
      </c>
      <c r="C282">
        <v>8732387</v>
      </c>
    </row>
    <row r="283" spans="1:3" x14ac:dyDescent="0.45">
      <c r="A283" t="s">
        <v>182</v>
      </c>
      <c r="B283" t="s">
        <v>183</v>
      </c>
      <c r="C283">
        <v>8732405</v>
      </c>
    </row>
    <row r="284" spans="1:3" x14ac:dyDescent="0.45">
      <c r="A284" t="s">
        <v>182</v>
      </c>
      <c r="B284" t="s">
        <v>183</v>
      </c>
      <c r="C284">
        <v>8732393</v>
      </c>
    </row>
    <row r="285" spans="1:3" x14ac:dyDescent="0.45">
      <c r="A285" t="s">
        <v>182</v>
      </c>
      <c r="B285" t="s">
        <v>183</v>
      </c>
      <c r="C285">
        <v>8732406</v>
      </c>
    </row>
    <row r="286" spans="1:3" x14ac:dyDescent="0.45">
      <c r="A286" t="s">
        <v>182</v>
      </c>
      <c r="B286" t="s">
        <v>183</v>
      </c>
      <c r="C286">
        <v>8732371</v>
      </c>
    </row>
    <row r="287" spans="1:3" x14ac:dyDescent="0.45">
      <c r="A287" t="s">
        <v>182</v>
      </c>
      <c r="B287" t="s">
        <v>183</v>
      </c>
      <c r="C287">
        <v>8732391</v>
      </c>
    </row>
    <row r="288" spans="1:3" x14ac:dyDescent="0.45">
      <c r="A288" t="s">
        <v>182</v>
      </c>
      <c r="B288" t="s">
        <v>183</v>
      </c>
      <c r="C288">
        <v>8732421</v>
      </c>
    </row>
    <row r="289" spans="1:3" x14ac:dyDescent="0.45">
      <c r="A289" t="s">
        <v>182</v>
      </c>
      <c r="B289" t="s">
        <v>183</v>
      </c>
      <c r="C289">
        <v>8732354</v>
      </c>
    </row>
    <row r="290" spans="1:3" x14ac:dyDescent="0.45">
      <c r="A290" t="s">
        <v>182</v>
      </c>
      <c r="B290" t="s">
        <v>183</v>
      </c>
      <c r="C290">
        <v>8732409</v>
      </c>
    </row>
    <row r="291" spans="1:3" x14ac:dyDescent="0.45">
      <c r="A291" t="s">
        <v>182</v>
      </c>
      <c r="B291" t="s">
        <v>183</v>
      </c>
      <c r="C291">
        <v>8732381</v>
      </c>
    </row>
    <row r="292" spans="1:3" x14ac:dyDescent="0.45">
      <c r="A292" t="s">
        <v>182</v>
      </c>
      <c r="B292" t="s">
        <v>183</v>
      </c>
      <c r="C292">
        <v>8732376</v>
      </c>
    </row>
    <row r="293" spans="1:3" x14ac:dyDescent="0.45">
      <c r="A293" t="s">
        <v>182</v>
      </c>
      <c r="B293" t="s">
        <v>183</v>
      </c>
      <c r="C293">
        <v>8732393</v>
      </c>
    </row>
    <row r="294" spans="1:3" x14ac:dyDescent="0.45">
      <c r="A294" t="s">
        <v>182</v>
      </c>
      <c r="B294" t="s">
        <v>183</v>
      </c>
      <c r="C294">
        <v>8732400</v>
      </c>
    </row>
    <row r="295" spans="1:3" x14ac:dyDescent="0.45">
      <c r="A295" t="s">
        <v>182</v>
      </c>
      <c r="B295" t="s">
        <v>183</v>
      </c>
      <c r="C295">
        <v>8732376</v>
      </c>
    </row>
    <row r="296" spans="1:3" x14ac:dyDescent="0.45">
      <c r="A296" t="s">
        <v>182</v>
      </c>
      <c r="B296" t="s">
        <v>183</v>
      </c>
      <c r="C296">
        <v>8732378</v>
      </c>
    </row>
    <row r="297" spans="1:3" x14ac:dyDescent="0.45">
      <c r="A297" t="s">
        <v>182</v>
      </c>
      <c r="B297" t="s">
        <v>183</v>
      </c>
      <c r="C297">
        <v>8732376</v>
      </c>
    </row>
    <row r="298" spans="1:3" x14ac:dyDescent="0.45">
      <c r="A298" t="s">
        <v>182</v>
      </c>
      <c r="B298" t="s">
        <v>183</v>
      </c>
      <c r="C298">
        <v>8732398</v>
      </c>
    </row>
    <row r="299" spans="1:3" x14ac:dyDescent="0.45">
      <c r="A299" t="s">
        <v>182</v>
      </c>
      <c r="B299" t="s">
        <v>183</v>
      </c>
      <c r="C299">
        <v>8732384</v>
      </c>
    </row>
    <row r="300" spans="1:3" x14ac:dyDescent="0.45">
      <c r="A300" t="s">
        <v>182</v>
      </c>
      <c r="B300" t="s">
        <v>183</v>
      </c>
      <c r="C300">
        <v>8732381</v>
      </c>
    </row>
    <row r="301" spans="1:3" x14ac:dyDescent="0.45">
      <c r="A301" t="s">
        <v>182</v>
      </c>
      <c r="B301" t="s">
        <v>183</v>
      </c>
      <c r="C301">
        <v>8732366</v>
      </c>
    </row>
    <row r="302" spans="1:3" x14ac:dyDescent="0.45">
      <c r="A302" t="s">
        <v>182</v>
      </c>
      <c r="B302" t="s">
        <v>183</v>
      </c>
      <c r="C302">
        <v>8732400</v>
      </c>
    </row>
    <row r="303" spans="1:3" x14ac:dyDescent="0.45">
      <c r="A303" t="s">
        <v>182</v>
      </c>
      <c r="B303" t="s">
        <v>183</v>
      </c>
      <c r="C303">
        <v>8732369</v>
      </c>
    </row>
    <row r="304" spans="1:3" x14ac:dyDescent="0.45">
      <c r="A304" t="s">
        <v>182</v>
      </c>
      <c r="B304" t="s">
        <v>183</v>
      </c>
      <c r="C304">
        <v>8732361</v>
      </c>
    </row>
    <row r="305" spans="1:3" x14ac:dyDescent="0.45">
      <c r="A305" t="s">
        <v>182</v>
      </c>
      <c r="B305" t="s">
        <v>183</v>
      </c>
      <c r="C305">
        <v>8732354</v>
      </c>
    </row>
    <row r="306" spans="1:3" x14ac:dyDescent="0.45">
      <c r="A306" t="s">
        <v>182</v>
      </c>
      <c r="B306" t="s">
        <v>183</v>
      </c>
      <c r="C306">
        <v>8732387</v>
      </c>
    </row>
    <row r="307" spans="1:3" x14ac:dyDescent="0.45">
      <c r="A307" t="s">
        <v>182</v>
      </c>
      <c r="B307" t="s">
        <v>183</v>
      </c>
      <c r="C307">
        <v>8732398</v>
      </c>
    </row>
    <row r="308" spans="1:3" x14ac:dyDescent="0.45">
      <c r="A308" t="s">
        <v>182</v>
      </c>
      <c r="B308" t="s">
        <v>183</v>
      </c>
      <c r="C308">
        <v>8732359</v>
      </c>
    </row>
    <row r="309" spans="1:3" x14ac:dyDescent="0.45">
      <c r="A309" t="s">
        <v>182</v>
      </c>
      <c r="B309" t="s">
        <v>183</v>
      </c>
      <c r="C309">
        <v>8732340</v>
      </c>
    </row>
    <row r="310" spans="1:3" x14ac:dyDescent="0.45">
      <c r="A310" t="s">
        <v>182</v>
      </c>
      <c r="B310" t="s">
        <v>183</v>
      </c>
      <c r="C310">
        <v>8732354</v>
      </c>
    </row>
    <row r="311" spans="1:3" x14ac:dyDescent="0.45">
      <c r="A311" t="s">
        <v>182</v>
      </c>
      <c r="B311" t="s">
        <v>183</v>
      </c>
      <c r="C311">
        <v>8732347</v>
      </c>
    </row>
    <row r="312" spans="1:3" x14ac:dyDescent="0.45">
      <c r="A312" t="s">
        <v>182</v>
      </c>
      <c r="B312" t="s">
        <v>183</v>
      </c>
      <c r="C312">
        <v>8732375</v>
      </c>
    </row>
    <row r="313" spans="1:3" x14ac:dyDescent="0.45">
      <c r="A313" t="s">
        <v>182</v>
      </c>
      <c r="B313" t="s">
        <v>183</v>
      </c>
      <c r="C313">
        <v>8732385</v>
      </c>
    </row>
    <row r="314" spans="1:3" x14ac:dyDescent="0.45">
      <c r="A314" t="s">
        <v>182</v>
      </c>
      <c r="B314" t="s">
        <v>183</v>
      </c>
      <c r="C314">
        <v>8732390</v>
      </c>
    </row>
    <row r="315" spans="1:3" x14ac:dyDescent="0.45">
      <c r="A315" t="s">
        <v>182</v>
      </c>
      <c r="B315" t="s">
        <v>183</v>
      </c>
      <c r="C315">
        <v>8732353</v>
      </c>
    </row>
    <row r="316" spans="1:3" x14ac:dyDescent="0.45">
      <c r="A316" t="s">
        <v>182</v>
      </c>
      <c r="B316" t="s">
        <v>183</v>
      </c>
      <c r="C316">
        <v>8732334</v>
      </c>
    </row>
    <row r="317" spans="1:3" x14ac:dyDescent="0.45">
      <c r="A317" t="s">
        <v>182</v>
      </c>
      <c r="B317" t="s">
        <v>183</v>
      </c>
      <c r="C317">
        <v>8732374</v>
      </c>
    </row>
    <row r="318" spans="1:3" x14ac:dyDescent="0.45">
      <c r="A318" t="s">
        <v>182</v>
      </c>
      <c r="B318" t="s">
        <v>183</v>
      </c>
      <c r="C318">
        <v>8732355</v>
      </c>
    </row>
    <row r="319" spans="1:3" x14ac:dyDescent="0.45">
      <c r="A319" t="s">
        <v>182</v>
      </c>
      <c r="B319" t="s">
        <v>183</v>
      </c>
      <c r="C319">
        <v>8732359</v>
      </c>
    </row>
    <row r="320" spans="1:3" x14ac:dyDescent="0.45">
      <c r="A320" t="s">
        <v>182</v>
      </c>
      <c r="B320" t="s">
        <v>183</v>
      </c>
      <c r="C320">
        <v>8732357</v>
      </c>
    </row>
    <row r="321" spans="1:3" x14ac:dyDescent="0.45">
      <c r="A321" t="s">
        <v>182</v>
      </c>
      <c r="B321" t="s">
        <v>183</v>
      </c>
      <c r="C321">
        <v>8732361</v>
      </c>
    </row>
    <row r="322" spans="1:3" x14ac:dyDescent="0.45">
      <c r="A322" t="s">
        <v>182</v>
      </c>
      <c r="B322" t="s">
        <v>183</v>
      </c>
      <c r="C322">
        <v>8732331</v>
      </c>
    </row>
    <row r="323" spans="1:3" x14ac:dyDescent="0.45">
      <c r="A323" t="s">
        <v>182</v>
      </c>
      <c r="B323" t="s">
        <v>183</v>
      </c>
      <c r="C323">
        <v>8732390</v>
      </c>
    </row>
    <row r="324" spans="1:3" x14ac:dyDescent="0.45">
      <c r="A324" t="s">
        <v>182</v>
      </c>
      <c r="B324" t="s">
        <v>183</v>
      </c>
      <c r="C324">
        <v>8732346</v>
      </c>
    </row>
    <row r="325" spans="1:3" x14ac:dyDescent="0.45">
      <c r="A325" t="s">
        <v>182</v>
      </c>
      <c r="B325" t="s">
        <v>183</v>
      </c>
      <c r="C325">
        <v>8732371</v>
      </c>
    </row>
    <row r="326" spans="1:3" x14ac:dyDescent="0.45">
      <c r="A326" t="s">
        <v>182</v>
      </c>
      <c r="B326" t="s">
        <v>183</v>
      </c>
      <c r="C326">
        <v>8732364</v>
      </c>
    </row>
    <row r="327" spans="1:3" x14ac:dyDescent="0.45">
      <c r="A327" t="s">
        <v>182</v>
      </c>
      <c r="B327" t="s">
        <v>183</v>
      </c>
      <c r="C327">
        <v>8732374</v>
      </c>
    </row>
    <row r="328" spans="1:3" x14ac:dyDescent="0.45">
      <c r="A328" t="s">
        <v>182</v>
      </c>
      <c r="B328" t="s">
        <v>183</v>
      </c>
      <c r="C328">
        <v>8732398</v>
      </c>
    </row>
    <row r="329" spans="1:3" x14ac:dyDescent="0.45">
      <c r="A329" t="s">
        <v>182</v>
      </c>
      <c r="B329" t="s">
        <v>183</v>
      </c>
      <c r="C329">
        <v>8732366</v>
      </c>
    </row>
    <row r="330" spans="1:3" x14ac:dyDescent="0.45">
      <c r="A330" t="s">
        <v>182</v>
      </c>
      <c r="B330" t="s">
        <v>183</v>
      </c>
      <c r="C330">
        <v>8732379</v>
      </c>
    </row>
    <row r="331" spans="1:3" x14ac:dyDescent="0.45">
      <c r="A331" t="s">
        <v>182</v>
      </c>
      <c r="B331" t="s">
        <v>183</v>
      </c>
      <c r="C331">
        <v>8732359</v>
      </c>
    </row>
    <row r="332" spans="1:3" x14ac:dyDescent="0.45">
      <c r="A332" t="s">
        <v>182</v>
      </c>
      <c r="B332" t="s">
        <v>183</v>
      </c>
      <c r="C332">
        <v>8732362</v>
      </c>
    </row>
    <row r="333" spans="1:3" x14ac:dyDescent="0.45">
      <c r="A333" t="s">
        <v>182</v>
      </c>
      <c r="B333" t="s">
        <v>183</v>
      </c>
      <c r="C333">
        <v>8732361</v>
      </c>
    </row>
    <row r="334" spans="1:3" x14ac:dyDescent="0.45">
      <c r="A334" t="s">
        <v>182</v>
      </c>
      <c r="B334" t="s">
        <v>183</v>
      </c>
      <c r="C334">
        <v>8732392</v>
      </c>
    </row>
    <row r="335" spans="1:3" x14ac:dyDescent="0.45">
      <c r="A335" t="s">
        <v>182</v>
      </c>
      <c r="B335" t="s">
        <v>183</v>
      </c>
      <c r="C335">
        <v>8732358</v>
      </c>
    </row>
    <row r="336" spans="1:3" x14ac:dyDescent="0.45">
      <c r="A336" t="s">
        <v>182</v>
      </c>
      <c r="B336" t="s">
        <v>183</v>
      </c>
      <c r="C336">
        <v>8732351</v>
      </c>
    </row>
    <row r="337" spans="1:3" x14ac:dyDescent="0.45">
      <c r="A337" t="s">
        <v>182</v>
      </c>
      <c r="B337" t="s">
        <v>183</v>
      </c>
      <c r="C337">
        <v>8732368</v>
      </c>
    </row>
    <row r="338" spans="1:3" x14ac:dyDescent="0.45">
      <c r="A338" t="s">
        <v>182</v>
      </c>
      <c r="B338" t="s">
        <v>183</v>
      </c>
      <c r="C338">
        <v>8732386</v>
      </c>
    </row>
    <row r="339" spans="1:3" x14ac:dyDescent="0.45">
      <c r="A339" t="s">
        <v>182</v>
      </c>
      <c r="B339" t="s">
        <v>183</v>
      </c>
      <c r="C339">
        <v>8732363</v>
      </c>
    </row>
    <row r="340" spans="1:3" x14ac:dyDescent="0.45">
      <c r="A340" t="s">
        <v>182</v>
      </c>
      <c r="B340" t="s">
        <v>183</v>
      </c>
      <c r="C340">
        <v>8732364</v>
      </c>
    </row>
    <row r="341" spans="1:3" x14ac:dyDescent="0.45">
      <c r="A341" t="s">
        <v>182</v>
      </c>
      <c r="B341" t="s">
        <v>183</v>
      </c>
      <c r="C341">
        <v>8732361</v>
      </c>
    </row>
    <row r="342" spans="1:3" x14ac:dyDescent="0.45">
      <c r="A342" t="s">
        <v>182</v>
      </c>
      <c r="B342" t="s">
        <v>183</v>
      </c>
      <c r="C342">
        <v>8732368</v>
      </c>
    </row>
    <row r="343" spans="1:3" x14ac:dyDescent="0.45">
      <c r="A343" t="s">
        <v>182</v>
      </c>
      <c r="B343" t="s">
        <v>183</v>
      </c>
      <c r="C343">
        <v>8732378</v>
      </c>
    </row>
    <row r="344" spans="1:3" x14ac:dyDescent="0.45">
      <c r="A344" t="s">
        <v>182</v>
      </c>
      <c r="B344" t="s">
        <v>183</v>
      </c>
      <c r="C344">
        <v>8732344</v>
      </c>
    </row>
    <row r="345" spans="1:3" x14ac:dyDescent="0.45">
      <c r="A345" t="s">
        <v>182</v>
      </c>
      <c r="B345" t="s">
        <v>183</v>
      </c>
      <c r="C345">
        <v>8732355</v>
      </c>
    </row>
    <row r="346" spans="1:3" x14ac:dyDescent="0.45">
      <c r="A346" t="s">
        <v>182</v>
      </c>
      <c r="B346" t="s">
        <v>183</v>
      </c>
      <c r="C346">
        <v>8732378</v>
      </c>
    </row>
    <row r="347" spans="1:3" x14ac:dyDescent="0.45">
      <c r="A347" t="s">
        <v>182</v>
      </c>
      <c r="B347" t="s">
        <v>183</v>
      </c>
      <c r="C347">
        <v>8732381</v>
      </c>
    </row>
    <row r="348" spans="1:3" x14ac:dyDescent="0.45">
      <c r="A348" t="s">
        <v>182</v>
      </c>
      <c r="B348" t="s">
        <v>183</v>
      </c>
      <c r="C348">
        <v>8732351</v>
      </c>
    </row>
    <row r="349" spans="1:3" x14ac:dyDescent="0.45">
      <c r="A349" t="s">
        <v>182</v>
      </c>
      <c r="B349" t="s">
        <v>183</v>
      </c>
      <c r="C349">
        <v>8732345</v>
      </c>
    </row>
    <row r="350" spans="1:3" x14ac:dyDescent="0.45">
      <c r="A350" t="s">
        <v>182</v>
      </c>
      <c r="B350" t="s">
        <v>183</v>
      </c>
      <c r="C350">
        <v>8732361</v>
      </c>
    </row>
    <row r="351" spans="1:3" x14ac:dyDescent="0.45">
      <c r="A351" t="s">
        <v>182</v>
      </c>
      <c r="B351" t="s">
        <v>183</v>
      </c>
      <c r="C351">
        <v>8732355</v>
      </c>
    </row>
    <row r="352" spans="1:3" x14ac:dyDescent="0.45">
      <c r="A352" t="s">
        <v>182</v>
      </c>
      <c r="B352" t="s">
        <v>183</v>
      </c>
      <c r="C352">
        <v>8732368</v>
      </c>
    </row>
    <row r="353" spans="1:3" x14ac:dyDescent="0.45">
      <c r="A353" t="s">
        <v>182</v>
      </c>
      <c r="B353" t="s">
        <v>183</v>
      </c>
      <c r="C353">
        <v>8732330</v>
      </c>
    </row>
    <row r="354" spans="1:3" x14ac:dyDescent="0.45">
      <c r="A354" t="s">
        <v>182</v>
      </c>
      <c r="B354" t="s">
        <v>183</v>
      </c>
      <c r="C354">
        <v>8732342</v>
      </c>
    </row>
    <row r="355" spans="1:3" x14ac:dyDescent="0.45">
      <c r="A355" t="s">
        <v>182</v>
      </c>
      <c r="B355" t="s">
        <v>183</v>
      </c>
      <c r="C355">
        <v>8732352</v>
      </c>
    </row>
    <row r="356" spans="1:3" x14ac:dyDescent="0.45">
      <c r="A356" t="s">
        <v>182</v>
      </c>
      <c r="B356" t="s">
        <v>183</v>
      </c>
      <c r="C356">
        <v>8732362</v>
      </c>
    </row>
    <row r="357" spans="1:3" x14ac:dyDescent="0.45">
      <c r="A357" t="s">
        <v>182</v>
      </c>
      <c r="B357" t="s">
        <v>183</v>
      </c>
      <c r="C357">
        <v>8732371</v>
      </c>
    </row>
    <row r="358" spans="1:3" x14ac:dyDescent="0.45">
      <c r="A358" t="s">
        <v>182</v>
      </c>
      <c r="B358" t="s">
        <v>183</v>
      </c>
      <c r="C358">
        <v>8732342</v>
      </c>
    </row>
    <row r="359" spans="1:3" x14ac:dyDescent="0.45">
      <c r="A359" t="s">
        <v>182</v>
      </c>
      <c r="B359" t="s">
        <v>183</v>
      </c>
      <c r="C359">
        <v>8732348</v>
      </c>
    </row>
    <row r="360" spans="1:3" x14ac:dyDescent="0.45">
      <c r="A360" t="s">
        <v>182</v>
      </c>
      <c r="B360" t="s">
        <v>183</v>
      </c>
      <c r="C360">
        <v>8732363</v>
      </c>
    </row>
    <row r="361" spans="1:3" x14ac:dyDescent="0.45">
      <c r="A361" t="s">
        <v>182</v>
      </c>
      <c r="B361" t="s">
        <v>183</v>
      </c>
      <c r="C361">
        <v>8732355</v>
      </c>
    </row>
    <row r="362" spans="1:3" x14ac:dyDescent="0.45">
      <c r="A362" t="s">
        <v>182</v>
      </c>
      <c r="B362" t="s">
        <v>183</v>
      </c>
      <c r="C362">
        <v>8732372</v>
      </c>
    </row>
    <row r="363" spans="1:3" x14ac:dyDescent="0.45">
      <c r="A363" t="s">
        <v>182</v>
      </c>
      <c r="B363" t="s">
        <v>183</v>
      </c>
      <c r="C363">
        <v>8732336</v>
      </c>
    </row>
    <row r="364" spans="1:3" x14ac:dyDescent="0.45">
      <c r="A364" t="s">
        <v>182</v>
      </c>
      <c r="B364" t="s">
        <v>183</v>
      </c>
      <c r="C364">
        <v>8732389</v>
      </c>
    </row>
    <row r="365" spans="1:3" x14ac:dyDescent="0.45">
      <c r="A365" t="s">
        <v>182</v>
      </c>
      <c r="B365" t="s">
        <v>183</v>
      </c>
      <c r="C365">
        <v>8732357</v>
      </c>
    </row>
    <row r="366" spans="1:3" x14ac:dyDescent="0.45">
      <c r="A366" t="s">
        <v>182</v>
      </c>
      <c r="B366" t="s">
        <v>183</v>
      </c>
      <c r="C366">
        <v>8732355</v>
      </c>
    </row>
    <row r="367" spans="1:3" x14ac:dyDescent="0.45">
      <c r="A367" t="s">
        <v>182</v>
      </c>
      <c r="B367" t="s">
        <v>183</v>
      </c>
      <c r="C367">
        <v>8732350</v>
      </c>
    </row>
    <row r="368" spans="1:3" x14ac:dyDescent="0.45">
      <c r="A368" t="s">
        <v>182</v>
      </c>
      <c r="B368" t="s">
        <v>183</v>
      </c>
      <c r="C368">
        <v>8732359</v>
      </c>
    </row>
    <row r="369" spans="1:3" x14ac:dyDescent="0.45">
      <c r="A369" t="s">
        <v>182</v>
      </c>
      <c r="B369" t="s">
        <v>183</v>
      </c>
      <c r="C369">
        <v>8732319</v>
      </c>
    </row>
    <row r="370" spans="1:3" x14ac:dyDescent="0.45">
      <c r="A370" t="s">
        <v>182</v>
      </c>
      <c r="B370" t="s">
        <v>183</v>
      </c>
      <c r="C370">
        <v>8732355</v>
      </c>
    </row>
    <row r="371" spans="1:3" x14ac:dyDescent="0.45">
      <c r="A371" t="s">
        <v>182</v>
      </c>
      <c r="B371" t="s">
        <v>183</v>
      </c>
      <c r="C371">
        <v>8732345</v>
      </c>
    </row>
    <row r="372" spans="1:3" x14ac:dyDescent="0.45">
      <c r="A372" t="s">
        <v>182</v>
      </c>
      <c r="B372" t="s">
        <v>183</v>
      </c>
      <c r="C372">
        <v>8732328</v>
      </c>
    </row>
    <row r="373" spans="1:3" x14ac:dyDescent="0.45">
      <c r="A373" t="s">
        <v>182</v>
      </c>
      <c r="B373" t="s">
        <v>183</v>
      </c>
      <c r="C373">
        <v>8732325</v>
      </c>
    </row>
    <row r="374" spans="1:3" x14ac:dyDescent="0.45">
      <c r="A374" t="s">
        <v>182</v>
      </c>
      <c r="B374" t="s">
        <v>183</v>
      </c>
      <c r="C374">
        <v>8732353</v>
      </c>
    </row>
    <row r="375" spans="1:3" x14ac:dyDescent="0.45">
      <c r="A375" t="s">
        <v>182</v>
      </c>
      <c r="B375" t="s">
        <v>183</v>
      </c>
      <c r="C375">
        <v>8732331</v>
      </c>
    </row>
    <row r="376" spans="1:3" x14ac:dyDescent="0.45">
      <c r="A376" t="s">
        <v>182</v>
      </c>
      <c r="B376" t="s">
        <v>183</v>
      </c>
      <c r="C376">
        <v>8732324</v>
      </c>
    </row>
    <row r="377" spans="1:3" x14ac:dyDescent="0.45">
      <c r="A377" t="s">
        <v>182</v>
      </c>
      <c r="B377" t="s">
        <v>183</v>
      </c>
      <c r="C377">
        <v>8732328</v>
      </c>
    </row>
    <row r="378" spans="1:3" x14ac:dyDescent="0.45">
      <c r="A378" t="s">
        <v>182</v>
      </c>
      <c r="B378" t="s">
        <v>183</v>
      </c>
      <c r="C378">
        <v>8732352</v>
      </c>
    </row>
    <row r="379" spans="1:3" x14ac:dyDescent="0.45">
      <c r="A379" t="s">
        <v>182</v>
      </c>
      <c r="B379" t="s">
        <v>183</v>
      </c>
      <c r="C379">
        <v>8732324</v>
      </c>
    </row>
    <row r="380" spans="1:3" x14ac:dyDescent="0.45">
      <c r="A380" t="s">
        <v>182</v>
      </c>
      <c r="B380" t="s">
        <v>183</v>
      </c>
      <c r="C380">
        <v>8732317</v>
      </c>
    </row>
    <row r="381" spans="1:3" x14ac:dyDescent="0.45">
      <c r="A381" t="s">
        <v>182</v>
      </c>
      <c r="B381" t="s">
        <v>183</v>
      </c>
      <c r="C381">
        <v>8732323</v>
      </c>
    </row>
    <row r="382" spans="1:3" x14ac:dyDescent="0.45">
      <c r="A382" t="s">
        <v>182</v>
      </c>
      <c r="B382" t="s">
        <v>183</v>
      </c>
      <c r="C382">
        <v>8732373</v>
      </c>
    </row>
    <row r="383" spans="1:3" x14ac:dyDescent="0.45">
      <c r="A383" t="s">
        <v>182</v>
      </c>
      <c r="B383" t="s">
        <v>183</v>
      </c>
      <c r="C383">
        <v>8732336</v>
      </c>
    </row>
    <row r="384" spans="1:3" x14ac:dyDescent="0.45">
      <c r="A384" t="s">
        <v>182</v>
      </c>
      <c r="B384" t="s">
        <v>183</v>
      </c>
      <c r="C384">
        <v>8732334</v>
      </c>
    </row>
    <row r="385" spans="1:3" x14ac:dyDescent="0.45">
      <c r="A385" t="s">
        <v>182</v>
      </c>
      <c r="B385" t="s">
        <v>183</v>
      </c>
      <c r="C385">
        <v>8732319</v>
      </c>
    </row>
    <row r="386" spans="1:3" x14ac:dyDescent="0.45">
      <c r="A386" t="s">
        <v>182</v>
      </c>
      <c r="B386" t="s">
        <v>183</v>
      </c>
      <c r="C386">
        <v>8732359</v>
      </c>
    </row>
    <row r="387" spans="1:3" x14ac:dyDescent="0.45">
      <c r="A387" t="s">
        <v>182</v>
      </c>
      <c r="B387" t="s">
        <v>183</v>
      </c>
      <c r="C387">
        <v>8732338</v>
      </c>
    </row>
    <row r="388" spans="1:3" x14ac:dyDescent="0.45">
      <c r="A388" t="s">
        <v>182</v>
      </c>
      <c r="B388" t="s">
        <v>183</v>
      </c>
      <c r="C388">
        <v>8732362</v>
      </c>
    </row>
    <row r="389" spans="1:3" x14ac:dyDescent="0.45">
      <c r="A389" t="s">
        <v>182</v>
      </c>
      <c r="B389" t="s">
        <v>183</v>
      </c>
      <c r="C389">
        <v>8732320</v>
      </c>
    </row>
    <row r="390" spans="1:3" x14ac:dyDescent="0.45">
      <c r="A390" t="s">
        <v>182</v>
      </c>
      <c r="B390" t="s">
        <v>183</v>
      </c>
      <c r="C390">
        <v>8732331</v>
      </c>
    </row>
    <row r="391" spans="1:3" x14ac:dyDescent="0.45">
      <c r="A391" t="s">
        <v>182</v>
      </c>
      <c r="B391" t="s">
        <v>183</v>
      </c>
      <c r="C391">
        <v>8732313</v>
      </c>
    </row>
    <row r="392" spans="1:3" x14ac:dyDescent="0.45">
      <c r="A392" t="s">
        <v>182</v>
      </c>
      <c r="B392" t="s">
        <v>183</v>
      </c>
      <c r="C392">
        <v>8732289</v>
      </c>
    </row>
    <row r="393" spans="1:3" x14ac:dyDescent="0.45">
      <c r="A393" t="s">
        <v>182</v>
      </c>
      <c r="B393" t="s">
        <v>183</v>
      </c>
      <c r="C393">
        <v>8732318</v>
      </c>
    </row>
    <row r="394" spans="1:3" x14ac:dyDescent="0.45">
      <c r="A394" t="s">
        <v>182</v>
      </c>
      <c r="B394" t="s">
        <v>183</v>
      </c>
      <c r="C394">
        <v>8732354</v>
      </c>
    </row>
    <row r="395" spans="1:3" x14ac:dyDescent="0.45">
      <c r="A395" t="s">
        <v>182</v>
      </c>
      <c r="B395" t="s">
        <v>183</v>
      </c>
      <c r="C395">
        <v>8732329</v>
      </c>
    </row>
    <row r="396" spans="1:3" x14ac:dyDescent="0.45">
      <c r="A396" t="s">
        <v>182</v>
      </c>
      <c r="B396" t="s">
        <v>183</v>
      </c>
      <c r="C396">
        <v>8732335</v>
      </c>
    </row>
    <row r="397" spans="1:3" x14ac:dyDescent="0.45">
      <c r="A397" t="s">
        <v>182</v>
      </c>
      <c r="B397" t="s">
        <v>183</v>
      </c>
      <c r="C397">
        <v>8732349</v>
      </c>
    </row>
    <row r="398" spans="1:3" x14ac:dyDescent="0.45">
      <c r="A398" t="s">
        <v>182</v>
      </c>
      <c r="B398" t="s">
        <v>183</v>
      </c>
      <c r="C398">
        <v>8732367</v>
      </c>
    </row>
    <row r="399" spans="1:3" x14ac:dyDescent="0.45">
      <c r="A399" t="s">
        <v>182</v>
      </c>
      <c r="B399" t="s">
        <v>183</v>
      </c>
      <c r="C399">
        <v>8732343</v>
      </c>
    </row>
    <row r="400" spans="1:3" x14ac:dyDescent="0.45">
      <c r="A400" t="s">
        <v>182</v>
      </c>
      <c r="B400" t="s">
        <v>183</v>
      </c>
      <c r="C400">
        <v>8732354</v>
      </c>
    </row>
    <row r="401" spans="1:3" x14ac:dyDescent="0.45">
      <c r="A401" t="s">
        <v>182</v>
      </c>
      <c r="B401" t="s">
        <v>183</v>
      </c>
      <c r="C401">
        <v>8732378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scales calibration (2)</vt:lpstr>
      <vt:lpstr>Blad2</vt:lpstr>
      <vt:lpstr>scales calibration</vt:lpstr>
      <vt:lpstr>Sheet1</vt:lpstr>
      <vt:lpstr>Blad1</vt:lpstr>
      <vt:lpstr>Blad3</vt:lpstr>
      <vt:lpstr>Blad4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Deloose</dc:creator>
  <cp:lastModifiedBy>Robbie Deloose</cp:lastModifiedBy>
  <dcterms:created xsi:type="dcterms:W3CDTF">2018-10-07T12:12:13Z</dcterms:created>
  <dcterms:modified xsi:type="dcterms:W3CDTF">2018-12-14T13:54:08Z</dcterms:modified>
</cp:coreProperties>
</file>