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38e176fb014ba1/Projecten/Things/PlatformIO/BeeNodeV4_Coordinator/"/>
    </mc:Choice>
  </mc:AlternateContent>
  <xr:revisionPtr revIDLastSave="249" documentId="8_{4504C321-0BA3-4CA8-B010-51F94CCF9399}" xr6:coauthVersionLast="37" xr6:coauthVersionMax="37" xr10:uidLastSave="{E98DDA60-9A24-4658-BE3E-298D33B3112F}"/>
  <bookViews>
    <workbookView xWindow="0" yWindow="0" windowWidth="11415" windowHeight="5873" xr2:uid="{FFEAAD56-8228-4A12-AFC0-80046996DCAE}"/>
  </bookViews>
  <sheets>
    <sheet name="Sheet1" sheetId="1" r:id="rId1"/>
    <sheet name="Blad1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8" i="2" l="1"/>
  <c r="M18" i="2"/>
  <c r="L18" i="2"/>
  <c r="D15" i="2"/>
  <c r="E15" i="2"/>
  <c r="C15" i="2"/>
  <c r="H33" i="1" l="1"/>
  <c r="H34" i="1"/>
  <c r="C25" i="1"/>
  <c r="C28" i="1" s="1"/>
  <c r="D25" i="1"/>
  <c r="D28" i="1" s="1"/>
  <c r="E25" i="1"/>
  <c r="E28" i="1" s="1"/>
  <c r="C26" i="1"/>
  <c r="C29" i="1" s="1"/>
  <c r="C33" i="1" s="1"/>
  <c r="D26" i="1"/>
  <c r="D29" i="1" s="1"/>
  <c r="D33" i="1" s="1"/>
  <c r="E26" i="1"/>
  <c r="E29" i="1" s="1"/>
  <c r="E33" i="1" s="1"/>
  <c r="H25" i="1"/>
  <c r="H26" i="1"/>
  <c r="H29" i="1" s="1"/>
  <c r="H28" i="1"/>
  <c r="G25" i="1"/>
  <c r="G28" i="1" s="1"/>
  <c r="G26" i="1"/>
  <c r="G29" i="1" s="1"/>
  <c r="G33" i="1" s="1"/>
  <c r="F26" i="1"/>
  <c r="F29" i="1" s="1"/>
  <c r="F33" i="1" s="1"/>
  <c r="F25" i="1"/>
  <c r="F28" i="1" s="1"/>
  <c r="E15" i="1" l="1"/>
  <c r="F11" i="1"/>
  <c r="C14" i="1"/>
  <c r="D14" i="1"/>
  <c r="D11" i="1" s="1"/>
  <c r="E14" i="1"/>
  <c r="E11" i="1" s="1"/>
  <c r="C12" i="1"/>
  <c r="C17" i="1"/>
  <c r="D17" i="1"/>
  <c r="D12" i="1" s="1"/>
  <c r="E17" i="1"/>
  <c r="E12" i="1" s="1"/>
  <c r="F18" i="1"/>
  <c r="F15" i="1"/>
  <c r="F12" i="1"/>
  <c r="H17" i="1"/>
  <c r="H12" i="1" s="1"/>
  <c r="F17" i="1"/>
  <c r="G17" i="1"/>
  <c r="G12" i="1" s="1"/>
  <c r="G15" i="1" s="1"/>
  <c r="F14" i="1"/>
  <c r="G14" i="1"/>
  <c r="H14" i="1"/>
  <c r="H11" i="1" s="1"/>
  <c r="D15" i="1" l="1"/>
  <c r="D18" i="1"/>
  <c r="C11" i="1"/>
  <c r="H15" i="1"/>
  <c r="H18" i="1"/>
  <c r="G18" i="1"/>
  <c r="G11" i="1"/>
</calcChain>
</file>

<file path=xl/sharedStrings.xml><?xml version="1.0" encoding="utf-8"?>
<sst xmlns="http://schemas.openxmlformats.org/spreadsheetml/2006/main" count="195" uniqueCount="179">
  <si>
    <t>Scale1: 272907</t>
  </si>
  <si>
    <t>Scale2: -88891</t>
  </si>
  <si>
    <t>Scale3: -142607</t>
  </si>
  <si>
    <t>0KG</t>
  </si>
  <si>
    <t>10KG</t>
  </si>
  <si>
    <t>Scale1: 180265</t>
  </si>
  <si>
    <t>Scale2: -312812</t>
  </si>
  <si>
    <t>Scale3: -366525</t>
  </si>
  <si>
    <t>20KG</t>
  </si>
  <si>
    <t>tarra</t>
  </si>
  <si>
    <t>factor</t>
  </si>
  <si>
    <t>reading</t>
  </si>
  <si>
    <t>delta</t>
  </si>
  <si>
    <t>factor20</t>
  </si>
  <si>
    <t>Test</t>
  </si>
  <si>
    <t xml:space="preserve">  Serial.print((scale1.get_value(10)-8644154)/-22.21496109);</t>
  </si>
  <si>
    <t xml:space="preserve">  Serial.print("\t\t");</t>
  </si>
  <si>
    <t xml:space="preserve">  Serial.print((scale2.get_value(10)-8304200)/-22.27629622);</t>
  </si>
  <si>
    <t xml:space="preserve">  Serial.print((scale3.get_value(10)-8244900)/-22.3391494);</t>
  </si>
  <si>
    <t xml:space="preserve">  Serial.println();</t>
  </si>
  <si>
    <t>4-5-6</t>
  </si>
  <si>
    <t>Scale1: 8641643</t>
  </si>
  <si>
    <t>Scale2: 8388571</t>
  </si>
  <si>
    <t>Scale3: 8384484</t>
  </si>
  <si>
    <t>Scale1: 8641114</t>
  </si>
  <si>
    <t>Scale2: 8387889</t>
  </si>
  <si>
    <t>Scale3: 8382335</t>
  </si>
  <si>
    <t>readings</t>
  </si>
  <si>
    <t>8641008.00</t>
  </si>
  <si>
    <t>8300825.00</t>
  </si>
  <si>
    <t>8382390.00</t>
  </si>
  <si>
    <t>142.56</t>
  </si>
  <si>
    <t>152.31</t>
  </si>
  <si>
    <t>44.09</t>
  </si>
  <si>
    <t>8640987.00</t>
  </si>
  <si>
    <t>8300800.00</t>
  </si>
  <si>
    <t>8382424.00</t>
  </si>
  <si>
    <t>143.73</t>
  </si>
  <si>
    <t>44.63</t>
  </si>
  <si>
    <t>8640979.00</t>
  </si>
  <si>
    <t>8301173.00</t>
  </si>
  <si>
    <t>8382383.00</t>
  </si>
  <si>
    <t>141.75</t>
  </si>
  <si>
    <t>152.36</t>
  </si>
  <si>
    <t>47.90</t>
  </si>
  <si>
    <t>8640966.00</t>
  </si>
  <si>
    <t>8300828.00</t>
  </si>
  <si>
    <t>8382222.00</t>
  </si>
  <si>
    <t>151.33</t>
  </si>
  <si>
    <t>48.39</t>
  </si>
  <si>
    <t>8640981.00</t>
  </si>
  <si>
    <t>8300812.00</t>
  </si>
  <si>
    <t>8382332.00</t>
  </si>
  <si>
    <t>142.25</t>
  </si>
  <si>
    <t>151.06</t>
  </si>
  <si>
    <t>47.23</t>
  </si>
  <si>
    <t>8640967.00</t>
  </si>
  <si>
    <t>8300807.00</t>
  </si>
  <si>
    <t>8382439.00</t>
  </si>
  <si>
    <t>142.61</t>
  </si>
  <si>
    <t>152.05</t>
  </si>
  <si>
    <t>46.47</t>
  </si>
  <si>
    <t>8640985.00</t>
  </si>
  <si>
    <t>8300775.00</t>
  </si>
  <si>
    <t>8382418.00</t>
  </si>
  <si>
    <t>151.87</t>
  </si>
  <si>
    <t>48.57</t>
  </si>
  <si>
    <t>8640988.00</t>
  </si>
  <si>
    <t>8382404.00</t>
  </si>
  <si>
    <t>136.26</t>
  </si>
  <si>
    <t>150.29</t>
  </si>
  <si>
    <t>-211.38</t>
  </si>
  <si>
    <t>8640921.00</t>
  </si>
  <si>
    <t>8300789.00</t>
  </si>
  <si>
    <t>8388498.00</t>
  </si>
  <si>
    <t>140.22</t>
  </si>
  <si>
    <t>151.15</t>
  </si>
  <si>
    <t>-214.11</t>
  </si>
  <si>
    <t>8641022.00</t>
  </si>
  <si>
    <t>8300784.00</t>
  </si>
  <si>
    <t>8388211.00</t>
  </si>
  <si>
    <t>140.58</t>
  </si>
  <si>
    <t>150.65</t>
  </si>
  <si>
    <t>-218.85</t>
  </si>
  <si>
    <t>8640977.00</t>
  </si>
  <si>
    <t>8300883.00</t>
  </si>
  <si>
    <t>8388499.00</t>
  </si>
  <si>
    <t>143.91</t>
  </si>
  <si>
    <t>151.51</t>
  </si>
  <si>
    <t>-22.07</t>
  </si>
  <si>
    <t>8640997.00</t>
  </si>
  <si>
    <t>8300856.00</t>
  </si>
  <si>
    <t>8382386.00</t>
  </si>
  <si>
    <t>147.33</t>
  </si>
  <si>
    <t>46.29</t>
  </si>
  <si>
    <t>8300877.00</t>
  </si>
  <si>
    <t>8382368.00</t>
  </si>
  <si>
    <t>144.72</t>
  </si>
  <si>
    <t>148.86</t>
  </si>
  <si>
    <t>48.97</t>
  </si>
  <si>
    <t>8640965.00</t>
  </si>
  <si>
    <t>8300853.00</t>
  </si>
  <si>
    <t>143.10</t>
  </si>
  <si>
    <t>149.89</t>
  </si>
  <si>
    <t>49.60</t>
  </si>
  <si>
    <t>8640954.00</t>
  </si>
  <si>
    <t>8300865.00</t>
  </si>
  <si>
    <t>8382288.00</t>
  </si>
  <si>
    <t>142.34</t>
  </si>
  <si>
    <t>154.56</t>
  </si>
  <si>
    <t>54.79</t>
  </si>
  <si>
    <t>8641189.00</t>
  </si>
  <si>
    <t>8300795.00</t>
  </si>
  <si>
    <t>8388068.00</t>
  </si>
  <si>
    <t>135.85</t>
  </si>
  <si>
    <t>154.83</t>
  </si>
  <si>
    <t>2675.48</t>
  </si>
  <si>
    <t>8641208.00</t>
  </si>
  <si>
    <t>8300791.00</t>
  </si>
  <si>
    <t>8319492.00</t>
  </si>
  <si>
    <t>130.95</t>
  </si>
  <si>
    <t>154.20</t>
  </si>
  <si>
    <t>2863.94</t>
  </si>
  <si>
    <t>8300745.00</t>
  </si>
  <si>
    <t>8319459.00</t>
  </si>
  <si>
    <t>135.18</t>
  </si>
  <si>
    <t>2862.28</t>
  </si>
  <si>
    <t>8641148.00</t>
  </si>
  <si>
    <t>8307438.00</t>
  </si>
  <si>
    <t>8382697.00</t>
  </si>
  <si>
    <t>132.70</t>
  </si>
  <si>
    <t>151.60</t>
  </si>
  <si>
    <t>53.22</t>
  </si>
  <si>
    <t>8641305.00</t>
  </si>
  <si>
    <t>8300760.00</t>
  </si>
  <si>
    <t>8382974.00</t>
  </si>
  <si>
    <t>141.39</t>
  </si>
  <si>
    <t>147.51</t>
  </si>
  <si>
    <t>51.43</t>
  </si>
  <si>
    <t>8300924.00</t>
  </si>
  <si>
    <t>8382260.00</t>
  </si>
  <si>
    <t>146.34</t>
  </si>
  <si>
    <t>146.70</t>
  </si>
  <si>
    <t>49.02</t>
  </si>
  <si>
    <t>8640931.00</t>
  </si>
  <si>
    <t>8300955.00</t>
  </si>
  <si>
    <t>8382251.00</t>
  </si>
  <si>
    <t>152.33</t>
  </si>
  <si>
    <t>145.58</t>
  </si>
  <si>
    <t>52.96</t>
  </si>
  <si>
    <t>8640792.00</t>
  </si>
  <si>
    <t>8300996.00</t>
  </si>
  <si>
    <t>8382364.00</t>
  </si>
  <si>
    <t>151.97</t>
  </si>
  <si>
    <t>143.16</t>
  </si>
  <si>
    <t>53.58</t>
  </si>
  <si>
    <t>8640786.00</t>
  </si>
  <si>
    <t>8300930.00</t>
  </si>
  <si>
    <t>8382371.00</t>
  </si>
  <si>
    <t>151.20</t>
  </si>
  <si>
    <t>140.87</t>
  </si>
  <si>
    <t>49.64</t>
  </si>
  <si>
    <t>Bat: 4347</t>
  </si>
  <si>
    <t>Scale1: 8630212</t>
  </si>
  <si>
    <t>Scale2: 8302607</t>
  </si>
  <si>
    <t>Scale3: 8386164</t>
  </si>
  <si>
    <t>Scale4: 8388607</t>
  </si>
  <si>
    <t>Scale5: 8388607</t>
  </si>
  <si>
    <t>Scale6: 8388607</t>
  </si>
  <si>
    <t>Scale1: 8643933</t>
  </si>
  <si>
    <t>Scale2: 8303315</t>
  </si>
  <si>
    <t>Scale3: 8381375</t>
  </si>
  <si>
    <t>Scale1: 8644032</t>
  </si>
  <si>
    <t>Scale2: 8303166</t>
  </si>
  <si>
    <t>Scale3: 8381354</t>
  </si>
  <si>
    <t>Scale4: 8644146</t>
  </si>
  <si>
    <t>Scale5: 8303392</t>
  </si>
  <si>
    <t>Scale6: 8381409</t>
  </si>
  <si>
    <t>calibration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</si>
</sst>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vertical="center"/>
    </xf>
    <xf numFmtId="0" fontId="1" fillId="0" borderId="0" xfId="0" applyFont="1"/>
    <xf numFmtId="0" fontId="0" fillId="3" borderId="0" xfId="0" applyFill="1" applyAlignment="1">
      <alignment vertical="center"/>
    </xf>
    <xf numFmtId="0" fontId="0" fillId="4" borderId="0" xfId="0" applyFill="1"/>
    <xf numFmtId="0" fontId="0" fillId="4" borderId="0" xfId="0" applyFill="1" applyAlignment="1">
      <alignment vertical="center"/>
    </xf>
    <xf numFmtId="0" fontId="0" fillId="5" borderId="0" xfId="0" applyFill="1"/>
    <xf numFmtId="0" fontId="0" fillId="6" borderId="0" xfId="0" applyFill="1"/>
    <xf numFmtId="0" fontId="0" fillId="0" borderId="0" xfId="0" quotePrefix="1"/>
    <xf numFmtId="0" fontId="0" fillId="0" borderId="0" xfId="0" applyAlignment="1">
      <alignment horizontal="center" vertical="center"/>
    </xf>
    <xf numFmtId="0" fontId="0" fillId="7" borderId="0" xfId="0" applyFill="1"/>
    <xf numFmtId="0" fontId="0" fillId="0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36D28-2610-4C3E-A51B-274C34CA29E2}">
  <dimension ref="A2:R94"/>
  <sheetViews>
    <sheetView tabSelected="1" topLeftCell="A8" workbookViewId="0">
      <selection activeCell="C21" sqref="C21"/>
    </sheetView>
  </sheetViews>
  <sheetFormatPr defaultRowHeight="14.25" x14ac:dyDescent="0.45"/>
  <cols>
    <col min="6" max="6" width="12.33203125" bestFit="1" customWidth="1"/>
    <col min="7" max="8" width="13.3984375" bestFit="1" customWidth="1"/>
  </cols>
  <sheetData>
    <row r="2" spans="1:8" x14ac:dyDescent="0.45">
      <c r="G2" t="s">
        <v>3</v>
      </c>
      <c r="H2" t="s">
        <v>4</v>
      </c>
    </row>
    <row r="3" spans="1:8" x14ac:dyDescent="0.45">
      <c r="G3" t="s">
        <v>0</v>
      </c>
      <c r="H3" t="s">
        <v>5</v>
      </c>
    </row>
    <row r="4" spans="1:8" x14ac:dyDescent="0.45">
      <c r="G4" t="s">
        <v>1</v>
      </c>
      <c r="H4" t="s">
        <v>6</v>
      </c>
    </row>
    <row r="5" spans="1:8" x14ac:dyDescent="0.45">
      <c r="G5" t="s">
        <v>2</v>
      </c>
      <c r="H5" t="s">
        <v>7</v>
      </c>
    </row>
    <row r="9" spans="1:8" x14ac:dyDescent="0.45">
      <c r="C9">
        <v>1</v>
      </c>
      <c r="D9">
        <v>2</v>
      </c>
      <c r="E9">
        <v>3</v>
      </c>
      <c r="F9">
        <v>4</v>
      </c>
      <c r="G9">
        <v>5</v>
      </c>
      <c r="H9">
        <v>6</v>
      </c>
    </row>
    <row r="10" spans="1:8" x14ac:dyDescent="0.45">
      <c r="B10" t="s">
        <v>9</v>
      </c>
      <c r="C10">
        <v>-50700</v>
      </c>
      <c r="D10">
        <v>-496700</v>
      </c>
      <c r="E10">
        <v>192682</v>
      </c>
      <c r="F10">
        <v>252800</v>
      </c>
      <c r="G10">
        <v>-89100</v>
      </c>
      <c r="H10">
        <v>-142607</v>
      </c>
    </row>
    <row r="11" spans="1:8" s="4" customFormat="1" x14ac:dyDescent="0.45">
      <c r="B11" s="4" t="s">
        <v>10</v>
      </c>
      <c r="C11" s="4">
        <f t="shared" ref="C11:E11" si="0">C14/10174</f>
        <v>-8.1263023392962452</v>
      </c>
      <c r="D11" s="4">
        <f t="shared" si="0"/>
        <v>24.425004914487911</v>
      </c>
      <c r="E11" s="4">
        <f t="shared" si="0"/>
        <v>-23.572832710831531</v>
      </c>
      <c r="F11" s="4">
        <f>F14/10174</f>
        <v>-22.292117161391783</v>
      </c>
      <c r="G11" s="4">
        <f>G14/10174</f>
        <v>-22.478867701985454</v>
      </c>
      <c r="H11" s="4">
        <f>H14/10174</f>
        <v>-22.525751916650286</v>
      </c>
    </row>
    <row r="12" spans="1:8" x14ac:dyDescent="0.45">
      <c r="B12" t="s">
        <v>13</v>
      </c>
      <c r="C12">
        <f t="shared" ref="C12:E12" si="1">C17/20174</f>
        <v>-1.3827203331020126</v>
      </c>
      <c r="D12">
        <f t="shared" si="1"/>
        <v>22.013482700505602</v>
      </c>
      <c r="E12" s="6">
        <f t="shared" si="1"/>
        <v>-23.504609893922872</v>
      </c>
      <c r="F12" s="6">
        <f>F17/20174</f>
        <v>-22.304153861405769</v>
      </c>
      <c r="G12" s="6">
        <f t="shared" ref="G12:H12" si="2">G17/20174</f>
        <v>-22.378060870427284</v>
      </c>
      <c r="H12" s="6">
        <f t="shared" si="2"/>
        <v>-22.459254485972043</v>
      </c>
    </row>
    <row r="13" spans="1:8" x14ac:dyDescent="0.45">
      <c r="A13" s="11" t="s">
        <v>4</v>
      </c>
      <c r="B13" s="3" t="s">
        <v>11</v>
      </c>
      <c r="C13" s="3">
        <v>-133377</v>
      </c>
      <c r="D13" s="3">
        <v>-248200</v>
      </c>
      <c r="E13" s="5">
        <v>-47148</v>
      </c>
      <c r="F13" s="2">
        <v>26000</v>
      </c>
      <c r="G13" s="2">
        <v>-317800</v>
      </c>
      <c r="H13" s="2">
        <v>-371784</v>
      </c>
    </row>
    <row r="14" spans="1:8" x14ac:dyDescent="0.45">
      <c r="A14" s="11"/>
      <c r="B14" s="3" t="s">
        <v>12</v>
      </c>
      <c r="C14" s="1">
        <f t="shared" ref="C14:E14" si="3">C13-C10</f>
        <v>-82677</v>
      </c>
      <c r="D14" s="1">
        <f t="shared" si="3"/>
        <v>248500</v>
      </c>
      <c r="E14" s="1">
        <f t="shared" si="3"/>
        <v>-239830</v>
      </c>
      <c r="F14" s="1">
        <f>F13-F10</f>
        <v>-226800</v>
      </c>
      <c r="G14" s="1">
        <f>G13-G10</f>
        <v>-228700</v>
      </c>
      <c r="H14" s="1">
        <f>H13-H10</f>
        <v>-229177</v>
      </c>
    </row>
    <row r="15" spans="1:8" x14ac:dyDescent="0.45">
      <c r="D15">
        <f>D14/D12</f>
        <v>11288.536365683405</v>
      </c>
      <c r="E15">
        <f>E14/E12</f>
        <v>10203.530332235301</v>
      </c>
      <c r="F15">
        <f>F14/F12</f>
        <v>10168.509480758461</v>
      </c>
      <c r="G15">
        <f>G14/G12</f>
        <v>10219.830990907178</v>
      </c>
      <c r="H15">
        <f>H14/H12</f>
        <v>10204.123210908136</v>
      </c>
    </row>
    <row r="16" spans="1:8" x14ac:dyDescent="0.45">
      <c r="A16" s="11" t="s">
        <v>8</v>
      </c>
      <c r="B16" s="3" t="s">
        <v>11</v>
      </c>
      <c r="C16" s="3">
        <v>-78595</v>
      </c>
      <c r="D16" s="3">
        <v>-52600</v>
      </c>
      <c r="E16" s="7">
        <v>-281500</v>
      </c>
      <c r="F16" s="2">
        <v>-197164</v>
      </c>
      <c r="G16" s="2">
        <v>-540555</v>
      </c>
      <c r="H16" s="2">
        <v>-595700</v>
      </c>
    </row>
    <row r="17" spans="1:10" x14ac:dyDescent="0.45">
      <c r="A17" s="11"/>
      <c r="B17" s="3" t="s">
        <v>12</v>
      </c>
      <c r="C17" s="1">
        <f t="shared" ref="C17:E17" si="4">C16-C10</f>
        <v>-27895</v>
      </c>
      <c r="D17" s="1">
        <f t="shared" si="4"/>
        <v>444100</v>
      </c>
      <c r="E17" s="1">
        <f t="shared" si="4"/>
        <v>-474182</v>
      </c>
      <c r="F17" s="1">
        <f>F16-F10</f>
        <v>-449964</v>
      </c>
      <c r="G17" s="1">
        <f>G16-G10</f>
        <v>-451455</v>
      </c>
      <c r="H17" s="1">
        <f>H16-H10</f>
        <v>-453093</v>
      </c>
    </row>
    <row r="18" spans="1:10" x14ac:dyDescent="0.45">
      <c r="D18">
        <f>D17/D12</f>
        <v>20174</v>
      </c>
      <c r="F18">
        <f>F17/F12</f>
        <v>20174</v>
      </c>
      <c r="G18">
        <f>G17/G12</f>
        <v>20174</v>
      </c>
      <c r="H18">
        <f>H17/H12</f>
        <v>20174</v>
      </c>
    </row>
    <row r="19" spans="1:10" x14ac:dyDescent="0.45">
      <c r="F19" s="13"/>
      <c r="G19" s="13"/>
    </row>
    <row r="20" spans="1:10" x14ac:dyDescent="0.45">
      <c r="F20" s="13"/>
      <c r="G20" s="13"/>
    </row>
    <row r="21" spans="1:10" x14ac:dyDescent="0.45">
      <c r="A21" s="11" t="s">
        <v>11</v>
      </c>
      <c r="B21">
        <v>0</v>
      </c>
      <c r="C21" s="8">
        <v>7744439</v>
      </c>
      <c r="D21" s="8">
        <v>7880947.25</v>
      </c>
      <c r="E21" s="8">
        <v>8579945.375</v>
      </c>
      <c r="F21" s="8">
        <v>8644154</v>
      </c>
      <c r="G21" s="8">
        <v>8304072</v>
      </c>
      <c r="H21" s="8">
        <v>8244640</v>
      </c>
    </row>
    <row r="22" spans="1:10" x14ac:dyDescent="0.45">
      <c r="A22" s="11"/>
      <c r="B22">
        <v>10</v>
      </c>
      <c r="C22">
        <v>7953200</v>
      </c>
      <c r="D22">
        <v>8098756</v>
      </c>
      <c r="E22">
        <v>8340344</v>
      </c>
      <c r="F22">
        <v>8418870</v>
      </c>
      <c r="G22">
        <v>8078600</v>
      </c>
      <c r="H22">
        <v>8017860</v>
      </c>
    </row>
    <row r="23" spans="1:10" x14ac:dyDescent="0.45">
      <c r="A23" s="11"/>
      <c r="B23">
        <v>20</v>
      </c>
      <c r="C23">
        <v>8158465</v>
      </c>
      <c r="D23">
        <v>8318247</v>
      </c>
      <c r="E23">
        <v>8105431</v>
      </c>
      <c r="F23" s="9">
        <v>8195989</v>
      </c>
      <c r="G23">
        <v>7854670</v>
      </c>
      <c r="H23">
        <v>7793970</v>
      </c>
      <c r="J23">
        <v>7793673.7999999998</v>
      </c>
    </row>
    <row r="25" spans="1:10" x14ac:dyDescent="0.45">
      <c r="A25" s="11" t="s">
        <v>12</v>
      </c>
      <c r="B25">
        <v>10</v>
      </c>
      <c r="C25">
        <f t="shared" ref="C25:E25" si="5">C22-C21</f>
        <v>208761</v>
      </c>
      <c r="D25">
        <f t="shared" si="5"/>
        <v>217808.75</v>
      </c>
      <c r="E25">
        <f t="shared" si="5"/>
        <v>-239601.375</v>
      </c>
      <c r="F25">
        <f>F22-F21</f>
        <v>-225284</v>
      </c>
      <c r="G25">
        <f>G22-G21</f>
        <v>-225472</v>
      </c>
      <c r="H25">
        <f>H22-H21</f>
        <v>-226780</v>
      </c>
    </row>
    <row r="26" spans="1:10" x14ac:dyDescent="0.45">
      <c r="A26" s="11"/>
      <c r="B26">
        <v>20</v>
      </c>
      <c r="C26">
        <f t="shared" ref="C26:E26" si="6">C23-C21</f>
        <v>414026</v>
      </c>
      <c r="D26">
        <f t="shared" si="6"/>
        <v>437299.75</v>
      </c>
      <c r="E26">
        <f t="shared" si="6"/>
        <v>-474514.375</v>
      </c>
      <c r="F26">
        <f>F23-F21</f>
        <v>-448165</v>
      </c>
      <c r="G26">
        <f>G23-G21</f>
        <v>-449402</v>
      </c>
      <c r="H26">
        <f>H23-H21</f>
        <v>-450670</v>
      </c>
    </row>
    <row r="28" spans="1:10" x14ac:dyDescent="0.45">
      <c r="A28" s="11" t="s">
        <v>178</v>
      </c>
      <c r="B28">
        <v>10</v>
      </c>
      <c r="C28">
        <f t="shared" ref="C28:E28" si="7">C25/10174</f>
        <v>20.519068213092197</v>
      </c>
      <c r="D28">
        <f t="shared" si="7"/>
        <v>21.408369372911341</v>
      </c>
      <c r="E28">
        <f t="shared" si="7"/>
        <v>-23.550361214861411</v>
      </c>
      <c r="F28">
        <f>F25/10174</f>
        <v>-22.143109887949677</v>
      </c>
      <c r="G28">
        <f>G25/10174</f>
        <v>-22.16158836249263</v>
      </c>
      <c r="H28">
        <f>H25/10174</f>
        <v>-22.29015136622764</v>
      </c>
    </row>
    <row r="29" spans="1:10" x14ac:dyDescent="0.45">
      <c r="A29" s="11"/>
      <c r="B29" s="12">
        <v>20</v>
      </c>
      <c r="C29" s="12">
        <f t="shared" ref="C29:E29" si="8">C26/20174</f>
        <v>20.522752057103201</v>
      </c>
      <c r="D29" s="12">
        <f t="shared" si="8"/>
        <v>21.676402795677603</v>
      </c>
      <c r="E29" s="12">
        <f t="shared" si="8"/>
        <v>-23.521085307821949</v>
      </c>
      <c r="F29" s="12">
        <f>F26/20174</f>
        <v>-22.214979676811737</v>
      </c>
      <c r="G29" s="12">
        <f>G26/20174</f>
        <v>-22.276296222861109</v>
      </c>
      <c r="H29" s="12">
        <f>H26/20174</f>
        <v>-22.339149400218101</v>
      </c>
    </row>
    <row r="32" spans="1:10" x14ac:dyDescent="0.45">
      <c r="B32" t="s">
        <v>14</v>
      </c>
      <c r="F32">
        <v>8608608</v>
      </c>
      <c r="G32">
        <v>8627108</v>
      </c>
      <c r="H32">
        <v>7735961</v>
      </c>
    </row>
    <row r="33" spans="3:18" x14ac:dyDescent="0.45">
      <c r="C33">
        <f t="shared" ref="C33:E33" si="9">C32/C29</f>
        <v>0</v>
      </c>
      <c r="D33">
        <f t="shared" si="9"/>
        <v>0</v>
      </c>
      <c r="E33">
        <f t="shared" si="9"/>
        <v>0</v>
      </c>
      <c r="F33">
        <f>(F32-F21)/F29</f>
        <v>1600.091493088483</v>
      </c>
      <c r="G33">
        <f t="shared" ref="G33:H33" si="10">(G32-G21)/G29</f>
        <v>-14501.333469810992</v>
      </c>
      <c r="H33">
        <f t="shared" si="10"/>
        <v>22770.74166463266</v>
      </c>
    </row>
    <row r="34" spans="3:18" x14ac:dyDescent="0.45">
      <c r="H34">
        <f>H33-174</f>
        <v>22596.74166463266</v>
      </c>
      <c r="L34" s="10" t="s">
        <v>20</v>
      </c>
    </row>
    <row r="35" spans="3:18" x14ac:dyDescent="0.45">
      <c r="L35" t="s">
        <v>15</v>
      </c>
    </row>
    <row r="36" spans="3:18" x14ac:dyDescent="0.45">
      <c r="L36" t="s">
        <v>16</v>
      </c>
    </row>
    <row r="37" spans="3:18" x14ac:dyDescent="0.45">
      <c r="L37" t="s">
        <v>17</v>
      </c>
      <c r="R37" t="s">
        <v>175</v>
      </c>
    </row>
    <row r="38" spans="3:18" x14ac:dyDescent="0.45">
      <c r="L38" t="s">
        <v>16</v>
      </c>
      <c r="R38" t="s">
        <v>176</v>
      </c>
    </row>
    <row r="39" spans="3:18" x14ac:dyDescent="0.45">
      <c r="L39" t="s">
        <v>18</v>
      </c>
      <c r="R39" t="s">
        <v>177</v>
      </c>
    </row>
    <row r="40" spans="3:18" x14ac:dyDescent="0.45">
      <c r="L40" t="s">
        <v>19</v>
      </c>
    </row>
    <row r="42" spans="3:18" x14ac:dyDescent="0.45">
      <c r="L42" t="s">
        <v>21</v>
      </c>
      <c r="N42" t="s">
        <v>24</v>
      </c>
      <c r="P42" t="s">
        <v>169</v>
      </c>
      <c r="R42" t="s">
        <v>172</v>
      </c>
    </row>
    <row r="43" spans="3:18" x14ac:dyDescent="0.45">
      <c r="L43" t="s">
        <v>22</v>
      </c>
      <c r="N43" t="s">
        <v>25</v>
      </c>
      <c r="P43" t="s">
        <v>170</v>
      </c>
      <c r="R43" t="s">
        <v>173</v>
      </c>
    </row>
    <row r="44" spans="3:18" x14ac:dyDescent="0.45">
      <c r="L44" t="s">
        <v>23</v>
      </c>
      <c r="N44" t="s">
        <v>26</v>
      </c>
      <c r="P44" t="s">
        <v>171</v>
      </c>
      <c r="R44" t="s">
        <v>174</v>
      </c>
    </row>
    <row r="46" spans="3:18" x14ac:dyDescent="0.45">
      <c r="L46" t="s">
        <v>27</v>
      </c>
      <c r="Q46" t="s">
        <v>162</v>
      </c>
    </row>
    <row r="47" spans="3:18" x14ac:dyDescent="0.45">
      <c r="L47" t="s">
        <v>28</v>
      </c>
      <c r="M47" t="s">
        <v>29</v>
      </c>
      <c r="N47" t="s">
        <v>30</v>
      </c>
      <c r="Q47" t="s">
        <v>163</v>
      </c>
    </row>
    <row r="48" spans="3:18" x14ac:dyDescent="0.45">
      <c r="L48" t="s">
        <v>31</v>
      </c>
      <c r="N48" t="s">
        <v>32</v>
      </c>
      <c r="P48" t="s">
        <v>33</v>
      </c>
      <c r="Q48" t="s">
        <v>164</v>
      </c>
    </row>
    <row r="49" spans="12:17" x14ac:dyDescent="0.45">
      <c r="L49" t="s">
        <v>34</v>
      </c>
      <c r="M49" t="s">
        <v>35</v>
      </c>
      <c r="N49" t="s">
        <v>36</v>
      </c>
      <c r="Q49" t="s">
        <v>165</v>
      </c>
    </row>
    <row r="50" spans="12:17" x14ac:dyDescent="0.45">
      <c r="L50" t="s">
        <v>37</v>
      </c>
      <c r="N50" t="s">
        <v>32</v>
      </c>
      <c r="P50" t="s">
        <v>38</v>
      </c>
      <c r="Q50" t="s">
        <v>166</v>
      </c>
    </row>
    <row r="51" spans="12:17" x14ac:dyDescent="0.45">
      <c r="L51" t="s">
        <v>39</v>
      </c>
      <c r="M51" t="s">
        <v>40</v>
      </c>
      <c r="N51" t="s">
        <v>41</v>
      </c>
      <c r="Q51" t="s">
        <v>167</v>
      </c>
    </row>
    <row r="52" spans="12:17" x14ac:dyDescent="0.45">
      <c r="L52" t="s">
        <v>42</v>
      </c>
      <c r="N52" t="s">
        <v>43</v>
      </c>
      <c r="P52" t="s">
        <v>44</v>
      </c>
      <c r="Q52" t="s">
        <v>168</v>
      </c>
    </row>
    <row r="53" spans="12:17" x14ac:dyDescent="0.45">
      <c r="L53" t="s">
        <v>45</v>
      </c>
      <c r="M53" t="s">
        <v>46</v>
      </c>
      <c r="N53" t="s">
        <v>47</v>
      </c>
    </row>
    <row r="54" spans="12:17" x14ac:dyDescent="0.45">
      <c r="L54" t="s">
        <v>42</v>
      </c>
      <c r="N54" t="s">
        <v>48</v>
      </c>
      <c r="P54" t="s">
        <v>49</v>
      </c>
    </row>
    <row r="55" spans="12:17" x14ac:dyDescent="0.45">
      <c r="L55" t="s">
        <v>50</v>
      </c>
      <c r="M55" t="s">
        <v>51</v>
      </c>
      <c r="N55" t="s">
        <v>52</v>
      </c>
    </row>
    <row r="56" spans="12:17" x14ac:dyDescent="0.45">
      <c r="L56" t="s">
        <v>53</v>
      </c>
      <c r="N56" t="s">
        <v>54</v>
      </c>
      <c r="P56" t="s">
        <v>55</v>
      </c>
    </row>
    <row r="57" spans="12:17" x14ac:dyDescent="0.45">
      <c r="L57" t="s">
        <v>56</v>
      </c>
      <c r="M57" t="s">
        <v>57</v>
      </c>
      <c r="N57" t="s">
        <v>58</v>
      </c>
    </row>
    <row r="58" spans="12:17" x14ac:dyDescent="0.45">
      <c r="L58" t="s">
        <v>59</v>
      </c>
      <c r="N58" t="s">
        <v>60</v>
      </c>
      <c r="P58" t="s">
        <v>61</v>
      </c>
    </row>
    <row r="59" spans="12:17" x14ac:dyDescent="0.45">
      <c r="L59" t="s">
        <v>62</v>
      </c>
      <c r="M59" t="s">
        <v>63</v>
      </c>
      <c r="N59" t="s">
        <v>64</v>
      </c>
    </row>
    <row r="60" spans="12:17" x14ac:dyDescent="0.45">
      <c r="L60" t="s">
        <v>42</v>
      </c>
      <c r="N60" t="s">
        <v>65</v>
      </c>
      <c r="P60" t="s">
        <v>66</v>
      </c>
    </row>
    <row r="61" spans="12:17" x14ac:dyDescent="0.45">
      <c r="L61" t="s">
        <v>67</v>
      </c>
      <c r="M61" t="s">
        <v>57</v>
      </c>
      <c r="N61" t="s">
        <v>68</v>
      </c>
    </row>
    <row r="62" spans="12:17" x14ac:dyDescent="0.45">
      <c r="L62" t="s">
        <v>69</v>
      </c>
      <c r="N62" t="s">
        <v>70</v>
      </c>
      <c r="P62" t="s">
        <v>71</v>
      </c>
    </row>
    <row r="63" spans="12:17" x14ac:dyDescent="0.45">
      <c r="L63" t="s">
        <v>72</v>
      </c>
      <c r="M63" t="s">
        <v>73</v>
      </c>
      <c r="N63" t="s">
        <v>74</v>
      </c>
    </row>
    <row r="64" spans="12:17" x14ac:dyDescent="0.45">
      <c r="L64" t="s">
        <v>75</v>
      </c>
      <c r="N64" t="s">
        <v>76</v>
      </c>
      <c r="P64" t="s">
        <v>77</v>
      </c>
    </row>
    <row r="65" spans="12:16" x14ac:dyDescent="0.45">
      <c r="L65" t="s">
        <v>78</v>
      </c>
      <c r="M65" t="s">
        <v>79</v>
      </c>
      <c r="N65" t="s">
        <v>80</v>
      </c>
    </row>
    <row r="66" spans="12:16" x14ac:dyDescent="0.45">
      <c r="L66" t="s">
        <v>81</v>
      </c>
      <c r="N66" t="s">
        <v>82</v>
      </c>
      <c r="P66" t="s">
        <v>83</v>
      </c>
    </row>
    <row r="67" spans="12:16" x14ac:dyDescent="0.45">
      <c r="L67" t="s">
        <v>84</v>
      </c>
      <c r="M67" t="s">
        <v>85</v>
      </c>
      <c r="N67" t="s">
        <v>86</v>
      </c>
    </row>
    <row r="68" spans="12:16" x14ac:dyDescent="0.45">
      <c r="L68" t="s">
        <v>87</v>
      </c>
      <c r="N68" t="s">
        <v>88</v>
      </c>
      <c r="P68" t="s">
        <v>89</v>
      </c>
    </row>
    <row r="69" spans="12:16" x14ac:dyDescent="0.45">
      <c r="L69" t="s">
        <v>90</v>
      </c>
      <c r="M69" t="s">
        <v>91</v>
      </c>
      <c r="N69" t="s">
        <v>92</v>
      </c>
    </row>
    <row r="70" spans="12:16" x14ac:dyDescent="0.45">
      <c r="L70" t="s">
        <v>37</v>
      </c>
      <c r="N70" t="s">
        <v>93</v>
      </c>
      <c r="P70" t="s">
        <v>94</v>
      </c>
    </row>
    <row r="71" spans="12:16" x14ac:dyDescent="0.45">
      <c r="L71" t="s">
        <v>56</v>
      </c>
      <c r="M71" t="s">
        <v>95</v>
      </c>
      <c r="N71" t="s">
        <v>96</v>
      </c>
    </row>
    <row r="72" spans="12:16" x14ac:dyDescent="0.45">
      <c r="L72" t="s">
        <v>97</v>
      </c>
      <c r="N72" t="s">
        <v>98</v>
      </c>
      <c r="P72" t="s">
        <v>99</v>
      </c>
    </row>
    <row r="73" spans="12:16" x14ac:dyDescent="0.45">
      <c r="L73" t="s">
        <v>100</v>
      </c>
      <c r="M73" t="s">
        <v>101</v>
      </c>
      <c r="N73" t="s">
        <v>96</v>
      </c>
    </row>
    <row r="74" spans="12:16" x14ac:dyDescent="0.45">
      <c r="L74" t="s">
        <v>102</v>
      </c>
      <c r="N74" t="s">
        <v>103</v>
      </c>
      <c r="P74" t="s">
        <v>104</v>
      </c>
    </row>
    <row r="75" spans="12:16" x14ac:dyDescent="0.45">
      <c r="L75" t="s">
        <v>105</v>
      </c>
      <c r="M75" t="s">
        <v>106</v>
      </c>
      <c r="N75" t="s">
        <v>107</v>
      </c>
    </row>
    <row r="76" spans="12:16" x14ac:dyDescent="0.45">
      <c r="L76" t="s">
        <v>108</v>
      </c>
      <c r="N76" t="s">
        <v>109</v>
      </c>
      <c r="P76" t="s">
        <v>110</v>
      </c>
    </row>
    <row r="77" spans="12:16" x14ac:dyDescent="0.45">
      <c r="L77" t="s">
        <v>111</v>
      </c>
      <c r="M77" t="s">
        <v>112</v>
      </c>
      <c r="N77" t="s">
        <v>113</v>
      </c>
    </row>
    <row r="78" spans="12:16" x14ac:dyDescent="0.45">
      <c r="L78" t="s">
        <v>114</v>
      </c>
      <c r="N78" t="s">
        <v>115</v>
      </c>
      <c r="P78" t="s">
        <v>116</v>
      </c>
    </row>
    <row r="79" spans="12:16" x14ac:dyDescent="0.45">
      <c r="L79" t="s">
        <v>117</v>
      </c>
      <c r="M79" t="s">
        <v>118</v>
      </c>
      <c r="N79" t="s">
        <v>119</v>
      </c>
    </row>
    <row r="80" spans="12:16" x14ac:dyDescent="0.45">
      <c r="L80" t="s">
        <v>120</v>
      </c>
      <c r="N80" t="s">
        <v>121</v>
      </c>
      <c r="P80" t="s">
        <v>122</v>
      </c>
    </row>
    <row r="81" spans="12:16" x14ac:dyDescent="0.45">
      <c r="L81" t="s">
        <v>117</v>
      </c>
      <c r="M81" t="s">
        <v>123</v>
      </c>
      <c r="N81" t="s">
        <v>124</v>
      </c>
    </row>
    <row r="82" spans="12:16" x14ac:dyDescent="0.45">
      <c r="L82" t="s">
        <v>125</v>
      </c>
      <c r="N82" t="s">
        <v>115</v>
      </c>
      <c r="P82" t="s">
        <v>126</v>
      </c>
    </row>
    <row r="83" spans="12:16" x14ac:dyDescent="0.45">
      <c r="L83" t="s">
        <v>127</v>
      </c>
      <c r="M83" t="s">
        <v>128</v>
      </c>
      <c r="N83" t="s">
        <v>129</v>
      </c>
    </row>
    <row r="84" spans="12:16" x14ac:dyDescent="0.45">
      <c r="L84" t="s">
        <v>130</v>
      </c>
      <c r="N84" t="s">
        <v>131</v>
      </c>
      <c r="P84" t="s">
        <v>132</v>
      </c>
    </row>
    <row r="85" spans="12:16" x14ac:dyDescent="0.45">
      <c r="L85" t="s">
        <v>133</v>
      </c>
      <c r="M85" t="s">
        <v>134</v>
      </c>
      <c r="N85" t="s">
        <v>135</v>
      </c>
    </row>
    <row r="86" spans="12:16" x14ac:dyDescent="0.45">
      <c r="L86" t="s">
        <v>136</v>
      </c>
      <c r="N86" t="s">
        <v>137</v>
      </c>
      <c r="P86" t="s">
        <v>138</v>
      </c>
    </row>
    <row r="87" spans="12:16" x14ac:dyDescent="0.45">
      <c r="L87" t="s">
        <v>28</v>
      </c>
      <c r="M87" t="s">
        <v>139</v>
      </c>
      <c r="N87" t="s">
        <v>140</v>
      </c>
    </row>
    <row r="88" spans="12:16" x14ac:dyDescent="0.45">
      <c r="L88" t="s">
        <v>141</v>
      </c>
      <c r="N88" t="s">
        <v>142</v>
      </c>
      <c r="P88" t="s">
        <v>143</v>
      </c>
    </row>
    <row r="89" spans="12:16" x14ac:dyDescent="0.45">
      <c r="L89" t="s">
        <v>144</v>
      </c>
      <c r="M89" t="s">
        <v>145</v>
      </c>
      <c r="N89" t="s">
        <v>146</v>
      </c>
    </row>
    <row r="90" spans="12:16" x14ac:dyDescent="0.45">
      <c r="L90" t="s">
        <v>147</v>
      </c>
      <c r="N90" t="s">
        <v>148</v>
      </c>
      <c r="P90" t="s">
        <v>149</v>
      </c>
    </row>
    <row r="91" spans="12:16" x14ac:dyDescent="0.45">
      <c r="L91" t="s">
        <v>150</v>
      </c>
      <c r="M91" t="s">
        <v>151</v>
      </c>
      <c r="N91" t="s">
        <v>152</v>
      </c>
    </row>
    <row r="92" spans="12:16" x14ac:dyDescent="0.45">
      <c r="L92" t="s">
        <v>153</v>
      </c>
      <c r="N92" t="s">
        <v>154</v>
      </c>
      <c r="P92" t="s">
        <v>155</v>
      </c>
    </row>
    <row r="93" spans="12:16" x14ac:dyDescent="0.45">
      <c r="L93" t="s">
        <v>156</v>
      </c>
      <c r="M93" t="s">
        <v>157</v>
      </c>
      <c r="N93" t="s">
        <v>158</v>
      </c>
    </row>
    <row r="94" spans="12:16" x14ac:dyDescent="0.45">
      <c r="L94" t="s">
        <v>159</v>
      </c>
      <c r="N94" t="s">
        <v>160</v>
      </c>
      <c r="P94" t="s">
        <v>161</v>
      </c>
    </row>
  </sheetData>
  <mergeCells count="5">
    <mergeCell ref="A13:A14"/>
    <mergeCell ref="A16:A17"/>
    <mergeCell ref="A21:A23"/>
    <mergeCell ref="A25:A26"/>
    <mergeCell ref="A28:A2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55F78-AD19-4B85-98D6-34EC2774BA2D}">
  <dimension ref="C8:N28"/>
  <sheetViews>
    <sheetView topLeftCell="D1" workbookViewId="0">
      <selection activeCell="I28" sqref="I28"/>
    </sheetView>
  </sheetViews>
  <sheetFormatPr defaultRowHeight="14.25" x14ac:dyDescent="0.45"/>
  <sheetData>
    <row r="8" spans="3:14" x14ac:dyDescent="0.45">
      <c r="C8">
        <v>8338936</v>
      </c>
      <c r="D8">
        <v>8183270</v>
      </c>
      <c r="E8">
        <v>8384497</v>
      </c>
    </row>
    <row r="9" spans="3:14" x14ac:dyDescent="0.45">
      <c r="C9">
        <v>8338930</v>
      </c>
      <c r="D9">
        <v>8183256</v>
      </c>
      <c r="E9">
        <v>8384475</v>
      </c>
      <c r="H9">
        <v>338934</v>
      </c>
      <c r="I9">
        <v>8385299</v>
      </c>
      <c r="J9">
        <v>8650722</v>
      </c>
      <c r="L9">
        <v>8339430</v>
      </c>
      <c r="M9">
        <v>8363815</v>
      </c>
      <c r="N9">
        <v>8650716</v>
      </c>
    </row>
    <row r="10" spans="3:14" x14ac:dyDescent="0.45">
      <c r="C10">
        <v>8338931</v>
      </c>
      <c r="D10">
        <v>8183285</v>
      </c>
      <c r="E10">
        <v>8384470</v>
      </c>
      <c r="H10">
        <v>8338927</v>
      </c>
      <c r="I10">
        <v>8385413</v>
      </c>
      <c r="J10">
        <v>8650722</v>
      </c>
      <c r="L10">
        <v>8339310</v>
      </c>
      <c r="M10">
        <v>8363714</v>
      </c>
      <c r="N10">
        <v>8650714</v>
      </c>
    </row>
    <row r="11" spans="3:14" x14ac:dyDescent="0.45">
      <c r="C11">
        <v>8338959</v>
      </c>
      <c r="D11">
        <v>8183246</v>
      </c>
      <c r="E11">
        <v>8384465</v>
      </c>
      <c r="H11">
        <v>8338923</v>
      </c>
      <c r="I11">
        <v>8385409</v>
      </c>
      <c r="J11">
        <v>8650705</v>
      </c>
      <c r="L11">
        <v>8339178</v>
      </c>
      <c r="M11">
        <v>8363675</v>
      </c>
      <c r="N11">
        <v>8650523</v>
      </c>
    </row>
    <row r="12" spans="3:14" x14ac:dyDescent="0.45">
      <c r="C12">
        <v>8338917</v>
      </c>
      <c r="D12">
        <v>8183276</v>
      </c>
      <c r="E12">
        <v>8384477</v>
      </c>
      <c r="H12">
        <v>8338920</v>
      </c>
      <c r="I12">
        <v>8385376</v>
      </c>
      <c r="J12">
        <v>8650722</v>
      </c>
      <c r="L12">
        <v>8339047</v>
      </c>
      <c r="M12">
        <v>8363770</v>
      </c>
      <c r="N12">
        <v>8650733</v>
      </c>
    </row>
    <row r="13" spans="3:14" x14ac:dyDescent="0.45">
      <c r="C13">
        <v>8338920</v>
      </c>
      <c r="D13">
        <v>8183281</v>
      </c>
      <c r="E13">
        <v>8384455</v>
      </c>
      <c r="H13">
        <v>8338927</v>
      </c>
      <c r="I13">
        <v>8385391</v>
      </c>
      <c r="J13">
        <v>8650718</v>
      </c>
      <c r="L13">
        <v>8339095</v>
      </c>
      <c r="M13">
        <v>8363824</v>
      </c>
      <c r="N13">
        <v>8644166</v>
      </c>
    </row>
    <row r="14" spans="3:14" x14ac:dyDescent="0.45">
      <c r="C14">
        <v>8338916</v>
      </c>
      <c r="D14">
        <v>8183278</v>
      </c>
      <c r="E14">
        <v>8384477</v>
      </c>
      <c r="H14">
        <v>8338925</v>
      </c>
      <c r="I14">
        <v>8384997</v>
      </c>
      <c r="J14">
        <v>8650726</v>
      </c>
      <c r="L14">
        <v>8339116</v>
      </c>
      <c r="M14">
        <v>8363929</v>
      </c>
      <c r="N14">
        <v>8650703</v>
      </c>
    </row>
    <row r="15" spans="3:14" x14ac:dyDescent="0.45">
      <c r="C15">
        <f>AVERAGE(C8:C14)</f>
        <v>8338929.8571428573</v>
      </c>
      <c r="D15">
        <f>AVERAGE(D8:D14)</f>
        <v>8183270.2857142854</v>
      </c>
      <c r="E15">
        <f>AVERAGE(E8:E14)</f>
        <v>8384473.7142857146</v>
      </c>
      <c r="H15">
        <v>8338910</v>
      </c>
      <c r="I15">
        <v>8385449</v>
      </c>
      <c r="J15">
        <v>8650719</v>
      </c>
      <c r="L15">
        <v>8339129</v>
      </c>
      <c r="M15">
        <v>8363902</v>
      </c>
      <c r="N15">
        <v>8650722</v>
      </c>
    </row>
    <row r="16" spans="3:14" x14ac:dyDescent="0.45">
      <c r="H16">
        <v>8338929</v>
      </c>
      <c r="I16">
        <v>8385422</v>
      </c>
      <c r="J16">
        <v>8650721</v>
      </c>
      <c r="L16">
        <v>8332488</v>
      </c>
      <c r="M16">
        <v>8363974</v>
      </c>
      <c r="N16">
        <v>8650715</v>
      </c>
    </row>
    <row r="17" spans="8:14" x14ac:dyDescent="0.45">
      <c r="H17">
        <v>8338902</v>
      </c>
      <c r="I17">
        <v>8385378</v>
      </c>
      <c r="J17">
        <v>8650730</v>
      </c>
      <c r="L17">
        <v>8339125</v>
      </c>
      <c r="M17">
        <v>8363998</v>
      </c>
      <c r="N17">
        <v>8650728</v>
      </c>
    </row>
    <row r="18" spans="8:14" x14ac:dyDescent="0.45">
      <c r="H18">
        <v>8338916</v>
      </c>
      <c r="I18">
        <v>8385434</v>
      </c>
      <c r="J18">
        <v>8650718</v>
      </c>
      <c r="L18">
        <f>AVERAGE(L9:L17)</f>
        <v>8338435.333333333</v>
      </c>
      <c r="M18">
        <f>AVERAGE(M9:M17)</f>
        <v>8363844.555555556</v>
      </c>
    </row>
    <row r="19" spans="8:14" x14ac:dyDescent="0.45">
      <c r="H19">
        <v>8338912</v>
      </c>
      <c r="I19">
        <v>8385432</v>
      </c>
      <c r="J19">
        <v>8650714</v>
      </c>
    </row>
    <row r="20" spans="8:14" x14ac:dyDescent="0.45">
      <c r="H20">
        <v>8338926</v>
      </c>
      <c r="I20">
        <v>8385418</v>
      </c>
      <c r="J20">
        <v>8650730</v>
      </c>
    </row>
    <row r="21" spans="8:14" x14ac:dyDescent="0.45">
      <c r="H21">
        <v>8338925</v>
      </c>
      <c r="I21">
        <v>8385486</v>
      </c>
      <c r="J21">
        <v>8650724</v>
      </c>
    </row>
    <row r="25" spans="8:14" x14ac:dyDescent="0.45">
      <c r="I25">
        <v>8257313</v>
      </c>
      <c r="J25">
        <v>8116570</v>
      </c>
      <c r="K25">
        <v>8649352</v>
      </c>
    </row>
    <row r="26" spans="8:14" x14ac:dyDescent="0.45">
      <c r="I26">
        <v>8257402</v>
      </c>
      <c r="J26">
        <v>8142816</v>
      </c>
      <c r="K26">
        <v>8650338</v>
      </c>
    </row>
    <row r="27" spans="8:14" x14ac:dyDescent="0.45">
      <c r="I27">
        <v>8257434</v>
      </c>
      <c r="J27">
        <v>8142827</v>
      </c>
      <c r="K27">
        <v>8650346</v>
      </c>
    </row>
    <row r="28" spans="8:14" x14ac:dyDescent="0.45">
      <c r="I28">
        <f>AVERAGE(I25:I27)</f>
        <v>8257383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Sheet1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Deloose</dc:creator>
  <cp:lastModifiedBy>Robbie Deloose</cp:lastModifiedBy>
  <dcterms:created xsi:type="dcterms:W3CDTF">2018-10-07T12:12:13Z</dcterms:created>
  <dcterms:modified xsi:type="dcterms:W3CDTF">2018-10-11T19:20:50Z</dcterms:modified>
</cp:coreProperties>
</file>