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4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5.xml" ContentType="application/vnd.openxmlformats-officedocument.drawing+xml"/>
  <Override PartName="/xl/worksheets/sheet11.xml" ContentType="application/vnd.openxmlformats-officedocument.spreadsheetml.worksheet+xml"/>
  <Override PartName="/xl/drawings/drawing6.xml" ContentType="application/vnd.openxmlformats-officedocument.drawing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drawings/drawing7.xml" ContentType="application/vnd.openxmlformats-officedocument.drawing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drawings/drawing8.xml" ContentType="application/vnd.openxmlformats-officedocument.drawing+xml"/>
  <Override PartName="/xl/worksheets/sheet16.xml" ContentType="application/vnd.openxmlformats-officedocument.spreadsheetml.worksheet+xml"/>
  <Override PartName="/xl/drawings/drawing9.xml" ContentType="application/vnd.openxmlformats-officedocument.drawing+xml"/>
  <Override PartName="/xl/worksheets/sheet17.xml" ContentType="application/vnd.openxmlformats-officedocument.spreadsheetml.worksheet+xml"/>
  <Override PartName="/xl/drawings/drawing10.xml" ContentType="application/vnd.openxmlformats-officedocument.drawing+xml"/>
  <Override PartName="/xl/worksheets/sheet1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) README &amp; method" sheetId="1" state="visible" r:id="rId1"/>
    <sheet xmlns:r="http://schemas.openxmlformats.org/officeDocument/2006/relationships" name="1) Parameters &amp; sources" sheetId="2" state="visible" r:id="rId2"/>
    <sheet xmlns:r="http://schemas.openxmlformats.org/officeDocument/2006/relationships" name="2) Province ranking" sheetId="3" state="visible" r:id="rId3"/>
    <sheet xmlns:r="http://schemas.openxmlformats.org/officeDocument/2006/relationships" name="3) Stations &amp; exposure" sheetId="4" state="visible" r:id="rId4"/>
    <sheet xmlns:r="http://schemas.openxmlformats.org/officeDocument/2006/relationships" name="4) Ecotox dose-response" sheetId="5" state="visible" r:id="rId5"/>
    <sheet xmlns:r="http://schemas.openxmlformats.org/officeDocument/2006/relationships" name="5) Biomarkers" sheetId="6" state="visible" r:id="rId6"/>
    <sheet xmlns:r="http://schemas.openxmlformats.org/officeDocument/2006/relationships" name="5b) Biomarker summary" sheetId="7" state="visible" r:id="rId7"/>
    <sheet xmlns:r="http://schemas.openxmlformats.org/officeDocument/2006/relationships" name="6) Behaviour dynamics" sheetId="8" state="visible" r:id="rId8"/>
    <sheet xmlns:r="http://schemas.openxmlformats.org/officeDocument/2006/relationships" name="7) Bioaccumulation" sheetId="9" state="visible" r:id="rId9"/>
    <sheet xmlns:r="http://schemas.openxmlformats.org/officeDocument/2006/relationships" name="8) SSD &amp; HC5" sheetId="10" state="visible" r:id="rId10"/>
    <sheet xmlns:r="http://schemas.openxmlformats.org/officeDocument/2006/relationships" name="9) Risk (PEC-PNEC)" sheetId="11" state="visible" r:id="rId11"/>
    <sheet xmlns:r="http://schemas.openxmlformats.org/officeDocument/2006/relationships" name="10) EIA Leopold matrix" sheetId="12" state="visible" r:id="rId12"/>
    <sheet xmlns:r="http://schemas.openxmlformats.org/officeDocument/2006/relationships" name="11) EIA RIAM scoring" sheetId="13" state="visible" r:id="rId13"/>
    <sheet xmlns:r="http://schemas.openxmlformats.org/officeDocument/2006/relationships" name="12) LCA inventory" sheetId="14" state="visible" r:id="rId14"/>
    <sheet xmlns:r="http://schemas.openxmlformats.org/officeDocument/2006/relationships" name="13) LCA impacts &amp; EOL" sheetId="15" state="visible" r:id="rId15"/>
    <sheet xmlns:r="http://schemas.openxmlformats.org/officeDocument/2006/relationships" name="14) Integrated scorecard" sheetId="16" state="visible" r:id="rId16"/>
    <sheet xmlns:r="http://schemas.openxmlformats.org/officeDocument/2006/relationships" name="15) Charts" sheetId="17" state="visible" r:id="rId17"/>
    <sheet xmlns:r="http://schemas.openxmlformats.org/officeDocument/2006/relationships" name="Change-log" sheetId="18" state="visible" r:id="rId18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,##0.00;(#,##0.00);-"/>
    <numFmt numFmtId="165" formatCode="#,##0.000;(#,##0.000);-"/>
    <numFmt numFmtId="166" formatCode="#,##0;(#,##0);-"/>
  </numFmts>
  <fonts count="12">
    <font>
      <name val="Calibri"/>
      <family val="2"/>
      <color theme="1"/>
      <sz val="11"/>
      <scheme val="minor"/>
    </font>
    <font>
      <name val="Arial"/>
      <b val="1"/>
      <color rgb="001F3B2C"/>
      <sz val="13"/>
    </font>
    <font>
      <name val="Arial"/>
      <i val="1"/>
      <color rgb="00555555"/>
      <sz val="9"/>
    </font>
    <font>
      <name val="Arial"/>
      <b val="1"/>
      <color rgb="00B4653A"/>
      <sz val="9"/>
    </font>
    <font>
      <name val="Arial"/>
      <b val="1"/>
      <sz val="10"/>
    </font>
    <font>
      <name val="Arial"/>
      <color rgb="00000000"/>
      <sz val="10"/>
    </font>
    <font>
      <name val="Arial"/>
      <b val="1"/>
      <color rgb="00FFFFFF"/>
      <sz val="10"/>
    </font>
    <font>
      <name val="Arial"/>
      <color rgb="000000FF"/>
      <sz val="10"/>
    </font>
    <font>
      <name val="Arial"/>
      <b val="1"/>
      <color rgb="001F3B2C"/>
      <sz val="10"/>
    </font>
    <font>
      <name val="Arial"/>
      <color rgb="00008000"/>
      <sz val="10"/>
    </font>
    <font>
      <name val="Arial"/>
      <i val="1"/>
      <sz val="9"/>
    </font>
    <font>
      <name val="Arial"/>
      <b val="1"/>
      <color rgb="001F3B2C"/>
      <sz val="11"/>
    </font>
  </fonts>
  <fills count="4">
    <fill>
      <patternFill/>
    </fill>
    <fill>
      <patternFill patternType="gray125"/>
    </fill>
    <fill>
      <patternFill patternType="solid">
        <fgColor rgb="00FFF3B0"/>
      </patternFill>
    </fill>
    <fill>
      <patternFill patternType="solid">
        <fgColor rgb="001F3B2C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applyAlignment="1" pivotButton="0" quotePrefix="0" xfId="0">
      <alignment vertical="top" wrapText="1"/>
    </xf>
    <xf numFmtId="0" fontId="5" fillId="2" borderId="0" applyAlignment="1" pivotButton="0" quotePrefix="0" xfId="0">
      <alignment vertical="top" wrapText="1"/>
    </xf>
    <xf numFmtId="0" fontId="6" fillId="3" borderId="1" applyAlignment="1" pivotButton="0" quotePrefix="0" xfId="0">
      <alignment horizontal="center" vertical="center" wrapText="1"/>
    </xf>
    <xf numFmtId="0" fontId="5" fillId="0" borderId="1" pivotButton="0" quotePrefix="0" xfId="0"/>
    <xf numFmtId="0" fontId="7" fillId="0" borderId="1" pivotButton="0" quotePrefix="0" xfId="0"/>
    <xf numFmtId="0" fontId="5" fillId="2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4" fontId="5" fillId="0" borderId="1" pivotButton="0" quotePrefix="0" xfId="0"/>
    <xf numFmtId="165" fontId="5" fillId="0" borderId="1" pivotButton="0" quotePrefix="0" xfId="0"/>
    <xf numFmtId="0" fontId="8" fillId="0" borderId="0" pivotButton="0" quotePrefix="0" xfId="0"/>
    <xf numFmtId="0" fontId="6" fillId="3" borderId="0" pivotButton="0" quotePrefix="0" xfId="0"/>
    <xf numFmtId="0" fontId="6" fillId="3" borderId="0" applyAlignment="1" pivotButton="0" quotePrefix="0" xfId="0">
      <alignment horizontal="center" wrapText="1"/>
    </xf>
    <xf numFmtId="0" fontId="5" fillId="0" borderId="0" pivotButton="0" quotePrefix="0" xfId="0"/>
    <xf numFmtId="164" fontId="5" fillId="0" borderId="0" pivotButton="0" quotePrefix="0" xfId="0"/>
    <xf numFmtId="166" fontId="7" fillId="0" borderId="0" pivotButton="0" quotePrefix="0" xfId="0"/>
    <xf numFmtId="165" fontId="5" fillId="0" borderId="0" pivotButton="0" quotePrefix="0" xfId="0"/>
    <xf numFmtId="164" fontId="9" fillId="0" borderId="0" pivotButton="0" quotePrefix="0" xfId="0"/>
    <xf numFmtId="166" fontId="5" fillId="0" borderId="0" pivotButton="0" quotePrefix="0" xfId="0"/>
    <xf numFmtId="165" fontId="0" fillId="0" borderId="0" pivotButton="0" quotePrefix="0" xfId="0"/>
    <xf numFmtId="0" fontId="10" fillId="0" borderId="0" pivotButton="0" quotePrefix="0" xfId="0"/>
    <xf numFmtId="166" fontId="7" fillId="2" borderId="0" pivotButton="0" quotePrefix="0" xfId="0"/>
    <xf numFmtId="164" fontId="7" fillId="2" borderId="0" pivotButton="0" quotePrefix="0" xfId="0"/>
    <xf numFmtId="164" fontId="9" fillId="0" borderId="1" pivotButton="0" quotePrefix="0" xfId="0"/>
    <xf numFmtId="0" fontId="11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styles" Target="styles.xml" Id="rId19"/><Relationship Type="http://schemas.openxmlformats.org/officeDocument/2006/relationships/theme" Target="theme/theme1.xml" Id="rId2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Composite PET exposure-pressure score by province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'2) Province ranking'!J5</f>
            </strRef>
          </tx>
          <spPr>
            <a:ln xmlns:a="http://schemas.openxmlformats.org/drawingml/2006/main">
              <a:prstDash val="solid"/>
            </a:ln>
          </spPr>
          <cat>
            <numRef>
              <f>'2) Province ranking'!$B$6:$B$12</f>
            </numRef>
          </cat>
          <val>
            <numRef>
              <f>'2) Province ranking'!$J$6:$J$12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score (0-100)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Mean PET nanoplastics per station and season (µg/L)</a:t>
            </a:r>
          </a:p>
        </rich>
      </tx>
    </title>
    <plotArea>
      <lineChart>
        <grouping val="standard"/>
        <ser>
          <idx val="0"/>
          <order val="0"/>
          <tx>
            <strRef>
              <f>'3) Stations &amp; exposure'!B91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'3) Stations &amp; exposure'!$A$92:$A$99</f>
            </numRef>
          </cat>
          <val>
            <numRef>
              <f>'3) Stations &amp; exposure'!$B$92:$B$99</f>
            </numRef>
          </val>
        </ser>
        <ser>
          <idx val="1"/>
          <order val="1"/>
          <tx>
            <strRef>
              <f>'3) Stations &amp; exposure'!C91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'3) Stations &amp; exposure'!$A$92:$A$99</f>
            </numRef>
          </cat>
          <val>
            <numRef>
              <f>'3) Stations &amp; exposure'!$C$92:$C$99</f>
            </numRef>
          </val>
        </ser>
        <ser>
          <idx val="2"/>
          <order val="2"/>
          <tx>
            <strRef>
              <f>'3) Stations &amp; exposure'!D91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'3) Stations &amp; exposure'!$A$92:$A$99</f>
            </numRef>
          </cat>
          <val>
            <numRef>
              <f>'3) Stations &amp; exposure'!$D$92:$D$99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station (upstream -&gt; estuary)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µg/L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Dose-response - Macrobrachium rosenbergii</a:t>
            </a:r>
          </a:p>
        </rich>
      </tx>
    </title>
    <plotArea>
      <scatterChart>
        <ser>
          <idx val="0"/>
          <order val="0"/>
          <tx>
            <v>mortality %</v>
          </tx>
          <spPr>
            <a:ln xmlns:a="http://schemas.openxmlformats.org/drawingml/2006/main">
              <a:prstDash val="solid"/>
            </a:ln>
          </spPr>
          <marker>
            <symbol val="circle"/>
            <spPr>
              <a:ln xmlns:a="http://schemas.openxmlformats.org/drawingml/2006/main">
                <a:prstDash val="solid"/>
              </a:ln>
            </spPr>
          </marker>
          <xVal>
            <numRef>
              <f>'4) Ecotox dose-response'!$B$58:$B$62</f>
            </numRef>
          </xVal>
          <yVal>
            <numRef>
              <f>'4) Ecotox dose-response'!$C$58:$C$62</f>
            </numRef>
          </yVal>
        </ser>
        <ser>
          <idx val="1"/>
          <order val="1"/>
          <tx>
            <v>growth inhibition %</v>
          </tx>
          <spPr>
            <a:ln xmlns:a="http://schemas.openxmlformats.org/drawingml/2006/main">
              <a:prstDash val="solid"/>
            </a:ln>
          </spPr>
          <marker>
            <symbol val="circle"/>
            <spPr>
              <a:ln xmlns:a="http://schemas.openxmlformats.org/drawingml/2006/main">
                <a:prstDash val="solid"/>
              </a:ln>
            </spPr>
          </marker>
          <xVal>
            <numRef>
              <f>'4) Ecotox dose-response'!$B$58:$B$62</f>
            </numRef>
          </xVal>
          <yVal>
            <numRef>
              <f>'4) Ecotox dose-response'!$E$58:$E$62</f>
            </numRef>
          </yVal>
        </ser>
        <ser>
          <idx val="2"/>
          <order val="2"/>
          <tx>
            <v>3rd endpoint %</v>
          </tx>
          <spPr>
            <a:ln xmlns:a="http://schemas.openxmlformats.org/drawingml/2006/main">
              <a:prstDash val="solid"/>
            </a:ln>
          </spPr>
          <marker>
            <symbol val="circle"/>
            <spPr>
              <a:ln xmlns:a="http://schemas.openxmlformats.org/drawingml/2006/main">
                <a:prstDash val="solid"/>
              </a:ln>
            </spPr>
          </marker>
          <xVal>
            <numRef>
              <f>'4) Ecotox dose-response'!$B$58:$B$62</f>
            </numRef>
          </xVal>
          <yVal>
            <numRef>
              <f>'4) Ecotox dose-response'!$G$58:$G$62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log10 dose (µg/L)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response (%)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Dose-response - Oreochromis niloticus</a:t>
            </a:r>
          </a:p>
        </rich>
      </tx>
    </title>
    <plotArea>
      <scatterChart>
        <ser>
          <idx val="0"/>
          <order val="0"/>
          <tx>
            <v>mortality %</v>
          </tx>
          <spPr>
            <a:ln xmlns:a="http://schemas.openxmlformats.org/drawingml/2006/main">
              <a:prstDash val="solid"/>
            </a:ln>
          </spPr>
          <marker>
            <symbol val="circle"/>
            <spPr>
              <a:ln xmlns:a="http://schemas.openxmlformats.org/drawingml/2006/main">
                <a:prstDash val="solid"/>
              </a:ln>
            </spPr>
          </marker>
          <xVal>
            <numRef>
              <f>'4) Ecotox dose-response'!$B$72:$B$76</f>
            </numRef>
          </xVal>
          <yVal>
            <numRef>
              <f>'4) Ecotox dose-response'!$C$72:$C$76</f>
            </numRef>
          </yVal>
        </ser>
        <ser>
          <idx val="1"/>
          <order val="1"/>
          <tx>
            <v>growth inhibition %</v>
          </tx>
          <spPr>
            <a:ln xmlns:a="http://schemas.openxmlformats.org/drawingml/2006/main">
              <a:prstDash val="solid"/>
            </a:ln>
          </spPr>
          <marker>
            <symbol val="circle"/>
            <spPr>
              <a:ln xmlns:a="http://schemas.openxmlformats.org/drawingml/2006/main">
                <a:prstDash val="solid"/>
              </a:ln>
            </spPr>
          </marker>
          <xVal>
            <numRef>
              <f>'4) Ecotox dose-response'!$B$72:$B$76</f>
            </numRef>
          </xVal>
          <yVal>
            <numRef>
              <f>'4) Ecotox dose-response'!$E$72:$E$76</f>
            </numRef>
          </yVal>
        </ser>
        <ser>
          <idx val="2"/>
          <order val="2"/>
          <tx>
            <v>3rd endpoint %</v>
          </tx>
          <spPr>
            <a:ln xmlns:a="http://schemas.openxmlformats.org/drawingml/2006/main">
              <a:prstDash val="solid"/>
            </a:ln>
          </spPr>
          <marker>
            <symbol val="circle"/>
            <spPr>
              <a:ln xmlns:a="http://schemas.openxmlformats.org/drawingml/2006/main">
                <a:prstDash val="solid"/>
              </a:ln>
            </spPr>
          </marker>
          <xVal>
            <numRef>
              <f>'4) Ecotox dose-response'!$B$72:$B$76</f>
            </numRef>
          </xVal>
          <yVal>
            <numRef>
              <f>'4) Ecotox dose-response'!$G$72:$G$76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log10 dose (µg/L)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response (%)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Thigmotaxis over exposure time (Macrobrachium)</a:t>
            </a:r>
          </a:p>
        </rich>
      </tx>
    </title>
    <plotArea>
      <lineChart>
        <grouping val="standard"/>
        <ser>
          <idx val="0"/>
          <order val="0"/>
          <tx>
            <strRef>
              <f>'6) Behaviour dynamics'!B512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'6) Behaviour dynamics'!$A$513:$A$519</f>
            </numRef>
          </cat>
          <val>
            <numRef>
              <f>'6) Behaviour dynamics'!$B$513:$B$519</f>
            </numRef>
          </val>
        </ser>
        <ser>
          <idx val="1"/>
          <order val="1"/>
          <tx>
            <strRef>
              <f>'6) Behaviour dynamics'!C512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'6) Behaviour dynamics'!$A$513:$A$519</f>
            </numRef>
          </cat>
          <val>
            <numRef>
              <f>'6) Behaviour dynamics'!$C$513:$C$519</f>
            </numRef>
          </val>
        </ser>
        <ser>
          <idx val="2"/>
          <order val="2"/>
          <tx>
            <strRef>
              <f>'6) Behaviour dynamics'!D512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'6) Behaviour dynamics'!$A$513:$A$519</f>
            </numRef>
          </cat>
          <val>
            <numRef>
              <f>'6) Behaviour dynamics'!$D$513:$D$519</f>
            </numRef>
          </val>
        </ser>
        <ser>
          <idx val="3"/>
          <order val="3"/>
          <tx>
            <strRef>
              <f>'6) Behaviour dynamics'!E512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'6) Behaviour dynamics'!$A$513:$A$519</f>
            </numRef>
          </cat>
          <val>
            <numRef>
              <f>'6) Behaviour dynamics'!$E$513:$E$519</f>
            </numRef>
          </val>
        </ser>
        <ser>
          <idx val="4"/>
          <order val="4"/>
          <tx>
            <strRef>
              <f>'6) Behaviour dynamics'!F512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'6) Behaviour dynamics'!$A$513:$A$519</f>
            </numRef>
          </cat>
          <val>
            <numRef>
              <f>'6) Behaviour dynamics'!$F$513:$F$519</f>
            </numRef>
          </val>
        </ser>
        <ser>
          <idx val="5"/>
          <order val="5"/>
          <tx>
            <strRef>
              <f>'6) Behaviour dynamics'!G512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'6) Behaviour dynamics'!$A$513:$A$519</f>
            </numRef>
          </cat>
          <val>
            <numRef>
              <f>'6) Behaviour dynamics'!$G$513:$G$519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time (h)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 time in wall zone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SSD: cumulative fraction affected vs log10 concentration</a:t>
            </a:r>
          </a:p>
        </rich>
      </tx>
    </title>
    <plotArea>
      <scatterChart>
        <ser>
          <idx val="0"/>
          <order val="0"/>
          <tx>
            <v>taxa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pPr>
              <a:ln xmlns:a="http://schemas.openxmlformats.org/drawingml/2006/main">
                <a:prstDash val="solid"/>
              </a:ln>
            </spPr>
          </marker>
          <xVal>
            <numRef>
              <f>'8) SSD &amp; HC5'!$H$6:$H$17</f>
            </numRef>
          </xVal>
          <yVal>
            <numRef>
              <f>'8) SSD &amp; HC5'!$G$6:$G$17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log10 NOEC/EC10 (µg/L)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cumulative probability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Risk quotient (PEC95 / PNEC) per station-season record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'9) Risk (PEC-PNEC)'!N5</f>
            </strRef>
          </tx>
          <spPr>
            <a:ln xmlns:a="http://schemas.openxmlformats.org/drawingml/2006/main">
              <a:prstDash val="solid"/>
            </a:ln>
          </spPr>
          <cat>
            <numRef>
              <f>'9) Risk (PEC-PNEC)'!$A$6:$A$29</f>
            </numRef>
          </cat>
          <val>
            <numRef>
              <f>'9) Risk (PEC-PNEC)'!$N$6:$N$29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RQ (-)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RIAM environmental score per component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'11) EIA RIAM scoring'!I5</f>
            </strRef>
          </tx>
          <spPr>
            <a:ln xmlns:a="http://schemas.openxmlformats.org/drawingml/2006/main">
              <a:prstDash val="solid"/>
            </a:ln>
          </spPr>
          <cat>
            <numRef>
              <f>'11) EIA RIAM scoring'!$A$6:$A$16</f>
            </numRef>
          </cat>
          <val>
            <numRef>
              <f>'11) EIA RIAM scoring'!$I$6:$I$16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GWP100 contribution by life cycle stage (kg CO2e / kg PET)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'13) LCA impacts &amp; EOL'!B5</f>
            </strRef>
          </tx>
          <spPr>
            <a:ln xmlns:a="http://schemas.openxmlformats.org/drawingml/2006/main">
              <a:prstDash val="solid"/>
            </a:ln>
          </spPr>
          <cat>
            <numRef>
              <f>'13) LCA impacts &amp; EOL'!$A$6:$A$16</f>
            </numRef>
          </cat>
          <val>
            <numRef>
              <f>'13) LCA impacts &amp; EOL'!$B$6:$B$16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PET nanoplastic release per kg resin, by end-of-life scenario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'13) LCA impacts &amp; EOL'!K36</f>
            </strRef>
          </tx>
          <spPr>
            <a:ln xmlns:a="http://schemas.openxmlformats.org/drawingml/2006/main">
              <a:prstDash val="solid"/>
            </a:ln>
          </spPr>
          <cat>
            <numRef>
              <f>'13) LCA impacts &amp; EOL'!$A$37:$A$40</f>
            </numRef>
          </cat>
          <val>
            <numRef>
              <f>'13) LCA impacts &amp; EOL'!$K$37:$K$40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mg PET NP / kg resin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Integrated concern index per station (0-100)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'14) Integrated scorecard'!V7</f>
            </strRef>
          </tx>
          <spPr>
            <a:ln xmlns:a="http://schemas.openxmlformats.org/drawingml/2006/main">
              <a:prstDash val="solid"/>
            </a:ln>
          </spPr>
          <cat>
            <numRef>
              <f>'14) Integrated scorecard'!$A$8:$A$15</f>
            </numRef>
          </cat>
          <val>
            <numRef>
              <f>'14) Integrated scorecard'!$V$8:$V$15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index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Relationship Type="http://schemas.openxmlformats.org/officeDocument/2006/relationships/chart" Target="/xl/charts/chart4.xml" Id="rId2"/></Relationships>
</file>

<file path=xl/drawings/_rels/drawing4.xml.rels><Relationships xmlns="http://schemas.openxmlformats.org/package/2006/relationships"><Relationship Type="http://schemas.openxmlformats.org/officeDocument/2006/relationships/chart" Target="/xl/charts/chart5.xml" Id="rId1"/></Relationships>
</file>

<file path=xl/drawings/_rels/drawing5.xml.rels><Relationships xmlns="http://schemas.openxmlformats.org/package/2006/relationships"><Relationship Type="http://schemas.openxmlformats.org/officeDocument/2006/relationships/chart" Target="/xl/charts/chart6.xml" Id="rId1"/></Relationships>
</file>

<file path=xl/drawings/_rels/drawing6.xml.rels><Relationships xmlns="http://schemas.openxmlformats.org/package/2006/relationships"><Relationship Type="http://schemas.openxmlformats.org/officeDocument/2006/relationships/chart" Target="/xl/charts/chart7.xml" Id="rId1"/></Relationships>
</file>

<file path=xl/drawings/_rels/drawing7.xml.rels><Relationships xmlns="http://schemas.openxmlformats.org/package/2006/relationships"><Relationship Type="http://schemas.openxmlformats.org/officeDocument/2006/relationships/chart" Target="/xl/charts/chart8.xml" Id="rId1"/></Relationships>
</file>

<file path=xl/drawings/_rels/drawing8.xml.rels><Relationships xmlns="http://schemas.openxmlformats.org/package/2006/relationships"><Relationship Type="http://schemas.openxmlformats.org/officeDocument/2006/relationships/chart" Target="/xl/charts/chart9.xml" Id="rId1"/><Relationship Type="http://schemas.openxmlformats.org/officeDocument/2006/relationships/chart" Target="/xl/charts/chart10.xml" Id="rId2"/></Relationships>
</file>

<file path=xl/drawings/_rels/drawing9.xml.rels><Relationships xmlns="http://schemas.openxmlformats.org/package/2006/relationships"><Relationship Type="http://schemas.openxmlformats.org/officeDocument/2006/relationships/chart" Target="/xl/charts/chart11.xml" Id="rId1"/></Relationships>
</file>

<file path=xl/drawings/_rels/drawing10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Relationship Type="http://schemas.openxmlformats.org/officeDocument/2006/relationships/image" Target="/xl/media/image5.png" Id="rId5"/><Relationship Type="http://schemas.openxmlformats.org/officeDocument/2006/relationships/image" Target="/xl/media/image6.png" Id="rId6"/><Relationship Type="http://schemas.openxmlformats.org/officeDocument/2006/relationships/image" Target="/xl/media/image7.png" Id="rId7"/><Relationship Type="http://schemas.openxmlformats.org/officeDocument/2006/relationships/image" Target="/xl/media/image8.png" Id="rId8"/><Relationship Type="http://schemas.openxmlformats.org/officeDocument/2006/relationships/image" Target="/xl/media/image9.png" Id="rId9"/><Relationship Type="http://schemas.openxmlformats.org/officeDocument/2006/relationships/image" Target="/xl/media/image10.png" Id="rId10"/><Relationship Type="http://schemas.openxmlformats.org/officeDocument/2006/relationships/image" Target="/xl/media/image11.png" Id="rId11"/></Relationships>
</file>

<file path=xl/drawings/drawing1.xml><?xml version="1.0" encoding="utf-8"?>
<wsDr xmlns="http://schemas.openxmlformats.org/drawingml/2006/spreadsheetDrawing">
  <oneCellAnchor>
    <from>
      <col>0</col>
      <colOff>0</colOff>
      <row>14</row>
      <rowOff>0</rowOff>
    </from>
    <ext cx="612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5</col>
      <colOff>0</colOff>
      <row>90</row>
      <rowOff>0</rowOff>
    </from>
    <ext cx="648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9</col>
      <colOff>0</colOff>
      <row>56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70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9</col>
      <colOff>0</colOff>
      <row>511</row>
      <rowOff>0</rowOff>
    </from>
    <ext cx="648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9</col>
      <colOff>0</colOff>
      <row>19</row>
      <rowOff>0</rowOff>
    </from>
    <ext cx="576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31</row>
      <rowOff>0</rowOff>
    </from>
    <ext cx="792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7.xml><?xml version="1.0" encoding="utf-8"?>
<wsDr xmlns="http://schemas.openxmlformats.org/drawingml/2006/spreadsheetDrawing">
  <oneCellAnchor>
    <from>
      <col>0</col>
      <colOff>0</colOff>
      <row>18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8.xml><?xml version="1.0" encoding="utf-8"?>
<wsDr xmlns="http://schemas.openxmlformats.org/drawingml/2006/spreadsheetDrawing">
  <oneCellAnchor>
    <from>
      <col>7</col>
      <colOff>0</colOff>
      <row>4</row>
      <rowOff>0</rowOff>
    </from>
    <ext cx="612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7</col>
      <colOff>0</colOff>
      <row>35</row>
      <rowOff>0</rowOff>
    </from>
    <ext cx="612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9.xml><?xml version="1.0" encoding="utf-8"?>
<wsDr xmlns="http://schemas.openxmlformats.org/drawingml/2006/spreadsheetDrawing">
  <oneCellAnchor>
    <from>
      <col>0</col>
      <colOff>0</colOff>
      <row>17</row>
      <rowOff>0</rowOff>
    </from>
    <ext cx="612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10.xml><?xml version="1.0" encoding="utf-8"?>
<wsDr xmlns="http://schemas.openxmlformats.org/drawingml/2006/spreadsheetDrawing">
  <oneCellAnchor>
    <from>
      <col>0</col>
      <colOff>0</colOff>
      <row>5</row>
      <rowOff>0</rowOff>
    </from>
    <ext cx="9334500" cy="53530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38</row>
      <rowOff>0</rowOff>
    </from>
    <ext cx="9334500" cy="4714875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68</row>
      <rowOff>0</rowOff>
    </from>
    <ext cx="9334500" cy="4257675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95</row>
      <rowOff>0</rowOff>
    </from>
    <ext cx="9334500" cy="5419725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128</row>
      <rowOff>0</rowOff>
    </from>
    <ext cx="9334500" cy="3733800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152</row>
      <rowOff>0</rowOff>
    </from>
    <ext cx="9334500" cy="3676650"/>
    <pic>
      <nvPicPr>
        <cNvPr id="6" name="Image 6" descr="Picture"/>
        <cNvPicPr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176</row>
      <rowOff>0</rowOff>
    </from>
    <ext cx="9334500" cy="5324475"/>
    <pic>
      <nvPicPr>
        <cNvPr id="7" name="Image 7" descr="Picture"/>
        <cNvPicPr/>
      </nvPicPr>
      <blipFill>
        <a:blip xmlns:a="http://schemas.openxmlformats.org/drawingml/2006/main" xmlns:r="http://schemas.openxmlformats.org/officeDocument/2006/relationships" cstate="print" r:embed="rId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209</row>
      <rowOff>0</rowOff>
    </from>
    <ext cx="9334500" cy="4610100"/>
    <pic>
      <nvPicPr>
        <cNvPr id="8" name="Image 8" descr="Picture"/>
        <cNvPicPr/>
      </nvPicPr>
      <blipFill>
        <a:blip xmlns:a="http://schemas.openxmlformats.org/drawingml/2006/main" xmlns:r="http://schemas.openxmlformats.org/officeDocument/2006/relationships" cstate="print" r:embed="rId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238</row>
      <rowOff>0</rowOff>
    </from>
    <ext cx="9334500" cy="4343400"/>
    <pic>
      <nvPicPr>
        <cNvPr id="9" name="Image 9" descr="Picture"/>
        <cNvPicPr/>
      </nvPicPr>
      <blipFill>
        <a:blip xmlns:a="http://schemas.openxmlformats.org/drawingml/2006/main" xmlns:r="http://schemas.openxmlformats.org/officeDocument/2006/relationships" cstate="print" r:embed="rId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266</row>
      <rowOff>0</rowOff>
    </from>
    <ext cx="9334500" cy="3762375"/>
    <pic>
      <nvPicPr>
        <cNvPr id="10" name="Image 10" descr="Picture"/>
        <cNvPicPr/>
      </nvPicPr>
      <blipFill>
        <a:blip xmlns:a="http://schemas.openxmlformats.org/drawingml/2006/main" xmlns:r="http://schemas.openxmlformats.org/officeDocument/2006/relationships" cstate="print" r:embed="rId1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290</row>
      <rowOff>0</rowOff>
    </from>
    <ext cx="9334500" cy="5153025"/>
    <pic>
      <nvPicPr>
        <cNvPr id="11" name="Image 11" descr="Picture"/>
        <cNvPicPr/>
      </nvPicPr>
      <blipFill>
        <a:blip xmlns:a="http://schemas.openxmlformats.org/drawingml/2006/main" xmlns:r="http://schemas.openxmlformats.org/officeDocument/2006/relationships" cstate="print" r:embed="rId1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18" customWidth="1" min="2" max="2"/>
  </cols>
  <sheetData>
    <row r="1">
      <c r="A1" s="1" t="inlineStr">
        <is>
          <t>PET nanoplastics integrated assessment - Citarum basin, West Java (v1.0)</t>
        </is>
      </c>
    </row>
    <row r="2">
      <c r="A2" s="2" t="inlineStr">
        <is>
          <t>Ecotoxicology + behaviour + risk assessment + EIA + screening LCA, one workbook</t>
        </is>
      </c>
    </row>
    <row r="3">
      <c r="A3" s="3" t="inlineStr">
        <is>
          <t>Data status: synthetic (dummy) - generated, not measured</t>
        </is>
      </c>
    </row>
    <row r="5" ht="16" customHeight="1">
      <c r="A5" s="4" t="inlineStr">
        <is>
          <t>Scope</t>
        </is>
      </c>
      <c r="B5" s="5" t="inlineStr">
        <is>
          <t>PET nanoplastics only (polystyrene excluded, as requested)</t>
        </is>
      </c>
    </row>
    <row r="6" ht="16" customHeight="1">
      <c r="A6" s="4" t="inlineStr">
        <is>
          <t>Test material</t>
        </is>
      </c>
      <c r="B6" s="5" t="inlineStr">
        <is>
          <t>PET (polyethylene terephthalate) nanoplastics, d50 ~ 120 nm</t>
        </is>
      </c>
    </row>
    <row r="7" ht="16" customHeight="1">
      <c r="A7" s="4" t="inlineStr">
        <is>
          <t>Study area</t>
        </is>
      </c>
      <c r="B7" s="5" t="inlineStr">
        <is>
          <t>Citarum river basin, Jawa Barat - highest composite PET pressure score of the provinces compared in sheet 2</t>
        </is>
      </c>
    </row>
    <row r="8" ht="16" customHeight="1">
      <c r="A8" s="4" t="inlineStr">
        <is>
          <t>Test organisms</t>
        </is>
      </c>
      <c r="B8" s="5" t="inlineStr">
        <is>
          <t>Macrobrachium rosenbergii (small crustacean, PL-25) and Oreochromis niloticus (fish, juvenile)</t>
        </is>
      </c>
    </row>
    <row r="9" ht="30" customHeight="1">
      <c r="A9" s="4" t="inlineStr">
        <is>
          <t>Modules</t>
        </is>
      </c>
      <c r="B9" s="5" t="inlineStr">
        <is>
          <t>1 exposure characterisation | 2 ecotoxicology (dose-response, biomarkers, bioaccumulation) | 3 behavioural dynamics | 4 SSD/PNEC risk assessment | 5 EIA (Leopold + RIAM) | 6 screening LCA of PET | 7 integrated scorecard</t>
        </is>
      </c>
    </row>
    <row r="10" ht="16" customHeight="1">
      <c r="A10" s="4" t="inlineStr">
        <is>
          <t>Functional unit (LCA)</t>
        </is>
      </c>
      <c r="B10" s="5" t="inlineStr">
        <is>
          <t>1 kg PET bottle-grade resin, cradle-to-grave</t>
        </is>
      </c>
    </row>
    <row r="11" ht="16" customHeight="1">
      <c r="A11" s="4" t="inlineStr">
        <is>
          <t>Impact method (LCA)</t>
        </is>
      </c>
      <c r="B11" s="5" t="inlineStr">
        <is>
          <t>IPCC GWP100 proxy factors, CED and water consumption; placeholder for a licensed ecoinvent dataset</t>
        </is>
      </c>
    </row>
    <row r="12" ht="16" customHeight="1">
      <c r="A12" s="4" t="inlineStr">
        <is>
          <t>Risk method</t>
        </is>
      </c>
      <c r="B12" s="5" t="inlineStr">
        <is>
          <t>log-normal species sensitivity distribution -&gt; HC5 -&gt; PNEC = HC5 / AF(3); RQ = PEC95 / PNEC</t>
        </is>
      </c>
    </row>
    <row r="13" ht="16" customHeight="1">
      <c r="A13" s="4" t="inlineStr">
        <is>
          <t>EIA method</t>
        </is>
      </c>
      <c r="B13" s="5" t="inlineStr">
        <is>
          <t>Leopold interaction matrix (magnitude x importance) and RIAM ES = (A1xA2)(B1+B2+B3)</t>
        </is>
      </c>
    </row>
    <row r="14" ht="30" customHeight="1">
      <c r="A14" s="4" t="inlineStr">
        <is>
          <t>HONESTY NOTE</t>
        </is>
      </c>
      <c r="B14" s="6" t="inlineStr">
        <is>
          <t>Every number in this workbook is SYNTHETIC. It is a personal methodological demonstrator, not a field dataset. Nothing here should be cited as a measurement.</t>
        </is>
      </c>
    </row>
    <row r="15" ht="30" customHeight="1">
      <c r="A15" s="4" t="inlineStr">
        <is>
          <t>How to reuse</t>
        </is>
      </c>
      <c r="B15" s="5" t="inlineStr">
        <is>
          <t>Replace sheet 3 (exposure) and sheet 4 (dose-response) with real data; all downstream sheets recompute through live formulas.</t>
        </is>
      </c>
    </row>
    <row r="16" ht="16" customHeight="1">
      <c r="A16" s="4" t="inlineStr">
        <is>
          <t>Colour convention</t>
        </is>
      </c>
      <c r="B16" s="5" t="inlineStr">
        <is>
          <t>blue = editable input, black = formula, green = cross-sheet link, yellow = key assumption to check</t>
        </is>
      </c>
    </row>
    <row r="17" ht="16" customHeight="1">
      <c r="A17" s="4" t="inlineStr">
        <is>
          <t>Generated by</t>
        </is>
      </c>
      <c r="B17" s="5" t="inlineStr">
        <is>
          <t>pet-nano-citarum/run.py (seeded, reproducible)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5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34" customWidth="1" min="2" max="2"/>
    <col width="13" customWidth="1" min="3" max="3"/>
    <col width="34" customWidth="1" min="4" max="4"/>
    <col width="21" customWidth="1" min="5" max="5"/>
    <col width="34" customWidth="1" min="6" max="6"/>
    <col width="34" customWidth="1" min="7" max="7"/>
  </cols>
  <sheetData>
    <row r="1">
      <c r="A1" s="1" t="inlineStr">
        <is>
          <t>Parameters, assumptions and status</t>
        </is>
      </c>
    </row>
    <row r="2">
      <c r="A2" s="2" t="inlineStr">
        <is>
          <t>status column says whether a value is dummy, assumption, literature-anchored or derived</t>
        </is>
      </c>
    </row>
    <row r="3">
      <c r="A3" s="3" t="inlineStr">
        <is>
          <t>Data status: synthetic (dummy) - generated, not measured</t>
        </is>
      </c>
    </row>
    <row r="5" ht="30" customHeight="1">
      <c r="A5" s="7" t="inlineStr">
        <is>
          <t>parameter</t>
        </is>
      </c>
      <c r="B5" s="7" t="inlineStr">
        <is>
          <t>value</t>
        </is>
      </c>
      <c r="C5" s="7" t="inlineStr">
        <is>
          <t>unit</t>
        </is>
      </c>
      <c r="D5" s="7" t="inlineStr">
        <is>
          <t>role</t>
        </is>
      </c>
      <c r="E5" s="7" t="inlineStr">
        <is>
          <t>status</t>
        </is>
      </c>
      <c r="F5" s="7" t="inlineStr">
        <is>
          <t>note</t>
        </is>
      </c>
      <c r="G5" s="7" t="inlineStr">
        <is>
          <t>data_status</t>
        </is>
      </c>
    </row>
    <row r="6">
      <c r="A6" s="8" t="inlineStr">
        <is>
          <t>study_area</t>
        </is>
      </c>
      <c r="B6" s="9" t="inlineStr">
        <is>
          <t>Citarum river basin, Jawa Barat, Indonesia</t>
        </is>
      </c>
      <c r="C6" s="8" t="inlineStr">
        <is>
          <t>-</t>
        </is>
      </c>
      <c r="D6" s="8" t="inlineStr">
        <is>
          <t>case study boundary</t>
        </is>
      </c>
      <c r="E6" s="10" t="inlineStr">
        <is>
          <t>assumption</t>
        </is>
      </c>
      <c r="F6" s="8" t="inlineStr">
        <is>
          <t>chosen from the province ranking sheet</t>
        </is>
      </c>
      <c r="G6" s="8" t="inlineStr">
        <is>
          <t>synthetic (dummy) - generated, not measured</t>
        </is>
      </c>
    </row>
    <row r="7">
      <c r="A7" s="8" t="inlineStr">
        <is>
          <t>polymer</t>
        </is>
      </c>
      <c r="B7" s="9" t="inlineStr">
        <is>
          <t>PET nanoplastics, d50 ~120 nm, spherical, PS excluded</t>
        </is>
      </c>
      <c r="C7" s="8" t="inlineStr">
        <is>
          <t>nm</t>
        </is>
      </c>
      <c r="D7" s="8" t="inlineStr">
        <is>
          <t>test material</t>
        </is>
      </c>
      <c r="E7" s="10" t="inlineStr">
        <is>
          <t>assumption</t>
        </is>
      </c>
      <c r="F7" s="8" t="inlineStr">
        <is>
          <t>matches the scope requested (PET only)</t>
        </is>
      </c>
      <c r="G7" s="8" t="inlineStr">
        <is>
          <t>synthetic (dummy) - generated, not measured</t>
        </is>
      </c>
    </row>
    <row r="8">
      <c r="A8" s="8" t="inlineStr">
        <is>
          <t>n_stations</t>
        </is>
      </c>
      <c r="B8" s="9" t="n">
        <v>8</v>
      </c>
      <c r="C8" s="8" t="inlineStr">
        <is>
          <t>count</t>
        </is>
      </c>
      <c r="D8" s="8" t="inlineStr">
        <is>
          <t>sampling design</t>
        </is>
      </c>
      <c r="E8" s="10" t="inlineStr">
        <is>
          <t>dummy</t>
        </is>
      </c>
      <c r="F8" s="8" t="inlineStr">
        <is>
          <t>8 stations, source to estuary</t>
        </is>
      </c>
      <c r="G8" s="8" t="inlineStr">
        <is>
          <t>synthetic (dummy) - generated, not measured</t>
        </is>
      </c>
    </row>
    <row r="9">
      <c r="A9" s="8" t="inlineStr">
        <is>
          <t>seasons</t>
        </is>
      </c>
      <c r="B9" s="9" t="inlineStr">
        <is>
          <t>Kemarau (dry, Jul-Sep); Transisi (Apr-Jun/Oct); Hujan (wet, Dec-Feb)</t>
        </is>
      </c>
      <c r="C9" s="8" t="inlineStr">
        <is>
          <t>-</t>
        </is>
      </c>
      <c r="D9" s="8" t="inlineStr">
        <is>
          <t>sampling design</t>
        </is>
      </c>
      <c r="E9" s="10" t="inlineStr">
        <is>
          <t>dummy</t>
        </is>
      </c>
      <c r="F9" s="8" t="inlineStr">
        <is>
          <t>3 hydrological seasons</t>
        </is>
      </c>
      <c r="G9" s="8" t="inlineStr">
        <is>
          <t>synthetic (dummy) - generated, not measured</t>
        </is>
      </c>
    </row>
    <row r="10">
      <c r="A10" s="8" t="inlineStr">
        <is>
          <t>dose_series</t>
        </is>
      </c>
      <c r="B10" s="9" t="inlineStr">
        <is>
          <t>0; 50; 250; 1,000; 5,000; 20,000</t>
        </is>
      </c>
      <c r="C10" s="8" t="inlineStr">
        <is>
          <t>µg/L</t>
        </is>
      </c>
      <c r="D10" s="8" t="inlineStr">
        <is>
          <t>ecotox design</t>
        </is>
      </c>
      <c r="E10" s="10" t="inlineStr">
        <is>
          <t>dummy</t>
        </is>
      </c>
      <c r="F10" s="8" t="inlineStr">
        <is>
          <t>log-spaced, OECD-style geometric series</t>
        </is>
      </c>
      <c r="G10" s="8" t="inlineStr">
        <is>
          <t>synthetic (dummy) - generated, not measured</t>
        </is>
      </c>
    </row>
    <row r="11">
      <c r="A11" s="8" t="inlineStr">
        <is>
          <t>exposure_duration</t>
        </is>
      </c>
      <c r="B11" s="9" t="n">
        <v>96</v>
      </c>
      <c r="C11" s="8" t="inlineStr">
        <is>
          <t>h</t>
        </is>
      </c>
      <c r="D11" s="8" t="inlineStr">
        <is>
          <t>ecotox design</t>
        </is>
      </c>
      <c r="E11" s="10" t="inlineStr">
        <is>
          <t>assumption</t>
        </is>
      </c>
      <c r="F11" s="8" t="inlineStr">
        <is>
          <t>acute, semi-static, 24 h renewal</t>
        </is>
      </c>
      <c r="G11" s="8" t="inlineStr">
        <is>
          <t>synthetic (dummy) - generated, not measured</t>
        </is>
      </c>
    </row>
    <row r="12">
      <c r="A12" s="8" t="inlineStr">
        <is>
          <t>replicates</t>
        </is>
      </c>
      <c r="B12" s="9" t="n">
        <v>4</v>
      </c>
      <c r="C12" s="8" t="inlineStr">
        <is>
          <t>count</t>
        </is>
      </c>
      <c r="D12" s="8" t="inlineStr">
        <is>
          <t>ecotox design</t>
        </is>
      </c>
      <c r="E12" s="10" t="inlineStr">
        <is>
          <t>assumption</t>
        </is>
      </c>
      <c r="F12" s="8" t="inlineStr">
        <is>
          <t>20 organisms per replicate</t>
        </is>
      </c>
      <c r="G12" s="8" t="inlineStr">
        <is>
          <t>synthetic (dummy) - generated, not measured</t>
        </is>
      </c>
    </row>
    <row r="13">
      <c r="A13" s="8" t="inlineStr">
        <is>
          <t>lc50_MRO</t>
        </is>
      </c>
      <c r="B13" s="11" t="n">
        <v>1850</v>
      </c>
      <c r="C13" s="8" t="inlineStr">
        <is>
          <t>µg/L</t>
        </is>
      </c>
      <c r="D13" s="8" t="inlineStr">
        <is>
          <t>Macrobrachium rosenbergii nominal LC50</t>
        </is>
      </c>
      <c r="E13" s="10" t="inlineStr">
        <is>
          <t>dummy</t>
        </is>
      </c>
      <c r="F13" s="8" t="inlineStr">
        <is>
          <t>generating parameter of the synthetic dose-response</t>
        </is>
      </c>
      <c r="G13" s="8" t="inlineStr">
        <is>
          <t>synthetic (dummy) - generated, not measured</t>
        </is>
      </c>
    </row>
    <row r="14">
      <c r="A14" s="8" t="inlineStr">
        <is>
          <t>ec50_growth_MRO</t>
        </is>
      </c>
      <c r="B14" s="11" t="n">
        <v>610</v>
      </c>
      <c r="C14" s="8" t="inlineStr">
        <is>
          <t>µg/L</t>
        </is>
      </c>
      <c r="D14" s="8" t="inlineStr">
        <is>
          <t>Macrobrachium rosenbergii nominal growth EC50</t>
        </is>
      </c>
      <c r="E14" s="10" t="inlineStr">
        <is>
          <t>dummy</t>
        </is>
      </c>
      <c r="F14" s="8" t="inlineStr">
        <is>
          <t>generating parameter</t>
        </is>
      </c>
      <c r="G14" s="8" t="inlineStr">
        <is>
          <t>synthetic (dummy) - generated, not measured</t>
        </is>
      </c>
    </row>
    <row r="15">
      <c r="A15" s="8" t="inlineStr">
        <is>
          <t>lc50_ONI</t>
        </is>
      </c>
      <c r="B15" s="11" t="n">
        <v>6400</v>
      </c>
      <c r="C15" s="8" t="inlineStr">
        <is>
          <t>µg/L</t>
        </is>
      </c>
      <c r="D15" s="8" t="inlineStr">
        <is>
          <t>Oreochromis niloticus nominal LC50</t>
        </is>
      </c>
      <c r="E15" s="10" t="inlineStr">
        <is>
          <t>dummy</t>
        </is>
      </c>
      <c r="F15" s="8" t="inlineStr">
        <is>
          <t>generating parameter of the synthetic dose-response</t>
        </is>
      </c>
      <c r="G15" s="8" t="inlineStr">
        <is>
          <t>synthetic (dummy) - generated, not measured</t>
        </is>
      </c>
    </row>
    <row r="16">
      <c r="A16" s="8" t="inlineStr">
        <is>
          <t>ec50_growth_ONI</t>
        </is>
      </c>
      <c r="B16" s="11" t="n">
        <v>1950</v>
      </c>
      <c r="C16" s="8" t="inlineStr">
        <is>
          <t>µg/L</t>
        </is>
      </c>
      <c r="D16" s="8" t="inlineStr">
        <is>
          <t>Oreochromis niloticus nominal growth EC50</t>
        </is>
      </c>
      <c r="E16" s="10" t="inlineStr">
        <is>
          <t>dummy</t>
        </is>
      </c>
      <c r="F16" s="8" t="inlineStr">
        <is>
          <t>generating parameter</t>
        </is>
      </c>
      <c r="G16" s="8" t="inlineStr">
        <is>
          <t>synthetic (dummy) - generated, not measured</t>
        </is>
      </c>
    </row>
    <row r="17">
      <c r="A17" s="8" t="inlineStr">
        <is>
          <t>ssd_n_species</t>
        </is>
      </c>
      <c r="B17" s="9" t="n">
        <v>12</v>
      </c>
      <c r="C17" s="8" t="inlineStr">
        <is>
          <t>count</t>
        </is>
      </c>
      <c r="D17" s="8" t="inlineStr">
        <is>
          <t>SSD</t>
        </is>
      </c>
      <c r="E17" s="8" t="inlineStr">
        <is>
          <t>mixed</t>
        </is>
      </c>
      <c r="F17" s="8" t="inlineStr">
        <is>
          <t>8 taxonomic groups</t>
        </is>
      </c>
      <c r="G17" s="8" t="inlineStr">
        <is>
          <t>synthetic (dummy) - generated, not measured</t>
        </is>
      </c>
    </row>
    <row r="18">
      <c r="A18" s="8" t="inlineStr">
        <is>
          <t>hc5</t>
        </is>
      </c>
      <c r="B18" s="11" t="n">
        <v>100.39</v>
      </c>
      <c r="C18" s="8" t="inlineStr">
        <is>
          <t>µg/L</t>
        </is>
      </c>
      <c r="D18" s="8" t="inlineStr">
        <is>
          <t>SSD 5th percentile</t>
        </is>
      </c>
      <c r="E18" s="8" t="inlineStr">
        <is>
          <t>derived</t>
        </is>
      </c>
      <c r="F18" s="8" t="inlineStr">
        <is>
          <t>log-normal fit</t>
        </is>
      </c>
      <c r="G18" s="8" t="inlineStr">
        <is>
          <t>synthetic (dummy) - generated, not measured</t>
        </is>
      </c>
    </row>
    <row r="19">
      <c r="A19" s="8" t="inlineStr">
        <is>
          <t>assessment_factor</t>
        </is>
      </c>
      <c r="B19" s="12" t="n">
        <v>3</v>
      </c>
      <c r="C19" s="8" t="inlineStr">
        <is>
          <t>-</t>
        </is>
      </c>
      <c r="D19" s="8" t="inlineStr">
        <is>
          <t>PNEC derivation</t>
        </is>
      </c>
      <c r="E19" s="10" t="inlineStr">
        <is>
          <t>assumption</t>
        </is>
      </c>
      <c r="F19" s="8" t="inlineStr">
        <is>
          <t>AF 3 because an SSD with &gt;=8 species is available</t>
        </is>
      </c>
      <c r="G19" s="8" t="inlineStr">
        <is>
          <t>synthetic (dummy) - generated, not measured</t>
        </is>
      </c>
    </row>
    <row r="20">
      <c r="A20" s="8" t="inlineStr">
        <is>
          <t>pnec</t>
        </is>
      </c>
      <c r="B20" s="11" t="n">
        <v>33.465</v>
      </c>
      <c r="C20" s="8" t="inlineStr">
        <is>
          <t>µg/L</t>
        </is>
      </c>
      <c r="D20" s="8" t="inlineStr">
        <is>
          <t>PNEC</t>
        </is>
      </c>
      <c r="E20" s="8" t="inlineStr">
        <is>
          <t>derived</t>
        </is>
      </c>
      <c r="F20" s="8" t="inlineStr">
        <is>
          <t>HC5 / AF</t>
        </is>
      </c>
      <c r="G20" s="8" t="inlineStr">
        <is>
          <t>synthetic (dummy) - generated, not measured</t>
        </is>
      </c>
    </row>
    <row r="21">
      <c r="A21" s="8" t="inlineStr">
        <is>
          <t>rq_threshold</t>
        </is>
      </c>
      <c r="B21" s="12" t="n">
        <v>1</v>
      </c>
      <c r="C21" s="8" t="inlineStr">
        <is>
          <t>-</t>
        </is>
      </c>
      <c r="D21" s="8" t="inlineStr">
        <is>
          <t>risk classification</t>
        </is>
      </c>
      <c r="E21" s="8" t="inlineStr">
        <is>
          <t>convention</t>
        </is>
      </c>
      <c r="F21" s="8" t="inlineStr">
        <is>
          <t>ECHA R.10 style banding</t>
        </is>
      </c>
      <c r="G21" s="8" t="inlineStr">
        <is>
          <t>synthetic (dummy) - generated, not measured</t>
        </is>
      </c>
    </row>
    <row r="22">
      <c r="A22" s="8" t="inlineStr">
        <is>
          <t>grid_emission_factor</t>
        </is>
      </c>
      <c r="B22" s="12" t="n">
        <v>0.79</v>
      </c>
      <c r="C22" s="8" t="inlineStr">
        <is>
          <t>kg CO2e/kWh</t>
        </is>
      </c>
      <c r="D22" s="8" t="inlineStr">
        <is>
          <t>LCA background</t>
        </is>
      </c>
      <c r="E22" s="8" t="inlineStr">
        <is>
          <t>literature-anchored</t>
        </is>
      </c>
      <c r="F22" s="8" t="inlineStr">
        <is>
          <t>Jamali grid, replace with the licensed dataset value</t>
        </is>
      </c>
      <c r="G22" s="8" t="inlineStr">
        <is>
          <t>synthetic (dummy) - generated, not measured</t>
        </is>
      </c>
    </row>
    <row r="23">
      <c r="A23" s="8" t="inlineStr">
        <is>
          <t>lca_functional_unit</t>
        </is>
      </c>
      <c r="B23" s="9" t="inlineStr">
        <is>
          <t>1 kg PET bottle-grade resin, cradle-to-grave</t>
        </is>
      </c>
      <c r="C23" s="8" t="inlineStr">
        <is>
          <t>-</t>
        </is>
      </c>
      <c r="D23" s="8" t="inlineStr">
        <is>
          <t>LCA scope</t>
        </is>
      </c>
      <c r="E23" s="10" t="inlineStr">
        <is>
          <t>assumption</t>
        </is>
      </c>
      <c r="F23" s="8" t="inlineStr">
        <is>
          <t>screening level, proxy factors only</t>
        </is>
      </c>
      <c r="G23" s="8" t="inlineStr">
        <is>
          <t>synthetic (dummy) - generated, not measured</t>
        </is>
      </c>
    </row>
    <row r="24">
      <c r="A24" s="8" t="inlineStr">
        <is>
          <t>eol_scenarios</t>
        </is>
      </c>
      <c r="B24" s="9" t="inlineStr">
        <is>
          <t>S0 Business as usual (2024 baseline); S1 Improved collection (Citarum Harum target); S2 EPR + bottle-to-bottle recycling; S3 Full containment (upper bound)</t>
        </is>
      </c>
      <c r="C24" s="8" t="inlineStr">
        <is>
          <t>-</t>
        </is>
      </c>
      <c r="D24" s="8" t="inlineStr">
        <is>
          <t>LCA scenarios</t>
        </is>
      </c>
      <c r="E24" s="10" t="inlineStr">
        <is>
          <t>dummy</t>
        </is>
      </c>
      <c r="F24" s="8" t="inlineStr">
        <is>
          <t>collection and leakage variants</t>
        </is>
      </c>
      <c r="G24" s="8" t="inlineStr">
        <is>
          <t>synthetic (dummy) - generated, not measured</t>
        </is>
      </c>
    </row>
    <row r="25">
      <c r="A25" s="8" t="inlineStr">
        <is>
          <t>integrated_weights</t>
        </is>
      </c>
      <c r="B25" s="9" t="inlineStr">
        <is>
          <t>ecotox 0.30 / risk 0.35 / EIA 0.20 / exposure 0.15</t>
        </is>
      </c>
      <c r="C25" s="8" t="inlineStr">
        <is>
          <t>-</t>
        </is>
      </c>
      <c r="D25" s="8" t="inlineStr">
        <is>
          <t>scorecard</t>
        </is>
      </c>
      <c r="E25" s="10" t="inlineStr">
        <is>
          <t>assumption</t>
        </is>
      </c>
      <c r="F25" s="8" t="inlineStr">
        <is>
          <t>editable in sheet 14</t>
        </is>
      </c>
      <c r="G25" s="8" t="inlineStr">
        <is>
          <t>synthetic (dummy) - generated, not measured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2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6" customWidth="1" min="2" max="2"/>
    <col width="22" customWidth="1" min="3" max="3"/>
    <col width="19" customWidth="1" min="4" max="4"/>
    <col width="26" customWidth="1" min="5" max="5"/>
    <col width="26" customWidth="1" min="6" max="6"/>
    <col width="26" customWidth="1" min="7" max="7"/>
    <col width="26" customWidth="1" min="8" max="8"/>
    <col width="20" customWidth="1" min="9" max="9"/>
    <col width="25" customWidth="1" min="10" max="10"/>
    <col width="34" customWidth="1" min="11" max="11"/>
  </cols>
  <sheetData>
    <row r="1">
      <c r="A1" s="1" t="inlineStr">
        <is>
          <t>Province-level PET exposure pressure - why West Java</t>
        </is>
      </c>
    </row>
    <row r="2">
      <c r="A2" s="2" t="inlineStr">
        <is>
          <t>score = 0.40 river plastic flux + 0.30 PET in waste + 0.20 converter plants + 0.10 population density</t>
        </is>
      </c>
    </row>
    <row r="3">
      <c r="A3" s="3" t="inlineStr">
        <is>
          <t>Data status: synthetic (dummy) - generated, not measured</t>
        </is>
      </c>
    </row>
    <row r="5" ht="30" customHeight="1">
      <c r="A5" s="7" t="inlineStr">
        <is>
          <t>rank</t>
        </is>
      </c>
      <c r="B5" s="7" t="inlineStr">
        <is>
          <t>province</t>
        </is>
      </c>
      <c r="C5" s="7" t="inlineStr">
        <is>
          <t>msw_generation_kt_yr</t>
        </is>
      </c>
      <c r="D5" s="7" t="inlineStr">
        <is>
          <t>plastic_share_pct</t>
        </is>
      </c>
      <c r="E5" s="7" t="inlineStr">
        <is>
          <t>pet_share_of_plastic_pct</t>
        </is>
      </c>
      <c r="F5" s="7" t="inlineStr">
        <is>
          <t>textile_and_bottling_plants_n</t>
        </is>
      </c>
      <c r="G5" s="7" t="inlineStr">
        <is>
          <t>population_density_p_km2</t>
        </is>
      </c>
      <c r="H5" s="7" t="inlineStr">
        <is>
          <t>river_plastic_flux_index</t>
        </is>
      </c>
      <c r="I5" s="7" t="inlineStr">
        <is>
          <t>pet_in_waste_kt_yr</t>
        </is>
      </c>
      <c r="J5" s="7" t="inlineStr">
        <is>
          <t>exposure_pressure_score</t>
        </is>
      </c>
      <c r="K5" s="7" t="inlineStr">
        <is>
          <t>data_status</t>
        </is>
      </c>
    </row>
    <row r="6">
      <c r="A6" s="8" t="n">
        <v>1</v>
      </c>
      <c r="B6" s="8" t="inlineStr">
        <is>
          <t>Jawa Barat</t>
        </is>
      </c>
      <c r="C6" s="8" t="n">
        <v>6520</v>
      </c>
      <c r="D6" s="13" t="n">
        <v>17.8</v>
      </c>
      <c r="E6" s="13" t="n">
        <v>22.5</v>
      </c>
      <c r="F6" s="8" t="n">
        <v>1180</v>
      </c>
      <c r="G6" s="8" t="n">
        <v>1450</v>
      </c>
      <c r="H6" s="13" t="n">
        <v>100</v>
      </c>
      <c r="I6" s="13" t="n">
        <v>261.13</v>
      </c>
      <c r="J6" s="13" t="n">
        <v>90.90000000000001</v>
      </c>
      <c r="K6" s="8" t="inlineStr">
        <is>
          <t>synthetic (dummy) - generated, not measured</t>
        </is>
      </c>
    </row>
    <row r="7">
      <c r="A7" s="8" t="n">
        <v>2</v>
      </c>
      <c r="B7" s="8" t="inlineStr">
        <is>
          <t>DKI Jakarta</t>
        </is>
      </c>
      <c r="C7" s="8" t="n">
        <v>3180</v>
      </c>
      <c r="D7" s="13" t="n">
        <v>19.4</v>
      </c>
      <c r="E7" s="13" t="n">
        <v>24.1</v>
      </c>
      <c r="F7" s="8" t="n">
        <v>410</v>
      </c>
      <c r="G7" s="8" t="n">
        <v>15900</v>
      </c>
      <c r="H7" s="13" t="n">
        <v>88.5</v>
      </c>
      <c r="I7" s="13" t="n">
        <v>148.68</v>
      </c>
      <c r="J7" s="13" t="n">
        <v>69.40000000000001</v>
      </c>
      <c r="K7" s="8" t="inlineStr">
        <is>
          <t>synthetic (dummy) - generated, not measured</t>
        </is>
      </c>
    </row>
    <row r="8">
      <c r="A8" s="8" t="n">
        <v>3</v>
      </c>
      <c r="B8" s="8" t="inlineStr">
        <is>
          <t>Jawa Timur</t>
        </is>
      </c>
      <c r="C8" s="8" t="n">
        <v>5480</v>
      </c>
      <c r="D8" s="13" t="n">
        <v>16.2</v>
      </c>
      <c r="E8" s="13" t="n">
        <v>20.3</v>
      </c>
      <c r="F8" s="8" t="n">
        <v>860</v>
      </c>
      <c r="G8" s="8" t="n">
        <v>850</v>
      </c>
      <c r="H8" s="13" t="n">
        <v>76.40000000000001</v>
      </c>
      <c r="I8" s="13" t="n">
        <v>180.22</v>
      </c>
      <c r="J8" s="13" t="n">
        <v>66.40000000000001</v>
      </c>
      <c r="K8" s="8" t="inlineStr">
        <is>
          <t>synthetic (dummy) - generated, not measured</t>
        </is>
      </c>
    </row>
    <row r="9">
      <c r="A9" s="8" t="n">
        <v>4</v>
      </c>
      <c r="B9" s="8" t="inlineStr">
        <is>
          <t>Jawa Tengah</t>
        </is>
      </c>
      <c r="C9" s="8" t="n">
        <v>4720</v>
      </c>
      <c r="D9" s="13" t="n">
        <v>15.6</v>
      </c>
      <c r="E9" s="13" t="n">
        <v>19.8</v>
      </c>
      <c r="F9" s="8" t="n">
        <v>640</v>
      </c>
      <c r="G9" s="8" t="n">
        <v>1060</v>
      </c>
      <c r="H9" s="13" t="n">
        <v>68.09999999999999</v>
      </c>
      <c r="I9" s="13" t="n">
        <v>145.79</v>
      </c>
      <c r="J9" s="13" t="n">
        <v>55.5</v>
      </c>
      <c r="K9" s="8" t="inlineStr">
        <is>
          <t>synthetic (dummy) - generated, not measured</t>
        </is>
      </c>
    </row>
    <row r="10">
      <c r="A10" s="8" t="n">
        <v>5</v>
      </c>
      <c r="B10" s="8" t="inlineStr">
        <is>
          <t>Banten</t>
        </is>
      </c>
      <c r="C10" s="8" t="n">
        <v>2140</v>
      </c>
      <c r="D10" s="13" t="n">
        <v>17.1</v>
      </c>
      <c r="E10" s="13" t="n">
        <v>21.6</v>
      </c>
      <c r="F10" s="8" t="n">
        <v>520</v>
      </c>
      <c r="G10" s="8" t="n">
        <v>1320</v>
      </c>
      <c r="H10" s="13" t="n">
        <v>61.7</v>
      </c>
      <c r="I10" s="13" t="n">
        <v>79.04000000000001</v>
      </c>
      <c r="J10" s="13" t="n">
        <v>43.4</v>
      </c>
      <c r="K10" s="8" t="inlineStr">
        <is>
          <t>synthetic (dummy) - generated, not measured</t>
        </is>
      </c>
    </row>
    <row r="11">
      <c r="A11" s="8" t="n">
        <v>6</v>
      </c>
      <c r="B11" s="8" t="inlineStr">
        <is>
          <t>Sumatera Utara</t>
        </is>
      </c>
      <c r="C11" s="8" t="n">
        <v>2280</v>
      </c>
      <c r="D11" s="13" t="n">
        <v>14.3</v>
      </c>
      <c r="E11" s="13" t="n">
        <v>18.4</v>
      </c>
      <c r="F11" s="8" t="n">
        <v>210</v>
      </c>
      <c r="G11" s="8" t="n">
        <v>200</v>
      </c>
      <c r="H11" s="13" t="n">
        <v>44.2</v>
      </c>
      <c r="I11" s="13" t="n">
        <v>59.99</v>
      </c>
      <c r="J11" s="13" t="n">
        <v>28.3</v>
      </c>
      <c r="K11" s="8" t="inlineStr">
        <is>
          <t>synthetic (dummy) - generated, not measured</t>
        </is>
      </c>
    </row>
    <row r="12">
      <c r="A12" s="8" t="n">
        <v>7</v>
      </c>
      <c r="B12" s="8" t="inlineStr">
        <is>
          <t>Bali</t>
        </is>
      </c>
      <c r="C12" s="8" t="n">
        <v>940</v>
      </c>
      <c r="D12" s="13" t="n">
        <v>18.2</v>
      </c>
      <c r="E12" s="13" t="n">
        <v>21</v>
      </c>
      <c r="F12" s="8" t="n">
        <v>130</v>
      </c>
      <c r="G12" s="8" t="n">
        <v>750</v>
      </c>
      <c r="H12" s="13" t="n">
        <v>39.8</v>
      </c>
      <c r="I12" s="13" t="n">
        <v>35.93</v>
      </c>
      <c r="J12" s="13" t="n">
        <v>22.7</v>
      </c>
      <c r="K12" s="8" t="inlineStr">
        <is>
          <t>synthetic (dummy) - generated, not measured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99"/>
  <sheetViews>
    <sheetView showGridLines="0" workbookViewId="0">
      <pane xSplit="2" ySplit="16" topLeftCell="C17" activePane="bottomRight" state="frozen"/>
      <selection pane="topRight"/>
      <selection pane="bottomLeft"/>
      <selection pane="bottom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28" customWidth="1" min="2" max="2"/>
    <col width="20" customWidth="1" min="3" max="3"/>
    <col width="10" customWidth="1" min="4" max="4"/>
    <col width="24" customWidth="1" min="5" max="5"/>
    <col width="11" customWidth="1" min="6" max="6"/>
    <col width="19" customWidth="1" min="7" max="7"/>
    <col width="24" customWidth="1" min="8" max="8"/>
    <col width="10" customWidth="1" min="9" max="9"/>
    <col width="19" customWidth="1" min="10" max="10"/>
    <col width="10" customWidth="1" min="11" max="11"/>
    <col width="23" customWidth="1" min="12" max="12"/>
    <col width="26" customWidth="1" min="13" max="13"/>
    <col width="14" customWidth="1" min="14" max="14"/>
    <col width="10" customWidth="1" min="15" max="15"/>
    <col width="34" customWidth="1" min="16" max="16"/>
    <col width="34" customWidth="1" min="17" max="17"/>
  </cols>
  <sheetData>
    <row r="1">
      <c r="A1" s="1" t="inlineStr">
        <is>
          <t>Sampling stations and measured PET nanoplastic exposure</t>
        </is>
      </c>
    </row>
    <row r="2">
      <c r="A2" s="2" t="inlineStr">
        <is>
          <t>8 stations from Situ Cisanti to Muara Gembong x 3 seasons x 3 field replicates</t>
        </is>
      </c>
    </row>
    <row r="3">
      <c r="A3" s="3" t="inlineStr">
        <is>
          <t>Data status: synthetic (dummy) - generated, not measured</t>
        </is>
      </c>
    </row>
    <row r="5" ht="30" customHeight="1">
      <c r="A5" s="7" t="inlineStr">
        <is>
          <t>station_code</t>
        </is>
      </c>
      <c r="B5" s="7" t="inlineStr">
        <is>
          <t>station_name</t>
        </is>
      </c>
      <c r="C5" s="7" t="inlineStr">
        <is>
          <t>regency</t>
        </is>
      </c>
      <c r="D5" s="7" t="inlineStr">
        <is>
          <t>river_km</t>
        </is>
      </c>
      <c r="E5" s="7" t="inlineStr">
        <is>
          <t>pressure_type</t>
        </is>
      </c>
      <c r="F5" s="7" t="inlineStr">
        <is>
          <t>population_density_p_km2</t>
        </is>
      </c>
      <c r="G5" s="7" t="inlineStr">
        <is>
          <t>latitude_dd</t>
        </is>
      </c>
      <c r="H5" s="7" t="inlineStr">
        <is>
          <t>longitude_dd</t>
        </is>
      </c>
      <c r="I5" s="7" t="inlineStr">
        <is>
          <t>water_body</t>
        </is>
      </c>
      <c r="J5" s="7" t="inlineStr">
        <is>
          <t>data_status</t>
        </is>
      </c>
    </row>
    <row r="6">
      <c r="A6" s="8" t="inlineStr">
        <is>
          <t>ST1</t>
        </is>
      </c>
      <c r="B6" s="8" t="inlineStr">
        <is>
          <t>Situ Cisanti (headwater)</t>
        </is>
      </c>
      <c r="C6" s="8" t="inlineStr">
        <is>
          <t>Kab. Bandung</t>
        </is>
      </c>
      <c r="D6" s="8" t="n">
        <v>0</v>
      </c>
      <c r="E6" s="8" t="inlineStr">
        <is>
          <t>reference / upstream forest</t>
        </is>
      </c>
      <c r="F6" s="8" t="n">
        <v>420</v>
      </c>
      <c r="G6" s="14" t="n">
        <v>-7.204</v>
      </c>
      <c r="H6" s="13" t="n">
        <v>107.663</v>
      </c>
      <c r="I6" s="8" t="inlineStr">
        <is>
          <t>lake/spring</t>
        </is>
      </c>
      <c r="J6" s="8" t="inlineStr">
        <is>
          <t>synthetic (dummy) - generated, not measured</t>
        </is>
      </c>
    </row>
    <row r="7">
      <c r="A7" s="8" t="inlineStr">
        <is>
          <t>ST2</t>
        </is>
      </c>
      <c r="B7" s="8" t="inlineStr">
        <is>
          <t>Majalaya (textile cluster)</t>
        </is>
      </c>
      <c r="C7" s="8" t="inlineStr">
        <is>
          <t>Kab. Bandung</t>
        </is>
      </c>
      <c r="D7" s="8" t="n">
        <v>32</v>
      </c>
      <c r="E7" s="8" t="inlineStr">
        <is>
          <t>textile wastewater</t>
        </is>
      </c>
      <c r="F7" s="8" t="n">
        <v>3900</v>
      </c>
      <c r="G7" s="14" t="n">
        <v>-7.048</v>
      </c>
      <c r="H7" s="13" t="n">
        <v>107.76</v>
      </c>
      <c r="I7" s="8" t="inlineStr">
        <is>
          <t>river</t>
        </is>
      </c>
      <c r="J7" s="8" t="inlineStr">
        <is>
          <t>synthetic (dummy) - generated, not measured</t>
        </is>
      </c>
    </row>
    <row r="8">
      <c r="A8" s="8" t="inlineStr">
        <is>
          <t>ST3</t>
        </is>
      </c>
      <c r="B8" s="8" t="inlineStr">
        <is>
          <t>Dayeuhkolot</t>
        </is>
      </c>
      <c r="C8" s="8" t="inlineStr">
        <is>
          <t>Kab. Bandung</t>
        </is>
      </c>
      <c r="D8" s="8" t="n">
        <v>54</v>
      </c>
      <c r="E8" s="8" t="inlineStr">
        <is>
          <t>urban domestic + industry</t>
        </is>
      </c>
      <c r="F8" s="8" t="n">
        <v>8600</v>
      </c>
      <c r="G8" s="14" t="n">
        <v>-6.983</v>
      </c>
      <c r="H8" s="13" t="n">
        <v>107.618</v>
      </c>
      <c r="I8" s="8" t="inlineStr">
        <is>
          <t>river</t>
        </is>
      </c>
      <c r="J8" s="8" t="inlineStr">
        <is>
          <t>synthetic (dummy) - generated, not measured</t>
        </is>
      </c>
    </row>
    <row r="9">
      <c r="A9" s="8" t="inlineStr">
        <is>
          <t>ST4</t>
        </is>
      </c>
      <c r="B9" s="8" t="inlineStr">
        <is>
          <t>Nanjung - Bandung Barat</t>
        </is>
      </c>
      <c r="C9" s="8" t="inlineStr">
        <is>
          <t>Kab. Bandung Barat</t>
        </is>
      </c>
      <c r="D9" s="8" t="n">
        <v>71</v>
      </c>
      <c r="E9" s="8" t="inlineStr">
        <is>
          <t>mixed urban runoff</t>
        </is>
      </c>
      <c r="F9" s="8" t="n">
        <v>5100</v>
      </c>
      <c r="G9" s="14" t="n">
        <v>-6.928</v>
      </c>
      <c r="H9" s="13" t="n">
        <v>107.55</v>
      </c>
      <c r="I9" s="8" t="inlineStr">
        <is>
          <t>river</t>
        </is>
      </c>
      <c r="J9" s="8" t="inlineStr">
        <is>
          <t>synthetic (dummy) - generated, not measured</t>
        </is>
      </c>
    </row>
    <row r="10">
      <c r="A10" s="8" t="inlineStr">
        <is>
          <t>ST5</t>
        </is>
      </c>
      <c r="B10" s="8" t="inlineStr">
        <is>
          <t>Saguling reservoir inlet</t>
        </is>
      </c>
      <c r="C10" s="8" t="inlineStr">
        <is>
          <t>Kab. Bandung Barat</t>
        </is>
      </c>
      <c r="D10" s="8" t="n">
        <v>95</v>
      </c>
      <c r="E10" s="8" t="inlineStr">
        <is>
          <t>reservoir sedimentation</t>
        </is>
      </c>
      <c r="F10" s="8" t="n">
        <v>1400</v>
      </c>
      <c r="G10" s="14" t="n">
        <v>-6.912</v>
      </c>
      <c r="H10" s="13" t="n">
        <v>107.38</v>
      </c>
      <c r="I10" s="8" t="inlineStr">
        <is>
          <t>reservoir inlet</t>
        </is>
      </c>
      <c r="J10" s="8" t="inlineStr">
        <is>
          <t>synthetic (dummy) - generated, not measured</t>
        </is>
      </c>
    </row>
    <row r="11">
      <c r="A11" s="8" t="inlineStr">
        <is>
          <t>ST6</t>
        </is>
      </c>
      <c r="B11" s="8" t="inlineStr">
        <is>
          <t>Cirata reservoir</t>
        </is>
      </c>
      <c r="C11" s="8" t="inlineStr">
        <is>
          <t>Kab. Purwakarta</t>
        </is>
      </c>
      <c r="D11" s="8" t="n">
        <v>128</v>
      </c>
      <c r="E11" s="8" t="inlineStr">
        <is>
          <t>reservoir + aquaculture cages</t>
        </is>
      </c>
      <c r="F11" s="8" t="n">
        <v>1100</v>
      </c>
      <c r="G11" s="14" t="n">
        <v>-6.703</v>
      </c>
      <c r="H11" s="13" t="n">
        <v>107.31</v>
      </c>
      <c r="I11" s="8" t="inlineStr">
        <is>
          <t>reservoir</t>
        </is>
      </c>
      <c r="J11" s="8" t="inlineStr">
        <is>
          <t>synthetic (dummy) - generated, not measured</t>
        </is>
      </c>
    </row>
    <row r="12">
      <c r="A12" s="8" t="inlineStr">
        <is>
          <t>ST7</t>
        </is>
      </c>
      <c r="B12" s="8" t="inlineStr">
        <is>
          <t>Jatiluhur outlet</t>
        </is>
      </c>
      <c r="C12" s="8" t="inlineStr">
        <is>
          <t>Kab. Purwakarta</t>
        </is>
      </c>
      <c r="D12" s="8" t="n">
        <v>158</v>
      </c>
      <c r="E12" s="8" t="inlineStr">
        <is>
          <t>reservoir outlet / raw water intake</t>
        </is>
      </c>
      <c r="F12" s="8" t="n">
        <v>1600</v>
      </c>
      <c r="G12" s="14" t="n">
        <v>-6.535</v>
      </c>
      <c r="H12" s="13" t="n">
        <v>107.386</v>
      </c>
      <c r="I12" s="8" t="inlineStr">
        <is>
          <t>reservoir outlet</t>
        </is>
      </c>
      <c r="J12" s="8" t="inlineStr">
        <is>
          <t>synthetic (dummy) - generated, not measured</t>
        </is>
      </c>
    </row>
    <row r="13">
      <c r="A13" s="8" t="inlineStr">
        <is>
          <t>ST8</t>
        </is>
      </c>
      <c r="B13" s="8" t="inlineStr">
        <is>
          <t>Muara Gembong (estuary)</t>
        </is>
      </c>
      <c r="C13" s="8" t="inlineStr">
        <is>
          <t>Kab. Bekasi</t>
        </is>
      </c>
      <c r="D13" s="8" t="n">
        <v>269</v>
      </c>
      <c r="E13" s="8" t="inlineStr">
        <is>
          <t>estuary, landfill leachate + tidal</t>
        </is>
      </c>
      <c r="F13" s="8" t="n">
        <v>2300</v>
      </c>
      <c r="G13" s="14" t="n">
        <v>-5.977</v>
      </c>
      <c r="H13" s="13" t="n">
        <v>107.014</v>
      </c>
      <c r="I13" s="8" t="inlineStr">
        <is>
          <t>estuary</t>
        </is>
      </c>
      <c r="J13" s="8" t="inlineStr">
        <is>
          <t>synthetic (dummy) - generated, not measured</t>
        </is>
      </c>
    </row>
    <row r="15">
      <c r="A15" s="15" t="inlineStr">
        <is>
          <t>Exposure records (blue = replace with measured data)</t>
        </is>
      </c>
    </row>
    <row r="16" ht="30" customHeight="1">
      <c r="A16" s="7" t="inlineStr">
        <is>
          <t>station_code</t>
        </is>
      </c>
      <c r="B16" s="7" t="inlineStr">
        <is>
          <t>station_name</t>
        </is>
      </c>
      <c r="C16" s="7" t="inlineStr">
        <is>
          <t>regency</t>
        </is>
      </c>
      <c r="D16" s="7" t="inlineStr">
        <is>
          <t>river_km</t>
        </is>
      </c>
      <c r="E16" s="7" t="inlineStr">
        <is>
          <t>season</t>
        </is>
      </c>
      <c r="F16" s="7" t="inlineStr">
        <is>
          <t>replicate</t>
        </is>
      </c>
      <c r="G16" s="7" t="inlineStr">
        <is>
          <t>pet_np_water_ug_L</t>
        </is>
      </c>
      <c r="H16" s="7" t="inlineStr">
        <is>
          <t>pet_np_particles_per_L</t>
        </is>
      </c>
      <c r="I16" s="7" t="inlineStr">
        <is>
          <t>d50_nm</t>
        </is>
      </c>
      <c r="J16" s="7" t="inlineStr">
        <is>
          <t>zeta_potential_mV</t>
        </is>
      </c>
      <c r="K16" s="7" t="inlineStr">
        <is>
          <t>tss_mg_L</t>
        </is>
      </c>
      <c r="L16" s="7" t="inlineStr">
        <is>
          <t>pet_np_sediment_mg_kg</t>
        </is>
      </c>
      <c r="M16" s="7" t="inlineStr">
        <is>
          <t>dissolved_organic_carbon_mg_L</t>
        </is>
      </c>
      <c r="N16" s="7" t="inlineStr">
        <is>
          <t>water_temp_C</t>
        </is>
      </c>
      <c r="O16" s="7" t="inlineStr">
        <is>
          <t>pH</t>
        </is>
      </c>
      <c r="P16" s="7" t="inlineStr">
        <is>
          <t>season_note</t>
        </is>
      </c>
      <c r="Q16" s="7" t="inlineStr">
        <is>
          <t>data_status</t>
        </is>
      </c>
    </row>
    <row r="17">
      <c r="A17" s="8" t="inlineStr">
        <is>
          <t>ST1</t>
        </is>
      </c>
      <c r="B17" s="8" t="inlineStr">
        <is>
          <t>Situ Cisanti (headwater)</t>
        </is>
      </c>
      <c r="C17" s="8" t="inlineStr">
        <is>
          <t>Kab. Bandung</t>
        </is>
      </c>
      <c r="D17" s="8" t="n">
        <v>0</v>
      </c>
      <c r="E17" s="8" t="inlineStr">
        <is>
          <t>Kemarau (dry, Jul-Sep)</t>
        </is>
      </c>
      <c r="F17" s="8" t="n">
        <v>1</v>
      </c>
      <c r="G17" s="12" t="n">
        <v>0.83</v>
      </c>
      <c r="H17" s="8" t="n">
        <v>1539349</v>
      </c>
      <c r="I17" s="13" t="n">
        <v>78.2</v>
      </c>
      <c r="J17" s="13" t="n">
        <v>-23.2</v>
      </c>
      <c r="K17" s="13" t="n">
        <v>10.6</v>
      </c>
      <c r="L17" s="14" t="n">
        <v>1.11</v>
      </c>
      <c r="M17" s="14" t="n">
        <v>6.8</v>
      </c>
      <c r="N17" s="13" t="n">
        <v>25.8</v>
      </c>
      <c r="O17" s="14" t="n">
        <v>6.94</v>
      </c>
      <c r="P17" s="8" t="inlineStr">
        <is>
          <t>low flow, less dilution but less land wash-off</t>
        </is>
      </c>
      <c r="Q17" s="8" t="inlineStr">
        <is>
          <t>synthetic (dummy) - generated, not measured</t>
        </is>
      </c>
    </row>
    <row r="18">
      <c r="A18" s="8" t="inlineStr">
        <is>
          <t>ST1</t>
        </is>
      </c>
      <c r="B18" s="8" t="inlineStr">
        <is>
          <t>Situ Cisanti (headwater)</t>
        </is>
      </c>
      <c r="C18" s="8" t="inlineStr">
        <is>
          <t>Kab. Bandung</t>
        </is>
      </c>
      <c r="D18" s="8" t="n">
        <v>0</v>
      </c>
      <c r="E18" s="8" t="inlineStr">
        <is>
          <t>Kemarau (dry, Jul-Sep)</t>
        </is>
      </c>
      <c r="F18" s="8" t="n">
        <v>2</v>
      </c>
      <c r="G18" s="12" t="n">
        <v>0.93</v>
      </c>
      <c r="H18" s="8" t="n">
        <v>1919029</v>
      </c>
      <c r="I18" s="13" t="n">
        <v>107.4</v>
      </c>
      <c r="J18" s="13" t="n">
        <v>-24.5</v>
      </c>
      <c r="K18" s="14" t="n">
        <v>5.9</v>
      </c>
      <c r="L18" s="14" t="n">
        <v>1.22</v>
      </c>
      <c r="M18" s="14" t="n">
        <v>5.99</v>
      </c>
      <c r="N18" s="13" t="n">
        <v>27.1</v>
      </c>
      <c r="O18" s="14" t="n">
        <v>7.62</v>
      </c>
      <c r="P18" s="8" t="inlineStr">
        <is>
          <t>low flow, less dilution but less land wash-off</t>
        </is>
      </c>
      <c r="Q18" s="8" t="inlineStr">
        <is>
          <t>synthetic (dummy) - generated, not measured</t>
        </is>
      </c>
    </row>
    <row r="19">
      <c r="A19" s="8" t="inlineStr">
        <is>
          <t>ST1</t>
        </is>
      </c>
      <c r="B19" s="8" t="inlineStr">
        <is>
          <t>Situ Cisanti (headwater)</t>
        </is>
      </c>
      <c r="C19" s="8" t="inlineStr">
        <is>
          <t>Kab. Bandung</t>
        </is>
      </c>
      <c r="D19" s="8" t="n">
        <v>0</v>
      </c>
      <c r="E19" s="8" t="inlineStr">
        <is>
          <t>Kemarau (dry, Jul-Sep)</t>
        </is>
      </c>
      <c r="F19" s="8" t="n">
        <v>3</v>
      </c>
      <c r="G19" s="12" t="n">
        <v>0.91</v>
      </c>
      <c r="H19" s="8" t="n">
        <v>1754010</v>
      </c>
      <c r="I19" s="13" t="n">
        <v>94.7</v>
      </c>
      <c r="J19" s="13" t="n">
        <v>-29.4</v>
      </c>
      <c r="K19" s="14" t="n">
        <v>6.4</v>
      </c>
      <c r="L19" s="14" t="n">
        <v>0.9</v>
      </c>
      <c r="M19" s="14" t="n">
        <v>3.48</v>
      </c>
      <c r="N19" s="13" t="n">
        <v>28.2</v>
      </c>
      <c r="O19" s="14" t="n">
        <v>7.03</v>
      </c>
      <c r="P19" s="8" t="inlineStr">
        <is>
          <t>low flow, less dilution but less land wash-off</t>
        </is>
      </c>
      <c r="Q19" s="8" t="inlineStr">
        <is>
          <t>synthetic (dummy) - generated, not measured</t>
        </is>
      </c>
    </row>
    <row r="20">
      <c r="A20" s="8" t="inlineStr">
        <is>
          <t>ST1</t>
        </is>
      </c>
      <c r="B20" s="8" t="inlineStr">
        <is>
          <t>Situ Cisanti (headwater)</t>
        </is>
      </c>
      <c r="C20" s="8" t="inlineStr">
        <is>
          <t>Kab. Bandung</t>
        </is>
      </c>
      <c r="D20" s="8" t="n">
        <v>0</v>
      </c>
      <c r="E20" s="8" t="inlineStr">
        <is>
          <t>Transisi (Apr-Jun/Oct)</t>
        </is>
      </c>
      <c r="F20" s="8" t="n">
        <v>1</v>
      </c>
      <c r="G20" s="12" t="n">
        <v>0.79</v>
      </c>
      <c r="H20" s="8" t="n">
        <v>1554894</v>
      </c>
      <c r="I20" s="13" t="n">
        <v>97.7</v>
      </c>
      <c r="J20" s="13" t="n">
        <v>-25.5</v>
      </c>
      <c r="K20" s="13" t="n">
        <v>16.2</v>
      </c>
      <c r="L20" s="14" t="n">
        <v>1.19</v>
      </c>
      <c r="M20" s="14" t="n">
        <v>6.87</v>
      </c>
      <c r="N20" s="13" t="n">
        <v>26.6</v>
      </c>
      <c r="O20" s="14" t="n">
        <v>7.76</v>
      </c>
      <c r="P20" s="8" t="inlineStr">
        <is>
          <t>reference season for PEC</t>
        </is>
      </c>
      <c r="Q20" s="8" t="inlineStr">
        <is>
          <t>synthetic (dummy) - generated, not measured</t>
        </is>
      </c>
    </row>
    <row r="21">
      <c r="A21" s="8" t="inlineStr">
        <is>
          <t>ST1</t>
        </is>
      </c>
      <c r="B21" s="8" t="inlineStr">
        <is>
          <t>Situ Cisanti (headwater)</t>
        </is>
      </c>
      <c r="C21" s="8" t="inlineStr">
        <is>
          <t>Kab. Bandung</t>
        </is>
      </c>
      <c r="D21" s="8" t="n">
        <v>0</v>
      </c>
      <c r="E21" s="8" t="inlineStr">
        <is>
          <t>Transisi (Apr-Jun/Oct)</t>
        </is>
      </c>
      <c r="F21" s="8" t="n">
        <v>2</v>
      </c>
      <c r="G21" s="12" t="n">
        <v>1.23</v>
      </c>
      <c r="H21" s="8" t="n">
        <v>2825225</v>
      </c>
      <c r="I21" s="13" t="n">
        <v>90.7</v>
      </c>
      <c r="J21" s="13" t="n">
        <v>-21.4</v>
      </c>
      <c r="K21" s="13" t="n">
        <v>13.8</v>
      </c>
      <c r="L21" s="14" t="n">
        <v>1.2</v>
      </c>
      <c r="M21" s="14" t="n">
        <v>4.65</v>
      </c>
      <c r="N21" s="13" t="n">
        <v>27</v>
      </c>
      <c r="O21" s="14" t="n">
        <v>7.15</v>
      </c>
      <c r="P21" s="8" t="inlineStr">
        <is>
          <t>reference season for PEC</t>
        </is>
      </c>
      <c r="Q21" s="8" t="inlineStr">
        <is>
          <t>synthetic (dummy) - generated, not measured</t>
        </is>
      </c>
    </row>
    <row r="22">
      <c r="A22" s="8" t="inlineStr">
        <is>
          <t>ST1</t>
        </is>
      </c>
      <c r="B22" s="8" t="inlineStr">
        <is>
          <t>Situ Cisanti (headwater)</t>
        </is>
      </c>
      <c r="C22" s="8" t="inlineStr">
        <is>
          <t>Kab. Bandung</t>
        </is>
      </c>
      <c r="D22" s="8" t="n">
        <v>0</v>
      </c>
      <c r="E22" s="8" t="inlineStr">
        <is>
          <t>Transisi (Apr-Jun/Oct)</t>
        </is>
      </c>
      <c r="F22" s="8" t="n">
        <v>3</v>
      </c>
      <c r="G22" s="12" t="n">
        <v>0.92</v>
      </c>
      <c r="H22" s="8" t="n">
        <v>1764148</v>
      </c>
      <c r="I22" s="13" t="n">
        <v>94.5</v>
      </c>
      <c r="J22" s="13" t="n">
        <v>-25.3</v>
      </c>
      <c r="K22" s="13" t="n">
        <v>14</v>
      </c>
      <c r="L22" s="14" t="n">
        <v>0.92</v>
      </c>
      <c r="M22" s="14" t="n">
        <v>5.05</v>
      </c>
      <c r="N22" s="13" t="n">
        <v>29</v>
      </c>
      <c r="O22" s="14" t="n">
        <v>7.16</v>
      </c>
      <c r="P22" s="8" t="inlineStr">
        <is>
          <t>reference season for PEC</t>
        </is>
      </c>
      <c r="Q22" s="8" t="inlineStr">
        <is>
          <t>synthetic (dummy) - generated, not measured</t>
        </is>
      </c>
    </row>
    <row r="23">
      <c r="A23" s="8" t="inlineStr">
        <is>
          <t>ST1</t>
        </is>
      </c>
      <c r="B23" s="8" t="inlineStr">
        <is>
          <t>Situ Cisanti (headwater)</t>
        </is>
      </c>
      <c r="C23" s="8" t="inlineStr">
        <is>
          <t>Kab. Bandung</t>
        </is>
      </c>
      <c r="D23" s="8" t="n">
        <v>0</v>
      </c>
      <c r="E23" s="8" t="inlineStr">
        <is>
          <t>Hujan (wet, Dec-Feb)</t>
        </is>
      </c>
      <c r="F23" s="8" t="n">
        <v>1</v>
      </c>
      <c r="G23" s="12" t="n">
        <v>1.25</v>
      </c>
      <c r="H23" s="8" t="n">
        <v>2179601</v>
      </c>
      <c r="I23" s="13" t="n">
        <v>96.09999999999999</v>
      </c>
      <c r="J23" s="13" t="n">
        <v>-24.9</v>
      </c>
      <c r="K23" s="13" t="n">
        <v>28</v>
      </c>
      <c r="L23" s="14" t="n">
        <v>1.58</v>
      </c>
      <c r="M23" s="14" t="n">
        <v>4.09</v>
      </c>
      <c r="N23" s="13" t="n">
        <v>27.1</v>
      </c>
      <c r="O23" s="14" t="n">
        <v>7.2</v>
      </c>
      <c r="P23" s="8" t="inlineStr">
        <is>
          <t>runoff-driven mobilisation of PET debris</t>
        </is>
      </c>
      <c r="Q23" s="8" t="inlineStr">
        <is>
          <t>synthetic (dummy) - generated, not measured</t>
        </is>
      </c>
    </row>
    <row r="24">
      <c r="A24" s="8" t="inlineStr">
        <is>
          <t>ST1</t>
        </is>
      </c>
      <c r="B24" s="8" t="inlineStr">
        <is>
          <t>Situ Cisanti (headwater)</t>
        </is>
      </c>
      <c r="C24" s="8" t="inlineStr">
        <is>
          <t>Kab. Bandung</t>
        </is>
      </c>
      <c r="D24" s="8" t="n">
        <v>0</v>
      </c>
      <c r="E24" s="8" t="inlineStr">
        <is>
          <t>Hujan (wet, Dec-Feb)</t>
        </is>
      </c>
      <c r="F24" s="8" t="n">
        <v>2</v>
      </c>
      <c r="G24" s="12" t="n">
        <v>1.14</v>
      </c>
      <c r="H24" s="8" t="n">
        <v>2193736</v>
      </c>
      <c r="I24" s="13" t="n">
        <v>72.3</v>
      </c>
      <c r="J24" s="13" t="n">
        <v>-20.3</v>
      </c>
      <c r="K24" s="13" t="n">
        <v>32.5</v>
      </c>
      <c r="L24" s="14" t="n">
        <v>1.03</v>
      </c>
      <c r="M24" s="14" t="n">
        <v>7.83</v>
      </c>
      <c r="N24" s="13" t="n">
        <v>27.9</v>
      </c>
      <c r="O24" s="14" t="n">
        <v>7.8</v>
      </c>
      <c r="P24" s="8" t="inlineStr">
        <is>
          <t>runoff-driven mobilisation of PET debris</t>
        </is>
      </c>
      <c r="Q24" s="8" t="inlineStr">
        <is>
          <t>synthetic (dummy) - generated, not measured</t>
        </is>
      </c>
    </row>
    <row r="25">
      <c r="A25" s="8" t="inlineStr">
        <is>
          <t>ST1</t>
        </is>
      </c>
      <c r="B25" s="8" t="inlineStr">
        <is>
          <t>Situ Cisanti (headwater)</t>
        </is>
      </c>
      <c r="C25" s="8" t="inlineStr">
        <is>
          <t>Kab. Bandung</t>
        </is>
      </c>
      <c r="D25" s="8" t="n">
        <v>0</v>
      </c>
      <c r="E25" s="8" t="inlineStr">
        <is>
          <t>Hujan (wet, Dec-Feb)</t>
        </is>
      </c>
      <c r="F25" s="8" t="n">
        <v>3</v>
      </c>
      <c r="G25" s="12" t="n">
        <v>1.63</v>
      </c>
      <c r="H25" s="8" t="n">
        <v>2945011</v>
      </c>
      <c r="I25" s="13" t="n">
        <v>89.40000000000001</v>
      </c>
      <c r="J25" s="13" t="n">
        <v>-24</v>
      </c>
      <c r="K25" s="13" t="n">
        <v>34.5</v>
      </c>
      <c r="L25" s="14" t="n">
        <v>2.15</v>
      </c>
      <c r="M25" s="14" t="n">
        <v>6.3</v>
      </c>
      <c r="N25" s="13" t="n">
        <v>27.4</v>
      </c>
      <c r="O25" s="14" t="n">
        <v>7.24</v>
      </c>
      <c r="P25" s="8" t="inlineStr">
        <is>
          <t>runoff-driven mobilisation of PET debris</t>
        </is>
      </c>
      <c r="Q25" s="8" t="inlineStr">
        <is>
          <t>synthetic (dummy) - generated, not measured</t>
        </is>
      </c>
    </row>
    <row r="26">
      <c r="A26" s="8" t="inlineStr">
        <is>
          <t>ST2</t>
        </is>
      </c>
      <c r="B26" s="8" t="inlineStr">
        <is>
          <t>Majalaya (textile cluster)</t>
        </is>
      </c>
      <c r="C26" s="8" t="inlineStr">
        <is>
          <t>Kab. Bandung</t>
        </is>
      </c>
      <c r="D26" s="8" t="n">
        <v>32</v>
      </c>
      <c r="E26" s="8" t="inlineStr">
        <is>
          <t>Kemarau (dry, Jul-Sep)</t>
        </is>
      </c>
      <c r="F26" s="8" t="n">
        <v>1</v>
      </c>
      <c r="G26" s="11" t="n">
        <v>24.72</v>
      </c>
      <c r="H26" s="8" t="n">
        <v>49910946</v>
      </c>
      <c r="I26" s="13" t="n">
        <v>103.3</v>
      </c>
      <c r="J26" s="13" t="n">
        <v>-29.6</v>
      </c>
      <c r="K26" s="13" t="n">
        <v>26.9</v>
      </c>
      <c r="L26" s="13" t="n">
        <v>23.37</v>
      </c>
      <c r="M26" s="14" t="n">
        <v>4.86</v>
      </c>
      <c r="N26" s="13" t="n">
        <v>29.7</v>
      </c>
      <c r="O26" s="14" t="n">
        <v>7</v>
      </c>
      <c r="P26" s="8" t="inlineStr">
        <is>
          <t>low flow, less dilution but less land wash-off</t>
        </is>
      </c>
      <c r="Q26" s="8" t="inlineStr">
        <is>
          <t>synthetic (dummy) - generated, not measured</t>
        </is>
      </c>
    </row>
    <row r="27">
      <c r="A27" s="8" t="inlineStr">
        <is>
          <t>ST2</t>
        </is>
      </c>
      <c r="B27" s="8" t="inlineStr">
        <is>
          <t>Majalaya (textile cluster)</t>
        </is>
      </c>
      <c r="C27" s="8" t="inlineStr">
        <is>
          <t>Kab. Bandung</t>
        </is>
      </c>
      <c r="D27" s="8" t="n">
        <v>32</v>
      </c>
      <c r="E27" s="8" t="inlineStr">
        <is>
          <t>Kemarau (dry, Jul-Sep)</t>
        </is>
      </c>
      <c r="F27" s="8" t="n">
        <v>2</v>
      </c>
      <c r="G27" s="11" t="n">
        <v>24.18</v>
      </c>
      <c r="H27" s="8" t="n">
        <v>43290596</v>
      </c>
      <c r="I27" s="13" t="n">
        <v>112.2</v>
      </c>
      <c r="J27" s="13" t="n">
        <v>-22.8</v>
      </c>
      <c r="K27" s="13" t="n">
        <v>29</v>
      </c>
      <c r="L27" s="13" t="n">
        <v>37.1</v>
      </c>
      <c r="M27" s="14" t="n">
        <v>7.26</v>
      </c>
      <c r="N27" s="13" t="n">
        <v>28.1</v>
      </c>
      <c r="O27" s="14" t="n">
        <v>7.26</v>
      </c>
      <c r="P27" s="8" t="inlineStr">
        <is>
          <t>low flow, less dilution but less land wash-off</t>
        </is>
      </c>
      <c r="Q27" s="8" t="inlineStr">
        <is>
          <t>synthetic (dummy) - generated, not measured</t>
        </is>
      </c>
    </row>
    <row r="28">
      <c r="A28" s="8" t="inlineStr">
        <is>
          <t>ST2</t>
        </is>
      </c>
      <c r="B28" s="8" t="inlineStr">
        <is>
          <t>Majalaya (textile cluster)</t>
        </is>
      </c>
      <c r="C28" s="8" t="inlineStr">
        <is>
          <t>Kab. Bandung</t>
        </is>
      </c>
      <c r="D28" s="8" t="n">
        <v>32</v>
      </c>
      <c r="E28" s="8" t="inlineStr">
        <is>
          <t>Kemarau (dry, Jul-Sep)</t>
        </is>
      </c>
      <c r="F28" s="8" t="n">
        <v>3</v>
      </c>
      <c r="G28" s="11" t="n">
        <v>26.43</v>
      </c>
      <c r="H28" s="8" t="n">
        <v>55781068</v>
      </c>
      <c r="I28" s="13" t="n">
        <v>121.5</v>
      </c>
      <c r="J28" s="13" t="n">
        <v>-23.2</v>
      </c>
      <c r="K28" s="13" t="n">
        <v>22.9</v>
      </c>
      <c r="L28" s="13" t="n">
        <v>31.99</v>
      </c>
      <c r="M28" s="14" t="n">
        <v>9.449999999999999</v>
      </c>
      <c r="N28" s="13" t="n">
        <v>28.7</v>
      </c>
      <c r="O28" s="14" t="n">
        <v>7.43</v>
      </c>
      <c r="P28" s="8" t="inlineStr">
        <is>
          <t>low flow, less dilution but less land wash-off</t>
        </is>
      </c>
      <c r="Q28" s="8" t="inlineStr">
        <is>
          <t>synthetic (dummy) - generated, not measured</t>
        </is>
      </c>
    </row>
    <row r="29">
      <c r="A29" s="8" t="inlineStr">
        <is>
          <t>ST2</t>
        </is>
      </c>
      <c r="B29" s="8" t="inlineStr">
        <is>
          <t>Majalaya (textile cluster)</t>
        </is>
      </c>
      <c r="C29" s="8" t="inlineStr">
        <is>
          <t>Kab. Bandung</t>
        </is>
      </c>
      <c r="D29" s="8" t="n">
        <v>32</v>
      </c>
      <c r="E29" s="8" t="inlineStr">
        <is>
          <t>Transisi (Apr-Jun/Oct)</t>
        </is>
      </c>
      <c r="F29" s="8" t="n">
        <v>1</v>
      </c>
      <c r="G29" s="11" t="n">
        <v>47.56</v>
      </c>
      <c r="H29" s="8" t="n">
        <v>88516257</v>
      </c>
      <c r="I29" s="13" t="n">
        <v>114.7</v>
      </c>
      <c r="J29" s="13" t="n">
        <v>-28.5</v>
      </c>
      <c r="K29" s="13" t="n">
        <v>53.6</v>
      </c>
      <c r="L29" s="13" t="n">
        <v>45.2</v>
      </c>
      <c r="M29" s="14" t="n">
        <v>7.22</v>
      </c>
      <c r="N29" s="13" t="n">
        <v>27.8</v>
      </c>
      <c r="O29" s="14" t="n">
        <v>6.91</v>
      </c>
      <c r="P29" s="8" t="inlineStr">
        <is>
          <t>reference season for PEC</t>
        </is>
      </c>
      <c r="Q29" s="8" t="inlineStr">
        <is>
          <t>synthetic (dummy) - generated, not measured</t>
        </is>
      </c>
    </row>
    <row r="30">
      <c r="A30" s="8" t="inlineStr">
        <is>
          <t>ST2</t>
        </is>
      </c>
      <c r="B30" s="8" t="inlineStr">
        <is>
          <t>Majalaya (textile cluster)</t>
        </is>
      </c>
      <c r="C30" s="8" t="inlineStr">
        <is>
          <t>Kab. Bandung</t>
        </is>
      </c>
      <c r="D30" s="8" t="n">
        <v>32</v>
      </c>
      <c r="E30" s="8" t="inlineStr">
        <is>
          <t>Transisi (Apr-Jun/Oct)</t>
        </is>
      </c>
      <c r="F30" s="8" t="n">
        <v>2</v>
      </c>
      <c r="G30" s="11" t="n">
        <v>34.78</v>
      </c>
      <c r="H30" s="8" t="n">
        <v>60606862</v>
      </c>
      <c r="I30" s="13" t="n">
        <v>129.5</v>
      </c>
      <c r="J30" s="13" t="n">
        <v>-26.6</v>
      </c>
      <c r="K30" s="13" t="n">
        <v>46.3</v>
      </c>
      <c r="L30" s="13" t="n">
        <v>33.18</v>
      </c>
      <c r="M30" s="14" t="n">
        <v>7.6</v>
      </c>
      <c r="N30" s="13" t="n">
        <v>25.5</v>
      </c>
      <c r="O30" s="14" t="n">
        <v>7.49</v>
      </c>
      <c r="P30" s="8" t="inlineStr">
        <is>
          <t>reference season for PEC</t>
        </is>
      </c>
      <c r="Q30" s="8" t="inlineStr">
        <is>
          <t>synthetic (dummy) - generated, not measured</t>
        </is>
      </c>
    </row>
    <row r="31">
      <c r="A31" s="8" t="inlineStr">
        <is>
          <t>ST2</t>
        </is>
      </c>
      <c r="B31" s="8" t="inlineStr">
        <is>
          <t>Majalaya (textile cluster)</t>
        </is>
      </c>
      <c r="C31" s="8" t="inlineStr">
        <is>
          <t>Kab. Bandung</t>
        </is>
      </c>
      <c r="D31" s="8" t="n">
        <v>32</v>
      </c>
      <c r="E31" s="8" t="inlineStr">
        <is>
          <t>Transisi (Apr-Jun/Oct)</t>
        </is>
      </c>
      <c r="F31" s="8" t="n">
        <v>3</v>
      </c>
      <c r="G31" s="11" t="n">
        <v>31.97</v>
      </c>
      <c r="H31" s="8" t="n">
        <v>65519362</v>
      </c>
      <c r="I31" s="13" t="n">
        <v>116.7</v>
      </c>
      <c r="J31" s="13" t="n">
        <v>-22.8</v>
      </c>
      <c r="K31" s="13" t="n">
        <v>61.1</v>
      </c>
      <c r="L31" s="13" t="n">
        <v>51.03</v>
      </c>
      <c r="M31" s="14" t="n">
        <v>6.43</v>
      </c>
      <c r="N31" s="13" t="n">
        <v>27.2</v>
      </c>
      <c r="O31" s="14" t="n">
        <v>6.93</v>
      </c>
      <c r="P31" s="8" t="inlineStr">
        <is>
          <t>reference season for PEC</t>
        </is>
      </c>
      <c r="Q31" s="8" t="inlineStr">
        <is>
          <t>synthetic (dummy) - generated, not measured</t>
        </is>
      </c>
    </row>
    <row r="32">
      <c r="A32" s="8" t="inlineStr">
        <is>
          <t>ST2</t>
        </is>
      </c>
      <c r="B32" s="8" t="inlineStr">
        <is>
          <t>Majalaya (textile cluster)</t>
        </is>
      </c>
      <c r="C32" s="8" t="inlineStr">
        <is>
          <t>Kab. Bandung</t>
        </is>
      </c>
      <c r="D32" s="8" t="n">
        <v>32</v>
      </c>
      <c r="E32" s="8" t="inlineStr">
        <is>
          <t>Hujan (wet, Dec-Feb)</t>
        </is>
      </c>
      <c r="F32" s="8" t="n">
        <v>1</v>
      </c>
      <c r="G32" s="11" t="n">
        <v>41.56</v>
      </c>
      <c r="H32" s="8" t="n">
        <v>75275044</v>
      </c>
      <c r="I32" s="13" t="n">
        <v>105.2</v>
      </c>
      <c r="J32" s="13" t="n">
        <v>-28.2</v>
      </c>
      <c r="K32" s="13" t="n">
        <v>130.2</v>
      </c>
      <c r="L32" s="13" t="n">
        <v>56.33</v>
      </c>
      <c r="M32" s="14" t="n">
        <v>6.51</v>
      </c>
      <c r="N32" s="13" t="n">
        <v>28.1</v>
      </c>
      <c r="O32" s="14" t="n">
        <v>7.01</v>
      </c>
      <c r="P32" s="8" t="inlineStr">
        <is>
          <t>runoff-driven mobilisation of PET debris</t>
        </is>
      </c>
      <c r="Q32" s="8" t="inlineStr">
        <is>
          <t>synthetic (dummy) - generated, not measured</t>
        </is>
      </c>
    </row>
    <row r="33">
      <c r="A33" s="8" t="inlineStr">
        <is>
          <t>ST2</t>
        </is>
      </c>
      <c r="B33" s="8" t="inlineStr">
        <is>
          <t>Majalaya (textile cluster)</t>
        </is>
      </c>
      <c r="C33" s="8" t="inlineStr">
        <is>
          <t>Kab. Bandung</t>
        </is>
      </c>
      <c r="D33" s="8" t="n">
        <v>32</v>
      </c>
      <c r="E33" s="8" t="inlineStr">
        <is>
          <t>Hujan (wet, Dec-Feb)</t>
        </is>
      </c>
      <c r="F33" s="8" t="n">
        <v>2</v>
      </c>
      <c r="G33" s="11" t="n">
        <v>43.58</v>
      </c>
      <c r="H33" s="8" t="n">
        <v>85005851</v>
      </c>
      <c r="I33" s="13" t="n">
        <v>110.3</v>
      </c>
      <c r="J33" s="13" t="n">
        <v>-25.4</v>
      </c>
      <c r="K33" s="13" t="n">
        <v>88.7</v>
      </c>
      <c r="L33" s="13" t="n">
        <v>57.04</v>
      </c>
      <c r="M33" s="14" t="n">
        <v>6.96</v>
      </c>
      <c r="N33" s="13" t="n">
        <v>27.4</v>
      </c>
      <c r="O33" s="14" t="n">
        <v>7.06</v>
      </c>
      <c r="P33" s="8" t="inlineStr">
        <is>
          <t>runoff-driven mobilisation of PET debris</t>
        </is>
      </c>
      <c r="Q33" s="8" t="inlineStr">
        <is>
          <t>synthetic (dummy) - generated, not measured</t>
        </is>
      </c>
    </row>
    <row r="34">
      <c r="A34" s="8" t="inlineStr">
        <is>
          <t>ST2</t>
        </is>
      </c>
      <c r="B34" s="8" t="inlineStr">
        <is>
          <t>Majalaya (textile cluster)</t>
        </is>
      </c>
      <c r="C34" s="8" t="inlineStr">
        <is>
          <t>Kab. Bandung</t>
        </is>
      </c>
      <c r="D34" s="8" t="n">
        <v>32</v>
      </c>
      <c r="E34" s="8" t="inlineStr">
        <is>
          <t>Hujan (wet, Dec-Feb)</t>
        </is>
      </c>
      <c r="F34" s="8" t="n">
        <v>3</v>
      </c>
      <c r="G34" s="11" t="n">
        <v>53.9</v>
      </c>
      <c r="H34" s="8" t="n">
        <v>92933926</v>
      </c>
      <c r="I34" s="13" t="n">
        <v>97.90000000000001</v>
      </c>
      <c r="J34" s="13" t="n">
        <v>-24.5</v>
      </c>
      <c r="K34" s="13" t="n">
        <v>100.1</v>
      </c>
      <c r="L34" s="13" t="n">
        <v>59.42</v>
      </c>
      <c r="M34" s="14" t="n">
        <v>7.82</v>
      </c>
      <c r="N34" s="13" t="n">
        <v>28.3</v>
      </c>
      <c r="O34" s="14" t="n">
        <v>7.91</v>
      </c>
      <c r="P34" s="8" t="inlineStr">
        <is>
          <t>runoff-driven mobilisation of PET debris</t>
        </is>
      </c>
      <c r="Q34" s="8" t="inlineStr">
        <is>
          <t>synthetic (dummy) - generated, not measured</t>
        </is>
      </c>
    </row>
    <row r="35">
      <c r="A35" s="8" t="inlineStr">
        <is>
          <t>ST3</t>
        </is>
      </c>
      <c r="B35" s="8" t="inlineStr">
        <is>
          <t>Dayeuhkolot</t>
        </is>
      </c>
      <c r="C35" s="8" t="inlineStr">
        <is>
          <t>Kab. Bandung</t>
        </is>
      </c>
      <c r="D35" s="8" t="n">
        <v>54</v>
      </c>
      <c r="E35" s="8" t="inlineStr">
        <is>
          <t>Kemarau (dry, Jul-Sep)</t>
        </is>
      </c>
      <c r="F35" s="8" t="n">
        <v>1</v>
      </c>
      <c r="G35" s="11" t="n">
        <v>48.65</v>
      </c>
      <c r="H35" s="8" t="n">
        <v>78093544</v>
      </c>
      <c r="I35" s="13" t="n">
        <v>105.1</v>
      </c>
      <c r="J35" s="13" t="n">
        <v>-24.2</v>
      </c>
      <c r="K35" s="13" t="n">
        <v>30.3</v>
      </c>
      <c r="L35" s="13" t="n">
        <v>68.43000000000001</v>
      </c>
      <c r="M35" s="14" t="n">
        <v>5.65</v>
      </c>
      <c r="N35" s="13" t="n">
        <v>27.5</v>
      </c>
      <c r="O35" s="14" t="n">
        <v>7.45</v>
      </c>
      <c r="P35" s="8" t="inlineStr">
        <is>
          <t>low flow, less dilution but less land wash-off</t>
        </is>
      </c>
      <c r="Q35" s="8" t="inlineStr">
        <is>
          <t>synthetic (dummy) - generated, not measured</t>
        </is>
      </c>
    </row>
    <row r="36">
      <c r="A36" s="8" t="inlineStr">
        <is>
          <t>ST3</t>
        </is>
      </c>
      <c r="B36" s="8" t="inlineStr">
        <is>
          <t>Dayeuhkolot</t>
        </is>
      </c>
      <c r="C36" s="8" t="inlineStr">
        <is>
          <t>Kab. Bandung</t>
        </is>
      </c>
      <c r="D36" s="8" t="n">
        <v>54</v>
      </c>
      <c r="E36" s="8" t="inlineStr">
        <is>
          <t>Kemarau (dry, Jul-Sep)</t>
        </is>
      </c>
      <c r="F36" s="8" t="n">
        <v>2</v>
      </c>
      <c r="G36" s="11" t="n">
        <v>33.24</v>
      </c>
      <c r="H36" s="8" t="n">
        <v>55201950</v>
      </c>
      <c r="I36" s="13" t="n">
        <v>115.8</v>
      </c>
      <c r="J36" s="13" t="n">
        <v>-22.2</v>
      </c>
      <c r="K36" s="13" t="n">
        <v>23.9</v>
      </c>
      <c r="L36" s="13" t="n">
        <v>39.15</v>
      </c>
      <c r="M36" s="14" t="n">
        <v>4.96</v>
      </c>
      <c r="N36" s="13" t="n">
        <v>28.9</v>
      </c>
      <c r="O36" s="14" t="n">
        <v>7.89</v>
      </c>
      <c r="P36" s="8" t="inlineStr">
        <is>
          <t>low flow, less dilution but less land wash-off</t>
        </is>
      </c>
      <c r="Q36" s="8" t="inlineStr">
        <is>
          <t>synthetic (dummy) - generated, not measured</t>
        </is>
      </c>
    </row>
    <row r="37">
      <c r="A37" s="8" t="inlineStr">
        <is>
          <t>ST3</t>
        </is>
      </c>
      <c r="B37" s="8" t="inlineStr">
        <is>
          <t>Dayeuhkolot</t>
        </is>
      </c>
      <c r="C37" s="8" t="inlineStr">
        <is>
          <t>Kab. Bandung</t>
        </is>
      </c>
      <c r="D37" s="8" t="n">
        <v>54</v>
      </c>
      <c r="E37" s="8" t="inlineStr">
        <is>
          <t>Kemarau (dry, Jul-Sep)</t>
        </is>
      </c>
      <c r="F37" s="8" t="n">
        <v>3</v>
      </c>
      <c r="G37" s="11" t="n">
        <v>41.14</v>
      </c>
      <c r="H37" s="8" t="n">
        <v>92622807</v>
      </c>
      <c r="I37" s="13" t="n">
        <v>126.8</v>
      </c>
      <c r="J37" s="13" t="n">
        <v>-24.1</v>
      </c>
      <c r="K37" s="13" t="n">
        <v>26.4</v>
      </c>
      <c r="L37" s="13" t="n">
        <v>64.12</v>
      </c>
      <c r="M37" s="14" t="n">
        <v>4.68</v>
      </c>
      <c r="N37" s="13" t="n">
        <v>27.7</v>
      </c>
      <c r="O37" s="14" t="n">
        <v>7.05</v>
      </c>
      <c r="P37" s="8" t="inlineStr">
        <is>
          <t>low flow, less dilution but less land wash-off</t>
        </is>
      </c>
      <c r="Q37" s="8" t="inlineStr">
        <is>
          <t>synthetic (dummy) - generated, not measured</t>
        </is>
      </c>
    </row>
    <row r="38">
      <c r="A38" s="8" t="inlineStr">
        <is>
          <t>ST3</t>
        </is>
      </c>
      <c r="B38" s="8" t="inlineStr">
        <is>
          <t>Dayeuhkolot</t>
        </is>
      </c>
      <c r="C38" s="8" t="inlineStr">
        <is>
          <t>Kab. Bandung</t>
        </is>
      </c>
      <c r="D38" s="8" t="n">
        <v>54</v>
      </c>
      <c r="E38" s="8" t="inlineStr">
        <is>
          <t>Transisi (Apr-Jun/Oct)</t>
        </is>
      </c>
      <c r="F38" s="8" t="n">
        <v>1</v>
      </c>
      <c r="G38" s="11" t="n">
        <v>53.78</v>
      </c>
      <c r="H38" s="8" t="n">
        <v>111151070</v>
      </c>
      <c r="I38" s="13" t="n">
        <v>119.3</v>
      </c>
      <c r="J38" s="13" t="n">
        <v>-24.2</v>
      </c>
      <c r="K38" s="13" t="n">
        <v>42.2</v>
      </c>
      <c r="L38" s="13" t="n">
        <v>77.75</v>
      </c>
      <c r="M38" s="14" t="n">
        <v>6.55</v>
      </c>
      <c r="N38" s="13" t="n">
        <v>28.2</v>
      </c>
      <c r="O38" s="14" t="n">
        <v>7.56</v>
      </c>
      <c r="P38" s="8" t="inlineStr">
        <is>
          <t>reference season for PEC</t>
        </is>
      </c>
      <c r="Q38" s="8" t="inlineStr">
        <is>
          <t>synthetic (dummy) - generated, not measured</t>
        </is>
      </c>
    </row>
    <row r="39">
      <c r="A39" s="8" t="inlineStr">
        <is>
          <t>ST3</t>
        </is>
      </c>
      <c r="B39" s="8" t="inlineStr">
        <is>
          <t>Dayeuhkolot</t>
        </is>
      </c>
      <c r="C39" s="8" t="inlineStr">
        <is>
          <t>Kab. Bandung</t>
        </is>
      </c>
      <c r="D39" s="8" t="n">
        <v>54</v>
      </c>
      <c r="E39" s="8" t="inlineStr">
        <is>
          <t>Transisi (Apr-Jun/Oct)</t>
        </is>
      </c>
      <c r="F39" s="8" t="n">
        <v>2</v>
      </c>
      <c r="G39" s="11" t="n">
        <v>54.85</v>
      </c>
      <c r="H39" s="8" t="n">
        <v>101328884</v>
      </c>
      <c r="I39" s="13" t="n">
        <v>116.6</v>
      </c>
      <c r="J39" s="13" t="n">
        <v>-25.8</v>
      </c>
      <c r="K39" s="13" t="n">
        <v>53</v>
      </c>
      <c r="L39" s="13" t="n">
        <v>80.47</v>
      </c>
      <c r="M39" s="14" t="n">
        <v>8.210000000000001</v>
      </c>
      <c r="N39" s="13" t="n">
        <v>28.8</v>
      </c>
      <c r="O39" s="14" t="n">
        <v>7.61</v>
      </c>
      <c r="P39" s="8" t="inlineStr">
        <is>
          <t>reference season for PEC</t>
        </is>
      </c>
      <c r="Q39" s="8" t="inlineStr">
        <is>
          <t>synthetic (dummy) - generated, not measured</t>
        </is>
      </c>
    </row>
    <row r="40">
      <c r="A40" s="8" t="inlineStr">
        <is>
          <t>ST3</t>
        </is>
      </c>
      <c r="B40" s="8" t="inlineStr">
        <is>
          <t>Dayeuhkolot</t>
        </is>
      </c>
      <c r="C40" s="8" t="inlineStr">
        <is>
          <t>Kab. Bandung</t>
        </is>
      </c>
      <c r="D40" s="8" t="n">
        <v>54</v>
      </c>
      <c r="E40" s="8" t="inlineStr">
        <is>
          <t>Transisi (Apr-Jun/Oct)</t>
        </is>
      </c>
      <c r="F40" s="8" t="n">
        <v>3</v>
      </c>
      <c r="G40" s="11" t="n">
        <v>42.65</v>
      </c>
      <c r="H40" s="8" t="n">
        <v>75343626</v>
      </c>
      <c r="I40" s="13" t="n">
        <v>130.2</v>
      </c>
      <c r="J40" s="13" t="n">
        <v>-22.4</v>
      </c>
      <c r="K40" s="13" t="n">
        <v>41.2</v>
      </c>
      <c r="L40" s="13" t="n">
        <v>45.72</v>
      </c>
      <c r="M40" s="14" t="n">
        <v>2.12</v>
      </c>
      <c r="N40" s="13" t="n">
        <v>25.5</v>
      </c>
      <c r="O40" s="14" t="n">
        <v>7.11</v>
      </c>
      <c r="P40" s="8" t="inlineStr">
        <is>
          <t>reference season for PEC</t>
        </is>
      </c>
      <c r="Q40" s="8" t="inlineStr">
        <is>
          <t>synthetic (dummy) - generated, not measured</t>
        </is>
      </c>
    </row>
    <row r="41">
      <c r="A41" s="8" t="inlineStr">
        <is>
          <t>ST3</t>
        </is>
      </c>
      <c r="B41" s="8" t="inlineStr">
        <is>
          <t>Dayeuhkolot</t>
        </is>
      </c>
      <c r="C41" s="8" t="inlineStr">
        <is>
          <t>Kab. Bandung</t>
        </is>
      </c>
      <c r="D41" s="8" t="n">
        <v>54</v>
      </c>
      <c r="E41" s="8" t="inlineStr">
        <is>
          <t>Hujan (wet, Dec-Feb)</t>
        </is>
      </c>
      <c r="F41" s="8" t="n">
        <v>1</v>
      </c>
      <c r="G41" s="11" t="n">
        <v>67.84</v>
      </c>
      <c r="H41" s="8" t="n">
        <v>121721400</v>
      </c>
      <c r="I41" s="13" t="n">
        <v>141</v>
      </c>
      <c r="J41" s="13" t="n">
        <v>-21.6</v>
      </c>
      <c r="K41" s="13" t="n">
        <v>118.3</v>
      </c>
      <c r="L41" s="13" t="n">
        <v>76.75</v>
      </c>
      <c r="M41" s="14" t="n">
        <v>5.83</v>
      </c>
      <c r="N41" s="13" t="n">
        <v>26.4</v>
      </c>
      <c r="O41" s="14" t="n">
        <v>7.61</v>
      </c>
      <c r="P41" s="8" t="inlineStr">
        <is>
          <t>runoff-driven mobilisation of PET debris</t>
        </is>
      </c>
      <c r="Q41" s="8" t="inlineStr">
        <is>
          <t>synthetic (dummy) - generated, not measured</t>
        </is>
      </c>
    </row>
    <row r="42">
      <c r="A42" s="8" t="inlineStr">
        <is>
          <t>ST3</t>
        </is>
      </c>
      <c r="B42" s="8" t="inlineStr">
        <is>
          <t>Dayeuhkolot</t>
        </is>
      </c>
      <c r="C42" s="8" t="inlineStr">
        <is>
          <t>Kab. Bandung</t>
        </is>
      </c>
      <c r="D42" s="8" t="n">
        <v>54</v>
      </c>
      <c r="E42" s="8" t="inlineStr">
        <is>
          <t>Hujan (wet, Dec-Feb)</t>
        </is>
      </c>
      <c r="F42" s="8" t="n">
        <v>2</v>
      </c>
      <c r="G42" s="11" t="n">
        <v>58.95</v>
      </c>
      <c r="H42" s="8" t="n">
        <v>111118718</v>
      </c>
      <c r="I42" s="13" t="n">
        <v>135.5</v>
      </c>
      <c r="J42" s="13" t="n">
        <v>-19.2</v>
      </c>
      <c r="K42" s="13" t="n">
        <v>96.5</v>
      </c>
      <c r="L42" s="13" t="n">
        <v>76.56</v>
      </c>
      <c r="M42" s="14" t="n">
        <v>8.039999999999999</v>
      </c>
      <c r="N42" s="13" t="n">
        <v>27</v>
      </c>
      <c r="O42" s="14" t="n">
        <v>7.52</v>
      </c>
      <c r="P42" s="8" t="inlineStr">
        <is>
          <t>runoff-driven mobilisation of PET debris</t>
        </is>
      </c>
      <c r="Q42" s="8" t="inlineStr">
        <is>
          <t>synthetic (dummy) - generated, not measured</t>
        </is>
      </c>
    </row>
    <row r="43">
      <c r="A43" s="8" t="inlineStr">
        <is>
          <t>ST3</t>
        </is>
      </c>
      <c r="B43" s="8" t="inlineStr">
        <is>
          <t>Dayeuhkolot</t>
        </is>
      </c>
      <c r="C43" s="8" t="inlineStr">
        <is>
          <t>Kab. Bandung</t>
        </is>
      </c>
      <c r="D43" s="8" t="n">
        <v>54</v>
      </c>
      <c r="E43" s="8" t="inlineStr">
        <is>
          <t>Hujan (wet, Dec-Feb)</t>
        </is>
      </c>
      <c r="F43" s="8" t="n">
        <v>3</v>
      </c>
      <c r="G43" s="11" t="n">
        <v>55.03</v>
      </c>
      <c r="H43" s="8" t="n">
        <v>118399762</v>
      </c>
      <c r="I43" s="13" t="n">
        <v>142.7</v>
      </c>
      <c r="J43" s="13" t="n">
        <v>-23.3</v>
      </c>
      <c r="K43" s="13" t="n">
        <v>111.1</v>
      </c>
      <c r="L43" s="13" t="n">
        <v>83.40000000000001</v>
      </c>
      <c r="M43" s="14" t="n">
        <v>7.13</v>
      </c>
      <c r="N43" s="13" t="n">
        <v>29.3</v>
      </c>
      <c r="O43" s="14" t="n">
        <v>7.61</v>
      </c>
      <c r="P43" s="8" t="inlineStr">
        <is>
          <t>runoff-driven mobilisation of PET debris</t>
        </is>
      </c>
      <c r="Q43" s="8" t="inlineStr">
        <is>
          <t>synthetic (dummy) - generated, not measured</t>
        </is>
      </c>
    </row>
    <row r="44">
      <c r="A44" s="8" t="inlineStr">
        <is>
          <t>ST4</t>
        </is>
      </c>
      <c r="B44" s="8" t="inlineStr">
        <is>
          <t>Nanjung - Bandung Barat</t>
        </is>
      </c>
      <c r="C44" s="8" t="inlineStr">
        <is>
          <t>Kab. Bandung Barat</t>
        </is>
      </c>
      <c r="D44" s="8" t="n">
        <v>71</v>
      </c>
      <c r="E44" s="8" t="inlineStr">
        <is>
          <t>Kemarau (dry, Jul-Sep)</t>
        </is>
      </c>
      <c r="F44" s="8" t="n">
        <v>1</v>
      </c>
      <c r="G44" s="11" t="n">
        <v>20.27</v>
      </c>
      <c r="H44" s="8" t="n">
        <v>36402743</v>
      </c>
      <c r="I44" s="13" t="n">
        <v>125.1</v>
      </c>
      <c r="J44" s="13" t="n">
        <v>-24.6</v>
      </c>
      <c r="K44" s="13" t="n">
        <v>19.4</v>
      </c>
      <c r="L44" s="13" t="n">
        <v>20.76</v>
      </c>
      <c r="M44" s="14" t="n">
        <v>5.12</v>
      </c>
      <c r="N44" s="13" t="n">
        <v>26.1</v>
      </c>
      <c r="O44" s="14" t="n">
        <v>7.16</v>
      </c>
      <c r="P44" s="8" t="inlineStr">
        <is>
          <t>low flow, less dilution but less land wash-off</t>
        </is>
      </c>
      <c r="Q44" s="8" t="inlineStr">
        <is>
          <t>synthetic (dummy) - generated, not measured</t>
        </is>
      </c>
    </row>
    <row r="45">
      <c r="A45" s="8" t="inlineStr">
        <is>
          <t>ST4</t>
        </is>
      </c>
      <c r="B45" s="8" t="inlineStr">
        <is>
          <t>Nanjung - Bandung Barat</t>
        </is>
      </c>
      <c r="C45" s="8" t="inlineStr">
        <is>
          <t>Kab. Bandung Barat</t>
        </is>
      </c>
      <c r="D45" s="8" t="n">
        <v>71</v>
      </c>
      <c r="E45" s="8" t="inlineStr">
        <is>
          <t>Kemarau (dry, Jul-Sep)</t>
        </is>
      </c>
      <c r="F45" s="8" t="n">
        <v>2</v>
      </c>
      <c r="G45" s="11" t="n">
        <v>18.41</v>
      </c>
      <c r="H45" s="8" t="n">
        <v>45852188</v>
      </c>
      <c r="I45" s="13" t="n">
        <v>109.9</v>
      </c>
      <c r="J45" s="13" t="n">
        <v>-25.6</v>
      </c>
      <c r="K45" s="13" t="n">
        <v>16.8</v>
      </c>
      <c r="L45" s="13" t="n">
        <v>23.3</v>
      </c>
      <c r="M45" s="14" t="n">
        <v>7.85</v>
      </c>
      <c r="N45" s="13" t="n">
        <v>26.9</v>
      </c>
      <c r="O45" s="14" t="n">
        <v>7.42</v>
      </c>
      <c r="P45" s="8" t="inlineStr">
        <is>
          <t>low flow, less dilution but less land wash-off</t>
        </is>
      </c>
      <c r="Q45" s="8" t="inlineStr">
        <is>
          <t>synthetic (dummy) - generated, not measured</t>
        </is>
      </c>
    </row>
    <row r="46">
      <c r="A46" s="8" t="inlineStr">
        <is>
          <t>ST4</t>
        </is>
      </c>
      <c r="B46" s="8" t="inlineStr">
        <is>
          <t>Nanjung - Bandung Barat</t>
        </is>
      </c>
      <c r="C46" s="8" t="inlineStr">
        <is>
          <t>Kab. Bandung Barat</t>
        </is>
      </c>
      <c r="D46" s="8" t="n">
        <v>71</v>
      </c>
      <c r="E46" s="8" t="inlineStr">
        <is>
          <t>Kemarau (dry, Jul-Sep)</t>
        </is>
      </c>
      <c r="F46" s="8" t="n">
        <v>3</v>
      </c>
      <c r="G46" s="11" t="n">
        <v>22.62</v>
      </c>
      <c r="H46" s="8" t="n">
        <v>37538014</v>
      </c>
      <c r="I46" s="13" t="n">
        <v>113.1</v>
      </c>
      <c r="J46" s="13" t="n">
        <v>-28.1</v>
      </c>
      <c r="K46" s="13" t="n">
        <v>21.4</v>
      </c>
      <c r="L46" s="13" t="n">
        <v>27.2</v>
      </c>
      <c r="M46" s="14" t="n">
        <v>3.47</v>
      </c>
      <c r="N46" s="13" t="n">
        <v>25.6</v>
      </c>
      <c r="O46" s="14" t="n">
        <v>7.46</v>
      </c>
      <c r="P46" s="8" t="inlineStr">
        <is>
          <t>low flow, less dilution but less land wash-off</t>
        </is>
      </c>
      <c r="Q46" s="8" t="inlineStr">
        <is>
          <t>synthetic (dummy) - generated, not measured</t>
        </is>
      </c>
    </row>
    <row r="47">
      <c r="A47" s="8" t="inlineStr">
        <is>
          <t>ST4</t>
        </is>
      </c>
      <c r="B47" s="8" t="inlineStr">
        <is>
          <t>Nanjung - Bandung Barat</t>
        </is>
      </c>
      <c r="C47" s="8" t="inlineStr">
        <is>
          <t>Kab. Bandung Barat</t>
        </is>
      </c>
      <c r="D47" s="8" t="n">
        <v>71</v>
      </c>
      <c r="E47" s="8" t="inlineStr">
        <is>
          <t>Transisi (Apr-Jun/Oct)</t>
        </is>
      </c>
      <c r="F47" s="8" t="n">
        <v>1</v>
      </c>
      <c r="G47" s="11" t="n">
        <v>23.82</v>
      </c>
      <c r="H47" s="8" t="n">
        <v>41907409</v>
      </c>
      <c r="I47" s="13" t="n">
        <v>89.5</v>
      </c>
      <c r="J47" s="13" t="n">
        <v>-21.2</v>
      </c>
      <c r="K47" s="13" t="n">
        <v>49.7</v>
      </c>
      <c r="L47" s="13" t="n">
        <v>21.9</v>
      </c>
      <c r="M47" s="14" t="n">
        <v>6.34</v>
      </c>
      <c r="N47" s="13" t="n">
        <v>27.3</v>
      </c>
      <c r="O47" s="14" t="n">
        <v>7.26</v>
      </c>
      <c r="P47" s="8" t="inlineStr">
        <is>
          <t>reference season for PEC</t>
        </is>
      </c>
      <c r="Q47" s="8" t="inlineStr">
        <is>
          <t>synthetic (dummy) - generated, not measured</t>
        </is>
      </c>
    </row>
    <row r="48">
      <c r="A48" s="8" t="inlineStr">
        <is>
          <t>ST4</t>
        </is>
      </c>
      <c r="B48" s="8" t="inlineStr">
        <is>
          <t>Nanjung - Bandung Barat</t>
        </is>
      </c>
      <c r="C48" s="8" t="inlineStr">
        <is>
          <t>Kab. Bandung Barat</t>
        </is>
      </c>
      <c r="D48" s="8" t="n">
        <v>71</v>
      </c>
      <c r="E48" s="8" t="inlineStr">
        <is>
          <t>Transisi (Apr-Jun/Oct)</t>
        </is>
      </c>
      <c r="F48" s="8" t="n">
        <v>2</v>
      </c>
      <c r="G48" s="11" t="n">
        <v>28.42</v>
      </c>
      <c r="H48" s="8" t="n">
        <v>56855811</v>
      </c>
      <c r="I48" s="13" t="n">
        <v>116.9</v>
      </c>
      <c r="J48" s="13" t="n">
        <v>-20.9</v>
      </c>
      <c r="K48" s="13" t="n">
        <v>59.4</v>
      </c>
      <c r="L48" s="13" t="n">
        <v>31.6</v>
      </c>
      <c r="M48" s="14" t="n">
        <v>7.94</v>
      </c>
      <c r="N48" s="13" t="n">
        <v>28.8</v>
      </c>
      <c r="O48" s="14" t="n">
        <v>7.07</v>
      </c>
      <c r="P48" s="8" t="inlineStr">
        <is>
          <t>reference season for PEC</t>
        </is>
      </c>
      <c r="Q48" s="8" t="inlineStr">
        <is>
          <t>synthetic (dummy) - generated, not measured</t>
        </is>
      </c>
    </row>
    <row r="49">
      <c r="A49" s="8" t="inlineStr">
        <is>
          <t>ST4</t>
        </is>
      </c>
      <c r="B49" s="8" t="inlineStr">
        <is>
          <t>Nanjung - Bandung Barat</t>
        </is>
      </c>
      <c r="C49" s="8" t="inlineStr">
        <is>
          <t>Kab. Bandung Barat</t>
        </is>
      </c>
      <c r="D49" s="8" t="n">
        <v>71</v>
      </c>
      <c r="E49" s="8" t="inlineStr">
        <is>
          <t>Transisi (Apr-Jun/Oct)</t>
        </is>
      </c>
      <c r="F49" s="8" t="n">
        <v>3</v>
      </c>
      <c r="G49" s="11" t="n">
        <v>27.24</v>
      </c>
      <c r="H49" s="8" t="n">
        <v>45788223</v>
      </c>
      <c r="I49" s="13" t="n">
        <v>133.3</v>
      </c>
      <c r="J49" s="13" t="n">
        <v>-23.9</v>
      </c>
      <c r="K49" s="13" t="n">
        <v>46.8</v>
      </c>
      <c r="L49" s="13" t="n">
        <v>38.29</v>
      </c>
      <c r="M49" s="14" t="n">
        <v>6.1</v>
      </c>
      <c r="N49" s="13" t="n">
        <v>26.7</v>
      </c>
      <c r="O49" s="14" t="n">
        <v>7.93</v>
      </c>
      <c r="P49" s="8" t="inlineStr">
        <is>
          <t>reference season for PEC</t>
        </is>
      </c>
      <c r="Q49" s="8" t="inlineStr">
        <is>
          <t>synthetic (dummy) - generated, not measured</t>
        </is>
      </c>
    </row>
    <row r="50">
      <c r="A50" s="8" t="inlineStr">
        <is>
          <t>ST4</t>
        </is>
      </c>
      <c r="B50" s="8" t="inlineStr">
        <is>
          <t>Nanjung - Bandung Barat</t>
        </is>
      </c>
      <c r="C50" s="8" t="inlineStr">
        <is>
          <t>Kab. Bandung Barat</t>
        </is>
      </c>
      <c r="D50" s="8" t="n">
        <v>71</v>
      </c>
      <c r="E50" s="8" t="inlineStr">
        <is>
          <t>Hujan (wet, Dec-Feb)</t>
        </is>
      </c>
      <c r="F50" s="8" t="n">
        <v>1</v>
      </c>
      <c r="G50" s="11" t="n">
        <v>37.61</v>
      </c>
      <c r="H50" s="8" t="n">
        <v>66369753</v>
      </c>
      <c r="I50" s="13" t="n">
        <v>123</v>
      </c>
      <c r="J50" s="13" t="n">
        <v>-23.5</v>
      </c>
      <c r="K50" s="13" t="n">
        <v>100.8</v>
      </c>
      <c r="L50" s="13" t="n">
        <v>43.01</v>
      </c>
      <c r="M50" s="14" t="n">
        <v>5.79</v>
      </c>
      <c r="N50" s="13" t="n">
        <v>29.2</v>
      </c>
      <c r="O50" s="14" t="n">
        <v>7.76</v>
      </c>
      <c r="P50" s="8" t="inlineStr">
        <is>
          <t>runoff-driven mobilisation of PET debris</t>
        </is>
      </c>
      <c r="Q50" s="8" t="inlineStr">
        <is>
          <t>synthetic (dummy) - generated, not measured</t>
        </is>
      </c>
    </row>
    <row r="51">
      <c r="A51" s="8" t="inlineStr">
        <is>
          <t>ST4</t>
        </is>
      </c>
      <c r="B51" s="8" t="inlineStr">
        <is>
          <t>Nanjung - Bandung Barat</t>
        </is>
      </c>
      <c r="C51" s="8" t="inlineStr">
        <is>
          <t>Kab. Bandung Barat</t>
        </is>
      </c>
      <c r="D51" s="8" t="n">
        <v>71</v>
      </c>
      <c r="E51" s="8" t="inlineStr">
        <is>
          <t>Hujan (wet, Dec-Feb)</t>
        </is>
      </c>
      <c r="F51" s="8" t="n">
        <v>2</v>
      </c>
      <c r="G51" s="11" t="n">
        <v>42.48</v>
      </c>
      <c r="H51" s="8" t="n">
        <v>97234796</v>
      </c>
      <c r="I51" s="13" t="n">
        <v>109.1</v>
      </c>
      <c r="J51" s="13" t="n">
        <v>-23.1</v>
      </c>
      <c r="K51" s="13" t="n">
        <v>122.8</v>
      </c>
      <c r="L51" s="13" t="n">
        <v>41.5</v>
      </c>
      <c r="M51" s="14" t="n">
        <v>6.29</v>
      </c>
      <c r="N51" s="13" t="n">
        <v>28.5</v>
      </c>
      <c r="O51" s="14" t="n">
        <v>7.19</v>
      </c>
      <c r="P51" s="8" t="inlineStr">
        <is>
          <t>runoff-driven mobilisation of PET debris</t>
        </is>
      </c>
      <c r="Q51" s="8" t="inlineStr">
        <is>
          <t>synthetic (dummy) - generated, not measured</t>
        </is>
      </c>
    </row>
    <row r="52">
      <c r="A52" s="8" t="inlineStr">
        <is>
          <t>ST4</t>
        </is>
      </c>
      <c r="B52" s="8" t="inlineStr">
        <is>
          <t>Nanjung - Bandung Barat</t>
        </is>
      </c>
      <c r="C52" s="8" t="inlineStr">
        <is>
          <t>Kab. Bandung Barat</t>
        </is>
      </c>
      <c r="D52" s="8" t="n">
        <v>71</v>
      </c>
      <c r="E52" s="8" t="inlineStr">
        <is>
          <t>Hujan (wet, Dec-Feb)</t>
        </is>
      </c>
      <c r="F52" s="8" t="n">
        <v>3</v>
      </c>
      <c r="G52" s="11" t="n">
        <v>47.44</v>
      </c>
      <c r="H52" s="8" t="n">
        <v>85189866</v>
      </c>
      <c r="I52" s="13" t="n">
        <v>112.4</v>
      </c>
      <c r="J52" s="13" t="n">
        <v>-26.5</v>
      </c>
      <c r="K52" s="13" t="n">
        <v>133.6</v>
      </c>
      <c r="L52" s="13" t="n">
        <v>69.58</v>
      </c>
      <c r="M52" s="14" t="n">
        <v>8.69</v>
      </c>
      <c r="N52" s="13" t="n">
        <v>25.9</v>
      </c>
      <c r="O52" s="14" t="n">
        <v>7.91</v>
      </c>
      <c r="P52" s="8" t="inlineStr">
        <is>
          <t>runoff-driven mobilisation of PET debris</t>
        </is>
      </c>
      <c r="Q52" s="8" t="inlineStr">
        <is>
          <t>synthetic (dummy) - generated, not measured</t>
        </is>
      </c>
    </row>
    <row r="53">
      <c r="A53" s="8" t="inlineStr">
        <is>
          <t>ST5</t>
        </is>
      </c>
      <c r="B53" s="8" t="inlineStr">
        <is>
          <t>Saguling reservoir inlet</t>
        </is>
      </c>
      <c r="C53" s="8" t="inlineStr">
        <is>
          <t>Kab. Bandung Barat</t>
        </is>
      </c>
      <c r="D53" s="8" t="n">
        <v>95</v>
      </c>
      <c r="E53" s="8" t="inlineStr">
        <is>
          <t>Kemarau (dry, Jul-Sep)</t>
        </is>
      </c>
      <c r="F53" s="8" t="n">
        <v>1</v>
      </c>
      <c r="G53" s="11" t="n">
        <v>12.27</v>
      </c>
      <c r="H53" s="8" t="n">
        <v>25622702</v>
      </c>
      <c r="I53" s="13" t="n">
        <v>138</v>
      </c>
      <c r="J53" s="13" t="n">
        <v>-28</v>
      </c>
      <c r="K53" s="13" t="n">
        <v>27.1</v>
      </c>
      <c r="L53" s="13" t="n">
        <v>11.48</v>
      </c>
      <c r="M53" s="14" t="n">
        <v>7.12</v>
      </c>
      <c r="N53" s="13" t="n">
        <v>27.9</v>
      </c>
      <c r="O53" s="14" t="n">
        <v>7.99</v>
      </c>
      <c r="P53" s="8" t="inlineStr">
        <is>
          <t>low flow, less dilution but less land wash-off</t>
        </is>
      </c>
      <c r="Q53" s="8" t="inlineStr">
        <is>
          <t>synthetic (dummy) - generated, not measured</t>
        </is>
      </c>
    </row>
    <row r="54">
      <c r="A54" s="8" t="inlineStr">
        <is>
          <t>ST5</t>
        </is>
      </c>
      <c r="B54" s="8" t="inlineStr">
        <is>
          <t>Saguling reservoir inlet</t>
        </is>
      </c>
      <c r="C54" s="8" t="inlineStr">
        <is>
          <t>Kab. Bandung Barat</t>
        </is>
      </c>
      <c r="D54" s="8" t="n">
        <v>95</v>
      </c>
      <c r="E54" s="8" t="inlineStr">
        <is>
          <t>Kemarau (dry, Jul-Sep)</t>
        </is>
      </c>
      <c r="F54" s="8" t="n">
        <v>2</v>
      </c>
      <c r="G54" s="11" t="n">
        <v>11.08</v>
      </c>
      <c r="H54" s="8" t="n">
        <v>22013049</v>
      </c>
      <c r="I54" s="13" t="n">
        <v>132.6</v>
      </c>
      <c r="J54" s="13" t="n">
        <v>-20.3</v>
      </c>
      <c r="K54" s="13" t="n">
        <v>22.2</v>
      </c>
      <c r="L54" s="13" t="n">
        <v>16.61</v>
      </c>
      <c r="M54" s="14" t="n">
        <v>7.86</v>
      </c>
      <c r="N54" s="13" t="n">
        <v>28.9</v>
      </c>
      <c r="O54" s="14" t="n">
        <v>7.05</v>
      </c>
      <c r="P54" s="8" t="inlineStr">
        <is>
          <t>low flow, less dilution but less land wash-off</t>
        </is>
      </c>
      <c r="Q54" s="8" t="inlineStr">
        <is>
          <t>synthetic (dummy) - generated, not measured</t>
        </is>
      </c>
    </row>
    <row r="55">
      <c r="A55" s="8" t="inlineStr">
        <is>
          <t>ST5</t>
        </is>
      </c>
      <c r="B55" s="8" t="inlineStr">
        <is>
          <t>Saguling reservoir inlet</t>
        </is>
      </c>
      <c r="C55" s="8" t="inlineStr">
        <is>
          <t>Kab. Bandung Barat</t>
        </is>
      </c>
      <c r="D55" s="8" t="n">
        <v>95</v>
      </c>
      <c r="E55" s="8" t="inlineStr">
        <is>
          <t>Kemarau (dry, Jul-Sep)</t>
        </is>
      </c>
      <c r="F55" s="8" t="n">
        <v>3</v>
      </c>
      <c r="G55" s="11" t="n">
        <v>14.5</v>
      </c>
      <c r="H55" s="8" t="n">
        <v>30358145</v>
      </c>
      <c r="I55" s="13" t="n">
        <v>96.8</v>
      </c>
      <c r="J55" s="13" t="n">
        <v>-26.7</v>
      </c>
      <c r="K55" s="13" t="n">
        <v>24.7</v>
      </c>
      <c r="L55" s="13" t="n">
        <v>22.09</v>
      </c>
      <c r="M55" s="14" t="n">
        <v>7.44</v>
      </c>
      <c r="N55" s="13" t="n">
        <v>28.8</v>
      </c>
      <c r="O55" s="14" t="n">
        <v>7.19</v>
      </c>
      <c r="P55" s="8" t="inlineStr">
        <is>
          <t>low flow, less dilution but less land wash-off</t>
        </is>
      </c>
      <c r="Q55" s="8" t="inlineStr">
        <is>
          <t>synthetic (dummy) - generated, not measured</t>
        </is>
      </c>
    </row>
    <row r="56">
      <c r="A56" s="8" t="inlineStr">
        <is>
          <t>ST5</t>
        </is>
      </c>
      <c r="B56" s="8" t="inlineStr">
        <is>
          <t>Saguling reservoir inlet</t>
        </is>
      </c>
      <c r="C56" s="8" t="inlineStr">
        <is>
          <t>Kab. Bandung Barat</t>
        </is>
      </c>
      <c r="D56" s="8" t="n">
        <v>95</v>
      </c>
      <c r="E56" s="8" t="inlineStr">
        <is>
          <t>Transisi (Apr-Jun/Oct)</t>
        </is>
      </c>
      <c r="F56" s="8" t="n">
        <v>1</v>
      </c>
      <c r="G56" s="11" t="n">
        <v>20.1</v>
      </c>
      <c r="H56" s="8" t="n">
        <v>37464022</v>
      </c>
      <c r="I56" s="13" t="n">
        <v>138.9</v>
      </c>
      <c r="J56" s="13" t="n">
        <v>-27.4</v>
      </c>
      <c r="K56" s="13" t="n">
        <v>52.3</v>
      </c>
      <c r="L56" s="13" t="n">
        <v>25.73</v>
      </c>
      <c r="M56" s="14" t="n">
        <v>6.5</v>
      </c>
      <c r="N56" s="13" t="n">
        <v>27.4</v>
      </c>
      <c r="O56" s="14" t="n">
        <v>6.86</v>
      </c>
      <c r="P56" s="8" t="inlineStr">
        <is>
          <t>reference season for PEC</t>
        </is>
      </c>
      <c r="Q56" s="8" t="inlineStr">
        <is>
          <t>synthetic (dummy) - generated, not measured</t>
        </is>
      </c>
    </row>
    <row r="57">
      <c r="A57" s="8" t="inlineStr">
        <is>
          <t>ST5</t>
        </is>
      </c>
      <c r="B57" s="8" t="inlineStr">
        <is>
          <t>Saguling reservoir inlet</t>
        </is>
      </c>
      <c r="C57" s="8" t="inlineStr">
        <is>
          <t>Kab. Bandung Barat</t>
        </is>
      </c>
      <c r="D57" s="8" t="n">
        <v>95</v>
      </c>
      <c r="E57" s="8" t="inlineStr">
        <is>
          <t>Transisi (Apr-Jun/Oct)</t>
        </is>
      </c>
      <c r="F57" s="8" t="n">
        <v>2</v>
      </c>
      <c r="G57" s="11" t="n">
        <v>22.99</v>
      </c>
      <c r="H57" s="8" t="n">
        <v>42037230</v>
      </c>
      <c r="I57" s="13" t="n">
        <v>102.3</v>
      </c>
      <c r="J57" s="13" t="n">
        <v>-23.5</v>
      </c>
      <c r="K57" s="13" t="n">
        <v>45</v>
      </c>
      <c r="L57" s="13" t="n">
        <v>23.83</v>
      </c>
      <c r="M57" s="14" t="n">
        <v>5.67</v>
      </c>
      <c r="N57" s="13" t="n">
        <v>27</v>
      </c>
      <c r="O57" s="14" t="n">
        <v>7.07</v>
      </c>
      <c r="P57" s="8" t="inlineStr">
        <is>
          <t>reference season for PEC</t>
        </is>
      </c>
      <c r="Q57" s="8" t="inlineStr">
        <is>
          <t>synthetic (dummy) - generated, not measured</t>
        </is>
      </c>
    </row>
    <row r="58">
      <c r="A58" s="8" t="inlineStr">
        <is>
          <t>ST5</t>
        </is>
      </c>
      <c r="B58" s="8" t="inlineStr">
        <is>
          <t>Saguling reservoir inlet</t>
        </is>
      </c>
      <c r="C58" s="8" t="inlineStr">
        <is>
          <t>Kab. Bandung Barat</t>
        </is>
      </c>
      <c r="D58" s="8" t="n">
        <v>95</v>
      </c>
      <c r="E58" s="8" t="inlineStr">
        <is>
          <t>Transisi (Apr-Jun/Oct)</t>
        </is>
      </c>
      <c r="F58" s="8" t="n">
        <v>3</v>
      </c>
      <c r="G58" s="11" t="n">
        <v>18.97</v>
      </c>
      <c r="H58" s="8" t="n">
        <v>38411854</v>
      </c>
      <c r="I58" s="13" t="n">
        <v>125.2</v>
      </c>
      <c r="J58" s="13" t="n">
        <v>-24.5</v>
      </c>
      <c r="K58" s="13" t="n">
        <v>46.3</v>
      </c>
      <c r="L58" s="13" t="n">
        <v>22.58</v>
      </c>
      <c r="M58" s="14" t="n">
        <v>5.64</v>
      </c>
      <c r="N58" s="13" t="n">
        <v>28.3</v>
      </c>
      <c r="O58" s="14" t="n">
        <v>7.62</v>
      </c>
      <c r="P58" s="8" t="inlineStr">
        <is>
          <t>reference season for PEC</t>
        </is>
      </c>
      <c r="Q58" s="8" t="inlineStr">
        <is>
          <t>synthetic (dummy) - generated, not measured</t>
        </is>
      </c>
    </row>
    <row r="59">
      <c r="A59" s="8" t="inlineStr">
        <is>
          <t>ST5</t>
        </is>
      </c>
      <c r="B59" s="8" t="inlineStr">
        <is>
          <t>Saguling reservoir inlet</t>
        </is>
      </c>
      <c r="C59" s="8" t="inlineStr">
        <is>
          <t>Kab. Bandung Barat</t>
        </is>
      </c>
      <c r="D59" s="8" t="n">
        <v>95</v>
      </c>
      <c r="E59" s="8" t="inlineStr">
        <is>
          <t>Hujan (wet, Dec-Feb)</t>
        </is>
      </c>
      <c r="F59" s="8" t="n">
        <v>1</v>
      </c>
      <c r="G59" s="11" t="n">
        <v>26.19</v>
      </c>
      <c r="H59" s="8" t="n">
        <v>49132149</v>
      </c>
      <c r="I59" s="13" t="n">
        <v>102.9</v>
      </c>
      <c r="J59" s="13" t="n">
        <v>-22.4</v>
      </c>
      <c r="K59" s="13" t="n">
        <v>110.8</v>
      </c>
      <c r="L59" s="13" t="n">
        <v>25.9</v>
      </c>
      <c r="M59" s="14" t="n">
        <v>6.86</v>
      </c>
      <c r="N59" s="13" t="n">
        <v>28</v>
      </c>
      <c r="O59" s="14" t="n">
        <v>7.33</v>
      </c>
      <c r="P59" s="8" t="inlineStr">
        <is>
          <t>runoff-driven mobilisation of PET debris</t>
        </is>
      </c>
      <c r="Q59" s="8" t="inlineStr">
        <is>
          <t>synthetic (dummy) - generated, not measured</t>
        </is>
      </c>
    </row>
    <row r="60">
      <c r="A60" s="8" t="inlineStr">
        <is>
          <t>ST5</t>
        </is>
      </c>
      <c r="B60" s="8" t="inlineStr">
        <is>
          <t>Saguling reservoir inlet</t>
        </is>
      </c>
      <c r="C60" s="8" t="inlineStr">
        <is>
          <t>Kab. Bandung Barat</t>
        </is>
      </c>
      <c r="D60" s="8" t="n">
        <v>95</v>
      </c>
      <c r="E60" s="8" t="inlineStr">
        <is>
          <t>Hujan (wet, Dec-Feb)</t>
        </is>
      </c>
      <c r="F60" s="8" t="n">
        <v>2</v>
      </c>
      <c r="G60" s="11" t="n">
        <v>23.22</v>
      </c>
      <c r="H60" s="8" t="n">
        <v>42383548</v>
      </c>
      <c r="I60" s="13" t="n">
        <v>140.6</v>
      </c>
      <c r="J60" s="13" t="n">
        <v>-29.8</v>
      </c>
      <c r="K60" s="13" t="n">
        <v>73.3</v>
      </c>
      <c r="L60" s="13" t="n">
        <v>36.12</v>
      </c>
      <c r="M60" s="14" t="n">
        <v>8.359999999999999</v>
      </c>
      <c r="N60" s="13" t="n">
        <v>28.4</v>
      </c>
      <c r="O60" s="14" t="n">
        <v>7.2</v>
      </c>
      <c r="P60" s="8" t="inlineStr">
        <is>
          <t>runoff-driven mobilisation of PET debris</t>
        </is>
      </c>
      <c r="Q60" s="8" t="inlineStr">
        <is>
          <t>synthetic (dummy) - generated, not measured</t>
        </is>
      </c>
    </row>
    <row r="61">
      <c r="A61" s="8" t="inlineStr">
        <is>
          <t>ST5</t>
        </is>
      </c>
      <c r="B61" s="8" t="inlineStr">
        <is>
          <t>Saguling reservoir inlet</t>
        </is>
      </c>
      <c r="C61" s="8" t="inlineStr">
        <is>
          <t>Kab. Bandung Barat</t>
        </is>
      </c>
      <c r="D61" s="8" t="n">
        <v>95</v>
      </c>
      <c r="E61" s="8" t="inlineStr">
        <is>
          <t>Hujan (wet, Dec-Feb)</t>
        </is>
      </c>
      <c r="F61" s="8" t="n">
        <v>3</v>
      </c>
      <c r="G61" s="11" t="n">
        <v>28.91</v>
      </c>
      <c r="H61" s="8" t="n">
        <v>63643995</v>
      </c>
      <c r="I61" s="13" t="n">
        <v>133.3</v>
      </c>
      <c r="J61" s="13" t="n">
        <v>-25.4</v>
      </c>
      <c r="K61" s="13" t="n">
        <v>121.3</v>
      </c>
      <c r="L61" s="13" t="n">
        <v>27.52</v>
      </c>
      <c r="M61" s="14" t="n">
        <v>6.93</v>
      </c>
      <c r="N61" s="13" t="n">
        <v>27.5</v>
      </c>
      <c r="O61" s="14" t="n">
        <v>7.91</v>
      </c>
      <c r="P61" s="8" t="inlineStr">
        <is>
          <t>runoff-driven mobilisation of PET debris</t>
        </is>
      </c>
      <c r="Q61" s="8" t="inlineStr">
        <is>
          <t>synthetic (dummy) - generated, not measured</t>
        </is>
      </c>
    </row>
    <row r="62">
      <c r="A62" s="8" t="inlineStr">
        <is>
          <t>ST6</t>
        </is>
      </c>
      <c r="B62" s="8" t="inlineStr">
        <is>
          <t>Cirata reservoir</t>
        </is>
      </c>
      <c r="C62" s="8" t="inlineStr">
        <is>
          <t>Kab. Purwakarta</t>
        </is>
      </c>
      <c r="D62" s="8" t="n">
        <v>128</v>
      </c>
      <c r="E62" s="8" t="inlineStr">
        <is>
          <t>Kemarau (dry, Jul-Sep)</t>
        </is>
      </c>
      <c r="F62" s="8" t="n">
        <v>1</v>
      </c>
      <c r="G62" s="12" t="n">
        <v>9.960000000000001</v>
      </c>
      <c r="H62" s="8" t="n">
        <v>20760097</v>
      </c>
      <c r="I62" s="13" t="n">
        <v>106.2</v>
      </c>
      <c r="J62" s="13" t="n">
        <v>-26.9</v>
      </c>
      <c r="K62" s="13" t="n">
        <v>26.6</v>
      </c>
      <c r="L62" s="13" t="n">
        <v>15.7</v>
      </c>
      <c r="M62" s="14" t="n">
        <v>5.1</v>
      </c>
      <c r="N62" s="13" t="n">
        <v>28.9</v>
      </c>
      <c r="O62" s="14" t="n">
        <v>7.78</v>
      </c>
      <c r="P62" s="8" t="inlineStr">
        <is>
          <t>low flow, less dilution but less land wash-off</t>
        </is>
      </c>
      <c r="Q62" s="8" t="inlineStr">
        <is>
          <t>synthetic (dummy) - generated, not measured</t>
        </is>
      </c>
    </row>
    <row r="63">
      <c r="A63" s="8" t="inlineStr">
        <is>
          <t>ST6</t>
        </is>
      </c>
      <c r="B63" s="8" t="inlineStr">
        <is>
          <t>Cirata reservoir</t>
        </is>
      </c>
      <c r="C63" s="8" t="inlineStr">
        <is>
          <t>Kab. Purwakarta</t>
        </is>
      </c>
      <c r="D63" s="8" t="n">
        <v>128</v>
      </c>
      <c r="E63" s="8" t="inlineStr">
        <is>
          <t>Kemarau (dry, Jul-Sep)</t>
        </is>
      </c>
      <c r="F63" s="8" t="n">
        <v>2</v>
      </c>
      <c r="G63" s="12" t="n">
        <v>8.82</v>
      </c>
      <c r="H63" s="8" t="n">
        <v>15800893</v>
      </c>
      <c r="I63" s="13" t="n">
        <v>108.8</v>
      </c>
      <c r="J63" s="13" t="n">
        <v>-25.9</v>
      </c>
      <c r="K63" s="13" t="n">
        <v>32.2</v>
      </c>
      <c r="L63" s="13" t="n">
        <v>12.52</v>
      </c>
      <c r="M63" s="14" t="n">
        <v>5.96</v>
      </c>
      <c r="N63" s="13" t="n">
        <v>29.3</v>
      </c>
      <c r="O63" s="14" t="n">
        <v>7.13</v>
      </c>
      <c r="P63" s="8" t="inlineStr">
        <is>
          <t>low flow, less dilution but less land wash-off</t>
        </is>
      </c>
      <c r="Q63" s="8" t="inlineStr">
        <is>
          <t>synthetic (dummy) - generated, not measured</t>
        </is>
      </c>
    </row>
    <row r="64">
      <c r="A64" s="8" t="inlineStr">
        <is>
          <t>ST6</t>
        </is>
      </c>
      <c r="B64" s="8" t="inlineStr">
        <is>
          <t>Cirata reservoir</t>
        </is>
      </c>
      <c r="C64" s="8" t="inlineStr">
        <is>
          <t>Kab. Purwakarta</t>
        </is>
      </c>
      <c r="D64" s="8" t="n">
        <v>128</v>
      </c>
      <c r="E64" s="8" t="inlineStr">
        <is>
          <t>Kemarau (dry, Jul-Sep)</t>
        </is>
      </c>
      <c r="F64" s="8" t="n">
        <v>3</v>
      </c>
      <c r="G64" s="12" t="n">
        <v>7.09</v>
      </c>
      <c r="H64" s="8" t="n">
        <v>13506737</v>
      </c>
      <c r="I64" s="13" t="n">
        <v>132.2</v>
      </c>
      <c r="J64" s="13" t="n">
        <v>-29.3</v>
      </c>
      <c r="K64" s="13" t="n">
        <v>27.7</v>
      </c>
      <c r="L64" s="14" t="n">
        <v>8.789999999999999</v>
      </c>
      <c r="M64" s="14" t="n">
        <v>4.6</v>
      </c>
      <c r="N64" s="13" t="n">
        <v>28</v>
      </c>
      <c r="O64" s="14" t="n">
        <v>7.14</v>
      </c>
      <c r="P64" s="8" t="inlineStr">
        <is>
          <t>low flow, less dilution but less land wash-off</t>
        </is>
      </c>
      <c r="Q64" s="8" t="inlineStr">
        <is>
          <t>synthetic (dummy) - generated, not measured</t>
        </is>
      </c>
    </row>
    <row r="65">
      <c r="A65" s="8" t="inlineStr">
        <is>
          <t>ST6</t>
        </is>
      </c>
      <c r="B65" s="8" t="inlineStr">
        <is>
          <t>Cirata reservoir</t>
        </is>
      </c>
      <c r="C65" s="8" t="inlineStr">
        <is>
          <t>Kab. Purwakarta</t>
        </is>
      </c>
      <c r="D65" s="8" t="n">
        <v>128</v>
      </c>
      <c r="E65" s="8" t="inlineStr">
        <is>
          <t>Transisi (Apr-Jun/Oct)</t>
        </is>
      </c>
      <c r="F65" s="8" t="n">
        <v>1</v>
      </c>
      <c r="G65" s="11" t="n">
        <v>16.25</v>
      </c>
      <c r="H65" s="8" t="n">
        <v>26182347</v>
      </c>
      <c r="I65" s="13" t="n">
        <v>144.8</v>
      </c>
      <c r="J65" s="13" t="n">
        <v>-20.4</v>
      </c>
      <c r="K65" s="13" t="n">
        <v>50.6</v>
      </c>
      <c r="L65" s="13" t="n">
        <v>24.92</v>
      </c>
      <c r="M65" s="14" t="n">
        <v>7.04</v>
      </c>
      <c r="N65" s="13" t="n">
        <v>28.7</v>
      </c>
      <c r="O65" s="14" t="n">
        <v>7.34</v>
      </c>
      <c r="P65" s="8" t="inlineStr">
        <is>
          <t>reference season for PEC</t>
        </is>
      </c>
      <c r="Q65" s="8" t="inlineStr">
        <is>
          <t>synthetic (dummy) - generated, not measured</t>
        </is>
      </c>
    </row>
    <row r="66">
      <c r="A66" s="8" t="inlineStr">
        <is>
          <t>ST6</t>
        </is>
      </c>
      <c r="B66" s="8" t="inlineStr">
        <is>
          <t>Cirata reservoir</t>
        </is>
      </c>
      <c r="C66" s="8" t="inlineStr">
        <is>
          <t>Kab. Purwakarta</t>
        </is>
      </c>
      <c r="D66" s="8" t="n">
        <v>128</v>
      </c>
      <c r="E66" s="8" t="inlineStr">
        <is>
          <t>Transisi (Apr-Jun/Oct)</t>
        </is>
      </c>
      <c r="F66" s="8" t="n">
        <v>2</v>
      </c>
      <c r="G66" s="11" t="n">
        <v>11.2</v>
      </c>
      <c r="H66" s="8" t="n">
        <v>17834549</v>
      </c>
      <c r="I66" s="13" t="n">
        <v>102.2</v>
      </c>
      <c r="J66" s="13" t="n">
        <v>-21</v>
      </c>
      <c r="K66" s="13" t="n">
        <v>70</v>
      </c>
      <c r="L66" s="13" t="n">
        <v>16.5</v>
      </c>
      <c r="M66" s="14" t="n">
        <v>2.98</v>
      </c>
      <c r="N66" s="13" t="n">
        <v>27.7</v>
      </c>
      <c r="O66" s="14" t="n">
        <v>7.19</v>
      </c>
      <c r="P66" s="8" t="inlineStr">
        <is>
          <t>reference season for PEC</t>
        </is>
      </c>
      <c r="Q66" s="8" t="inlineStr">
        <is>
          <t>synthetic (dummy) - generated, not measured</t>
        </is>
      </c>
    </row>
    <row r="67">
      <c r="A67" s="8" t="inlineStr">
        <is>
          <t>ST6</t>
        </is>
      </c>
      <c r="B67" s="8" t="inlineStr">
        <is>
          <t>Cirata reservoir</t>
        </is>
      </c>
      <c r="C67" s="8" t="inlineStr">
        <is>
          <t>Kab. Purwakarta</t>
        </is>
      </c>
      <c r="D67" s="8" t="n">
        <v>128</v>
      </c>
      <c r="E67" s="8" t="inlineStr">
        <is>
          <t>Transisi (Apr-Jun/Oct)</t>
        </is>
      </c>
      <c r="F67" s="8" t="n">
        <v>3</v>
      </c>
      <c r="G67" s="12" t="n">
        <v>9.91</v>
      </c>
      <c r="H67" s="8" t="n">
        <v>20926362</v>
      </c>
      <c r="I67" s="13" t="n">
        <v>83.5</v>
      </c>
      <c r="J67" s="13" t="n">
        <v>-21.4</v>
      </c>
      <c r="K67" s="13" t="n">
        <v>38.1</v>
      </c>
      <c r="L67" s="13" t="n">
        <v>15.07</v>
      </c>
      <c r="M67" s="14" t="n">
        <v>6.21</v>
      </c>
      <c r="N67" s="13" t="n">
        <v>29.6</v>
      </c>
      <c r="O67" s="14" t="n">
        <v>6.61</v>
      </c>
      <c r="P67" s="8" t="inlineStr">
        <is>
          <t>reference season for PEC</t>
        </is>
      </c>
      <c r="Q67" s="8" t="inlineStr">
        <is>
          <t>synthetic (dummy) - generated, not measured</t>
        </is>
      </c>
    </row>
    <row r="68">
      <c r="A68" s="8" t="inlineStr">
        <is>
          <t>ST6</t>
        </is>
      </c>
      <c r="B68" s="8" t="inlineStr">
        <is>
          <t>Cirata reservoir</t>
        </is>
      </c>
      <c r="C68" s="8" t="inlineStr">
        <is>
          <t>Kab. Purwakarta</t>
        </is>
      </c>
      <c r="D68" s="8" t="n">
        <v>128</v>
      </c>
      <c r="E68" s="8" t="inlineStr">
        <is>
          <t>Hujan (wet, Dec-Feb)</t>
        </is>
      </c>
      <c r="F68" s="8" t="n">
        <v>1</v>
      </c>
      <c r="G68" s="11" t="n">
        <v>22.07</v>
      </c>
      <c r="H68" s="8" t="n">
        <v>37702598</v>
      </c>
      <c r="I68" s="13" t="n">
        <v>145.8</v>
      </c>
      <c r="J68" s="13" t="n">
        <v>-24.1</v>
      </c>
      <c r="K68" s="13" t="n">
        <v>109</v>
      </c>
      <c r="L68" s="13" t="n">
        <v>24.69</v>
      </c>
      <c r="M68" s="14" t="n">
        <v>8.07</v>
      </c>
      <c r="N68" s="13" t="n">
        <v>27.3</v>
      </c>
      <c r="O68" s="14" t="n">
        <v>6.88</v>
      </c>
      <c r="P68" s="8" t="inlineStr">
        <is>
          <t>runoff-driven mobilisation of PET debris</t>
        </is>
      </c>
      <c r="Q68" s="8" t="inlineStr">
        <is>
          <t>synthetic (dummy) - generated, not measured</t>
        </is>
      </c>
    </row>
    <row r="69">
      <c r="A69" s="8" t="inlineStr">
        <is>
          <t>ST6</t>
        </is>
      </c>
      <c r="B69" s="8" t="inlineStr">
        <is>
          <t>Cirata reservoir</t>
        </is>
      </c>
      <c r="C69" s="8" t="inlineStr">
        <is>
          <t>Kab. Purwakarta</t>
        </is>
      </c>
      <c r="D69" s="8" t="n">
        <v>128</v>
      </c>
      <c r="E69" s="8" t="inlineStr">
        <is>
          <t>Hujan (wet, Dec-Feb)</t>
        </is>
      </c>
      <c r="F69" s="8" t="n">
        <v>2</v>
      </c>
      <c r="G69" s="11" t="n">
        <v>26.42</v>
      </c>
      <c r="H69" s="8" t="n">
        <v>51463886</v>
      </c>
      <c r="I69" s="13" t="n">
        <v>127.6</v>
      </c>
      <c r="J69" s="13" t="n">
        <v>-30.6</v>
      </c>
      <c r="K69" s="13" t="n">
        <v>81.7</v>
      </c>
      <c r="L69" s="13" t="n">
        <v>41.24</v>
      </c>
      <c r="M69" s="14" t="n">
        <v>9.130000000000001</v>
      </c>
      <c r="N69" s="13" t="n">
        <v>26.6</v>
      </c>
      <c r="O69" s="14" t="n">
        <v>7.15</v>
      </c>
      <c r="P69" s="8" t="inlineStr">
        <is>
          <t>runoff-driven mobilisation of PET debris</t>
        </is>
      </c>
      <c r="Q69" s="8" t="inlineStr">
        <is>
          <t>synthetic (dummy) - generated, not measured</t>
        </is>
      </c>
    </row>
    <row r="70">
      <c r="A70" s="8" t="inlineStr">
        <is>
          <t>ST6</t>
        </is>
      </c>
      <c r="B70" s="8" t="inlineStr">
        <is>
          <t>Cirata reservoir</t>
        </is>
      </c>
      <c r="C70" s="8" t="inlineStr">
        <is>
          <t>Kab. Purwakarta</t>
        </is>
      </c>
      <c r="D70" s="8" t="n">
        <v>128</v>
      </c>
      <c r="E70" s="8" t="inlineStr">
        <is>
          <t>Hujan (wet, Dec-Feb)</t>
        </is>
      </c>
      <c r="F70" s="8" t="n">
        <v>3</v>
      </c>
      <c r="G70" s="11" t="n">
        <v>19.4</v>
      </c>
      <c r="H70" s="8" t="n">
        <v>40161814</v>
      </c>
      <c r="I70" s="13" t="n">
        <v>143</v>
      </c>
      <c r="J70" s="13" t="n">
        <v>-25.8</v>
      </c>
      <c r="K70" s="13" t="n">
        <v>78.90000000000001</v>
      </c>
      <c r="L70" s="13" t="n">
        <v>30.28</v>
      </c>
      <c r="M70" s="14" t="n">
        <v>6.56</v>
      </c>
      <c r="N70" s="13" t="n">
        <v>27.6</v>
      </c>
      <c r="O70" s="14" t="n">
        <v>7.57</v>
      </c>
      <c r="P70" s="8" t="inlineStr">
        <is>
          <t>runoff-driven mobilisation of PET debris</t>
        </is>
      </c>
      <c r="Q70" s="8" t="inlineStr">
        <is>
          <t>synthetic (dummy) - generated, not measured</t>
        </is>
      </c>
    </row>
    <row r="71">
      <c r="A71" s="8" t="inlineStr">
        <is>
          <t>ST7</t>
        </is>
      </c>
      <c r="B71" s="8" t="inlineStr">
        <is>
          <t>Jatiluhur outlet</t>
        </is>
      </c>
      <c r="C71" s="8" t="inlineStr">
        <is>
          <t>Kab. Purwakarta</t>
        </is>
      </c>
      <c r="D71" s="8" t="n">
        <v>158</v>
      </c>
      <c r="E71" s="8" t="inlineStr">
        <is>
          <t>Kemarau (dry, Jul-Sep)</t>
        </is>
      </c>
      <c r="F71" s="8" t="n">
        <v>1</v>
      </c>
      <c r="G71" s="12" t="n">
        <v>5.97</v>
      </c>
      <c r="H71" s="8" t="n">
        <v>12253472</v>
      </c>
      <c r="I71" s="13" t="n">
        <v>124.2</v>
      </c>
      <c r="J71" s="13" t="n">
        <v>-25</v>
      </c>
      <c r="K71" s="13" t="n">
        <v>27.7</v>
      </c>
      <c r="L71" s="14" t="n">
        <v>8.699999999999999</v>
      </c>
      <c r="M71" s="14" t="n">
        <v>6.96</v>
      </c>
      <c r="N71" s="13" t="n">
        <v>27.6</v>
      </c>
      <c r="O71" s="14" t="n">
        <v>7.02</v>
      </c>
      <c r="P71" s="8" t="inlineStr">
        <is>
          <t>low flow, less dilution but less land wash-off</t>
        </is>
      </c>
      <c r="Q71" s="8" t="inlineStr">
        <is>
          <t>synthetic (dummy) - generated, not measured</t>
        </is>
      </c>
    </row>
    <row r="72">
      <c r="A72" s="8" t="inlineStr">
        <is>
          <t>ST7</t>
        </is>
      </c>
      <c r="B72" s="8" t="inlineStr">
        <is>
          <t>Jatiluhur outlet</t>
        </is>
      </c>
      <c r="C72" s="8" t="inlineStr">
        <is>
          <t>Kab. Purwakarta</t>
        </is>
      </c>
      <c r="D72" s="8" t="n">
        <v>158</v>
      </c>
      <c r="E72" s="8" t="inlineStr">
        <is>
          <t>Kemarau (dry, Jul-Sep)</t>
        </is>
      </c>
      <c r="F72" s="8" t="n">
        <v>2</v>
      </c>
      <c r="G72" s="12" t="n">
        <v>5.64</v>
      </c>
      <c r="H72" s="8" t="n">
        <v>9596565</v>
      </c>
      <c r="I72" s="13" t="n">
        <v>104.3</v>
      </c>
      <c r="J72" s="13" t="n">
        <v>-25.6</v>
      </c>
      <c r="K72" s="13" t="n">
        <v>28.8</v>
      </c>
      <c r="L72" s="14" t="n">
        <v>6.39</v>
      </c>
      <c r="M72" s="14" t="n">
        <v>6.52</v>
      </c>
      <c r="N72" s="13" t="n">
        <v>28.9</v>
      </c>
      <c r="O72" s="14" t="n">
        <v>7.57</v>
      </c>
      <c r="P72" s="8" t="inlineStr">
        <is>
          <t>low flow, less dilution but less land wash-off</t>
        </is>
      </c>
      <c r="Q72" s="8" t="inlineStr">
        <is>
          <t>synthetic (dummy) - generated, not measured</t>
        </is>
      </c>
    </row>
    <row r="73">
      <c r="A73" s="8" t="inlineStr">
        <is>
          <t>ST7</t>
        </is>
      </c>
      <c r="B73" s="8" t="inlineStr">
        <is>
          <t>Jatiluhur outlet</t>
        </is>
      </c>
      <c r="C73" s="8" t="inlineStr">
        <is>
          <t>Kab. Purwakarta</t>
        </is>
      </c>
      <c r="D73" s="8" t="n">
        <v>158</v>
      </c>
      <c r="E73" s="8" t="inlineStr">
        <is>
          <t>Kemarau (dry, Jul-Sep)</t>
        </is>
      </c>
      <c r="F73" s="8" t="n">
        <v>3</v>
      </c>
      <c r="G73" s="12" t="n">
        <v>6.53</v>
      </c>
      <c r="H73" s="8" t="n">
        <v>12608262</v>
      </c>
      <c r="I73" s="13" t="n">
        <v>125.5</v>
      </c>
      <c r="J73" s="13" t="n">
        <v>-24</v>
      </c>
      <c r="K73" s="13" t="n">
        <v>29.3</v>
      </c>
      <c r="L73" s="13" t="n">
        <v>10.18</v>
      </c>
      <c r="M73" s="14" t="n">
        <v>6.16</v>
      </c>
      <c r="N73" s="13" t="n">
        <v>29</v>
      </c>
      <c r="O73" s="14" t="n">
        <v>7.22</v>
      </c>
      <c r="P73" s="8" t="inlineStr">
        <is>
          <t>low flow, less dilution but less land wash-off</t>
        </is>
      </c>
      <c r="Q73" s="8" t="inlineStr">
        <is>
          <t>synthetic (dummy) - generated, not measured</t>
        </is>
      </c>
    </row>
    <row r="74">
      <c r="A74" s="8" t="inlineStr">
        <is>
          <t>ST7</t>
        </is>
      </c>
      <c r="B74" s="8" t="inlineStr">
        <is>
          <t>Jatiluhur outlet</t>
        </is>
      </c>
      <c r="C74" s="8" t="inlineStr">
        <is>
          <t>Kab. Purwakarta</t>
        </is>
      </c>
      <c r="D74" s="8" t="n">
        <v>158</v>
      </c>
      <c r="E74" s="8" t="inlineStr">
        <is>
          <t>Transisi (Apr-Jun/Oct)</t>
        </is>
      </c>
      <c r="F74" s="8" t="n">
        <v>1</v>
      </c>
      <c r="G74" s="11" t="n">
        <v>10.07</v>
      </c>
      <c r="H74" s="8" t="n">
        <v>16498057</v>
      </c>
      <c r="I74" s="13" t="n">
        <v>113.9</v>
      </c>
      <c r="J74" s="13" t="n">
        <v>-27.1</v>
      </c>
      <c r="K74" s="13" t="n">
        <v>55.2</v>
      </c>
      <c r="L74" s="13" t="n">
        <v>14.59</v>
      </c>
      <c r="M74" s="14" t="n">
        <v>4.79</v>
      </c>
      <c r="N74" s="13" t="n">
        <v>27.9</v>
      </c>
      <c r="O74" s="14" t="n">
        <v>7.35</v>
      </c>
      <c r="P74" s="8" t="inlineStr">
        <is>
          <t>reference season for PEC</t>
        </is>
      </c>
      <c r="Q74" s="8" t="inlineStr">
        <is>
          <t>synthetic (dummy) - generated, not measured</t>
        </is>
      </c>
    </row>
    <row r="75">
      <c r="A75" s="8" t="inlineStr">
        <is>
          <t>ST7</t>
        </is>
      </c>
      <c r="B75" s="8" t="inlineStr">
        <is>
          <t>Jatiluhur outlet</t>
        </is>
      </c>
      <c r="C75" s="8" t="inlineStr">
        <is>
          <t>Kab. Purwakarta</t>
        </is>
      </c>
      <c r="D75" s="8" t="n">
        <v>158</v>
      </c>
      <c r="E75" s="8" t="inlineStr">
        <is>
          <t>Transisi (Apr-Jun/Oct)</t>
        </is>
      </c>
      <c r="F75" s="8" t="n">
        <v>2</v>
      </c>
      <c r="G75" s="12" t="n">
        <v>8.74</v>
      </c>
      <c r="H75" s="8" t="n">
        <v>15828024</v>
      </c>
      <c r="I75" s="13" t="n">
        <v>108.3</v>
      </c>
      <c r="J75" s="13" t="n">
        <v>-23.1</v>
      </c>
      <c r="K75" s="13" t="n">
        <v>56.3</v>
      </c>
      <c r="L75" s="13" t="n">
        <v>11.91</v>
      </c>
      <c r="M75" s="14" t="n">
        <v>5.69</v>
      </c>
      <c r="N75" s="13" t="n">
        <v>26.2</v>
      </c>
      <c r="O75" s="14" t="n">
        <v>7.49</v>
      </c>
      <c r="P75" s="8" t="inlineStr">
        <is>
          <t>reference season for PEC</t>
        </is>
      </c>
      <c r="Q75" s="8" t="inlineStr">
        <is>
          <t>synthetic (dummy) - generated, not measured</t>
        </is>
      </c>
    </row>
    <row r="76">
      <c r="A76" s="8" t="inlineStr">
        <is>
          <t>ST7</t>
        </is>
      </c>
      <c r="B76" s="8" t="inlineStr">
        <is>
          <t>Jatiluhur outlet</t>
        </is>
      </c>
      <c r="C76" s="8" t="inlineStr">
        <is>
          <t>Kab. Purwakarta</t>
        </is>
      </c>
      <c r="D76" s="8" t="n">
        <v>158</v>
      </c>
      <c r="E76" s="8" t="inlineStr">
        <is>
          <t>Transisi (Apr-Jun/Oct)</t>
        </is>
      </c>
      <c r="F76" s="8" t="n">
        <v>3</v>
      </c>
      <c r="G76" s="12" t="n">
        <v>9.68</v>
      </c>
      <c r="H76" s="8" t="n">
        <v>19966781</v>
      </c>
      <c r="I76" s="13" t="n">
        <v>112.8</v>
      </c>
      <c r="J76" s="13" t="n">
        <v>-20.6</v>
      </c>
      <c r="K76" s="13" t="n">
        <v>48.7</v>
      </c>
      <c r="L76" s="14" t="n">
        <v>9.57</v>
      </c>
      <c r="M76" s="14" t="n">
        <v>8.92</v>
      </c>
      <c r="N76" s="13" t="n">
        <v>28.4</v>
      </c>
      <c r="O76" s="14" t="n">
        <v>7.78</v>
      </c>
      <c r="P76" s="8" t="inlineStr">
        <is>
          <t>reference season for PEC</t>
        </is>
      </c>
      <c r="Q76" s="8" t="inlineStr">
        <is>
          <t>synthetic (dummy) - generated, not measured</t>
        </is>
      </c>
    </row>
    <row r="77">
      <c r="A77" s="8" t="inlineStr">
        <is>
          <t>ST7</t>
        </is>
      </c>
      <c r="B77" s="8" t="inlineStr">
        <is>
          <t>Jatiluhur outlet</t>
        </is>
      </c>
      <c r="C77" s="8" t="inlineStr">
        <is>
          <t>Kab. Purwakarta</t>
        </is>
      </c>
      <c r="D77" s="8" t="n">
        <v>158</v>
      </c>
      <c r="E77" s="8" t="inlineStr">
        <is>
          <t>Hujan (wet, Dec-Feb)</t>
        </is>
      </c>
      <c r="F77" s="8" t="n">
        <v>1</v>
      </c>
      <c r="G77" s="11" t="n">
        <v>13.03</v>
      </c>
      <c r="H77" s="8" t="n">
        <v>29830536</v>
      </c>
      <c r="I77" s="13" t="n">
        <v>111.9</v>
      </c>
      <c r="J77" s="13" t="n">
        <v>-21</v>
      </c>
      <c r="K77" s="13" t="n">
        <v>120.9</v>
      </c>
      <c r="L77" s="13" t="n">
        <v>19.84</v>
      </c>
      <c r="M77" s="14" t="n">
        <v>5.91</v>
      </c>
      <c r="N77" s="13" t="n">
        <v>26.5</v>
      </c>
      <c r="O77" s="14" t="n">
        <v>6.95</v>
      </c>
      <c r="P77" s="8" t="inlineStr">
        <is>
          <t>runoff-driven mobilisation of PET debris</t>
        </is>
      </c>
      <c r="Q77" s="8" t="inlineStr">
        <is>
          <t>synthetic (dummy) - generated, not measured</t>
        </is>
      </c>
    </row>
    <row r="78">
      <c r="A78" s="8" t="inlineStr">
        <is>
          <t>ST7</t>
        </is>
      </c>
      <c r="B78" s="8" t="inlineStr">
        <is>
          <t>Jatiluhur outlet</t>
        </is>
      </c>
      <c r="C78" s="8" t="inlineStr">
        <is>
          <t>Kab. Purwakarta</t>
        </is>
      </c>
      <c r="D78" s="8" t="n">
        <v>158</v>
      </c>
      <c r="E78" s="8" t="inlineStr">
        <is>
          <t>Hujan (wet, Dec-Feb)</t>
        </is>
      </c>
      <c r="F78" s="8" t="n">
        <v>2</v>
      </c>
      <c r="G78" s="11" t="n">
        <v>14.84</v>
      </c>
      <c r="H78" s="8" t="n">
        <v>29756901</v>
      </c>
      <c r="I78" s="13" t="n">
        <v>134.9</v>
      </c>
      <c r="J78" s="13" t="n">
        <v>-24.5</v>
      </c>
      <c r="K78" s="13" t="n">
        <v>109.5</v>
      </c>
      <c r="L78" s="13" t="n">
        <v>18.3</v>
      </c>
      <c r="M78" s="14" t="n">
        <v>9.31</v>
      </c>
      <c r="N78" s="13" t="n">
        <v>28.2</v>
      </c>
      <c r="O78" s="14" t="n">
        <v>7.3</v>
      </c>
      <c r="P78" s="8" t="inlineStr">
        <is>
          <t>runoff-driven mobilisation of PET debris</t>
        </is>
      </c>
      <c r="Q78" s="8" t="inlineStr">
        <is>
          <t>synthetic (dummy) - generated, not measured</t>
        </is>
      </c>
    </row>
    <row r="79">
      <c r="A79" s="8" t="inlineStr">
        <is>
          <t>ST7</t>
        </is>
      </c>
      <c r="B79" s="8" t="inlineStr">
        <is>
          <t>Jatiluhur outlet</t>
        </is>
      </c>
      <c r="C79" s="8" t="inlineStr">
        <is>
          <t>Kab. Purwakarta</t>
        </is>
      </c>
      <c r="D79" s="8" t="n">
        <v>158</v>
      </c>
      <c r="E79" s="8" t="inlineStr">
        <is>
          <t>Hujan (wet, Dec-Feb)</t>
        </is>
      </c>
      <c r="F79" s="8" t="n">
        <v>3</v>
      </c>
      <c r="G79" s="11" t="n">
        <v>10.82</v>
      </c>
      <c r="H79" s="8" t="n">
        <v>14930074</v>
      </c>
      <c r="I79" s="13" t="n">
        <v>133.6</v>
      </c>
      <c r="J79" s="13" t="n">
        <v>-22.9</v>
      </c>
      <c r="K79" s="13" t="n">
        <v>111.9</v>
      </c>
      <c r="L79" s="13" t="n">
        <v>17.26</v>
      </c>
      <c r="M79" s="14" t="n">
        <v>7.85</v>
      </c>
      <c r="N79" s="13" t="n">
        <v>27.7</v>
      </c>
      <c r="O79" s="14" t="n">
        <v>7.31</v>
      </c>
      <c r="P79" s="8" t="inlineStr">
        <is>
          <t>runoff-driven mobilisation of PET debris</t>
        </is>
      </c>
      <c r="Q79" s="8" t="inlineStr">
        <is>
          <t>synthetic (dummy) - generated, not measured</t>
        </is>
      </c>
    </row>
    <row r="80">
      <c r="A80" s="8" t="inlineStr">
        <is>
          <t>ST8</t>
        </is>
      </c>
      <c r="B80" s="8" t="inlineStr">
        <is>
          <t>Muara Gembong (estuary)</t>
        </is>
      </c>
      <c r="C80" s="8" t="inlineStr">
        <is>
          <t>Kab. Bekasi</t>
        </is>
      </c>
      <c r="D80" s="8" t="n">
        <v>269</v>
      </c>
      <c r="E80" s="8" t="inlineStr">
        <is>
          <t>Kemarau (dry, Jul-Sep)</t>
        </is>
      </c>
      <c r="F80" s="8" t="n">
        <v>1</v>
      </c>
      <c r="G80" s="11" t="n">
        <v>10.4</v>
      </c>
      <c r="H80" s="8" t="n">
        <v>18765293</v>
      </c>
      <c r="I80" s="13" t="n">
        <v>104.6</v>
      </c>
      <c r="J80" s="13" t="n">
        <v>-27.2</v>
      </c>
      <c r="K80" s="13" t="n">
        <v>28.2</v>
      </c>
      <c r="L80" s="13" t="n">
        <v>10.72</v>
      </c>
      <c r="M80" s="14" t="n">
        <v>6.85</v>
      </c>
      <c r="N80" s="13" t="n">
        <v>28.7</v>
      </c>
      <c r="O80" s="14" t="n">
        <v>6.99</v>
      </c>
      <c r="P80" s="8" t="inlineStr">
        <is>
          <t>low flow, less dilution but less land wash-off</t>
        </is>
      </c>
      <c r="Q80" s="8" t="inlineStr">
        <is>
          <t>synthetic (dummy) - generated, not measured</t>
        </is>
      </c>
    </row>
    <row r="81">
      <c r="A81" s="8" t="inlineStr">
        <is>
          <t>ST8</t>
        </is>
      </c>
      <c r="B81" s="8" t="inlineStr">
        <is>
          <t>Muara Gembong (estuary)</t>
        </is>
      </c>
      <c r="C81" s="8" t="inlineStr">
        <is>
          <t>Kab. Bekasi</t>
        </is>
      </c>
      <c r="D81" s="8" t="n">
        <v>269</v>
      </c>
      <c r="E81" s="8" t="inlineStr">
        <is>
          <t>Kemarau (dry, Jul-Sep)</t>
        </is>
      </c>
      <c r="F81" s="8" t="n">
        <v>2</v>
      </c>
      <c r="G81" s="11" t="n">
        <v>16.62</v>
      </c>
      <c r="H81" s="8" t="n">
        <v>39494745</v>
      </c>
      <c r="I81" s="13" t="n">
        <v>98.40000000000001</v>
      </c>
      <c r="J81" s="13" t="n">
        <v>-26.9</v>
      </c>
      <c r="K81" s="13" t="n">
        <v>33.9</v>
      </c>
      <c r="L81" s="13" t="n">
        <v>18.7</v>
      </c>
      <c r="M81" s="14" t="n">
        <v>7.21</v>
      </c>
      <c r="N81" s="13" t="n">
        <v>26.2</v>
      </c>
      <c r="O81" s="14" t="n">
        <v>7.47</v>
      </c>
      <c r="P81" s="8" t="inlineStr">
        <is>
          <t>low flow, less dilution but less land wash-off</t>
        </is>
      </c>
      <c r="Q81" s="8" t="inlineStr">
        <is>
          <t>synthetic (dummy) - generated, not measured</t>
        </is>
      </c>
    </row>
    <row r="82">
      <c r="A82" s="8" t="inlineStr">
        <is>
          <t>ST8</t>
        </is>
      </c>
      <c r="B82" s="8" t="inlineStr">
        <is>
          <t>Muara Gembong (estuary)</t>
        </is>
      </c>
      <c r="C82" s="8" t="inlineStr">
        <is>
          <t>Kab. Bekasi</t>
        </is>
      </c>
      <c r="D82" s="8" t="n">
        <v>269</v>
      </c>
      <c r="E82" s="8" t="inlineStr">
        <is>
          <t>Kemarau (dry, Jul-Sep)</t>
        </is>
      </c>
      <c r="F82" s="8" t="n">
        <v>3</v>
      </c>
      <c r="G82" s="11" t="n">
        <v>17.19</v>
      </c>
      <c r="H82" s="8" t="n">
        <v>32472208</v>
      </c>
      <c r="I82" s="13" t="n">
        <v>95.5</v>
      </c>
      <c r="J82" s="13" t="n">
        <v>-20.8</v>
      </c>
      <c r="K82" s="13" t="n">
        <v>27.9</v>
      </c>
      <c r="L82" s="13" t="n">
        <v>21.6</v>
      </c>
      <c r="M82" s="14" t="n">
        <v>4.94</v>
      </c>
      <c r="N82" s="13" t="n">
        <v>26.6</v>
      </c>
      <c r="O82" s="14" t="n">
        <v>6.93</v>
      </c>
      <c r="P82" s="8" t="inlineStr">
        <is>
          <t>low flow, less dilution but less land wash-off</t>
        </is>
      </c>
      <c r="Q82" s="8" t="inlineStr">
        <is>
          <t>synthetic (dummy) - generated, not measured</t>
        </is>
      </c>
    </row>
    <row r="83">
      <c r="A83" s="8" t="inlineStr">
        <is>
          <t>ST8</t>
        </is>
      </c>
      <c r="B83" s="8" t="inlineStr">
        <is>
          <t>Muara Gembong (estuary)</t>
        </is>
      </c>
      <c r="C83" s="8" t="inlineStr">
        <is>
          <t>Kab. Bekasi</t>
        </is>
      </c>
      <c r="D83" s="8" t="n">
        <v>269</v>
      </c>
      <c r="E83" s="8" t="inlineStr">
        <is>
          <t>Transisi (Apr-Jun/Oct)</t>
        </is>
      </c>
      <c r="F83" s="8" t="n">
        <v>1</v>
      </c>
      <c r="G83" s="11" t="n">
        <v>24.83</v>
      </c>
      <c r="H83" s="8" t="n">
        <v>53471226</v>
      </c>
      <c r="I83" s="13" t="n">
        <v>112.7</v>
      </c>
      <c r="J83" s="13" t="n">
        <v>-25.1</v>
      </c>
      <c r="K83" s="13" t="n">
        <v>57.9</v>
      </c>
      <c r="L83" s="13" t="n">
        <v>29.36</v>
      </c>
      <c r="M83" s="14" t="n">
        <v>4.77</v>
      </c>
      <c r="N83" s="13" t="n">
        <v>25.6</v>
      </c>
      <c r="O83" s="14" t="n">
        <v>7.69</v>
      </c>
      <c r="P83" s="8" t="inlineStr">
        <is>
          <t>reference season for PEC</t>
        </is>
      </c>
      <c r="Q83" s="8" t="inlineStr">
        <is>
          <t>synthetic (dummy) - generated, not measured</t>
        </is>
      </c>
    </row>
    <row r="84">
      <c r="A84" s="8" t="inlineStr">
        <is>
          <t>ST8</t>
        </is>
      </c>
      <c r="B84" s="8" t="inlineStr">
        <is>
          <t>Muara Gembong (estuary)</t>
        </is>
      </c>
      <c r="C84" s="8" t="inlineStr">
        <is>
          <t>Kab. Bekasi</t>
        </is>
      </c>
      <c r="D84" s="8" t="n">
        <v>269</v>
      </c>
      <c r="E84" s="8" t="inlineStr">
        <is>
          <t>Transisi (Apr-Jun/Oct)</t>
        </is>
      </c>
      <c r="F84" s="8" t="n">
        <v>2</v>
      </c>
      <c r="G84" s="11" t="n">
        <v>29.32</v>
      </c>
      <c r="H84" s="8" t="n">
        <v>67598477</v>
      </c>
      <c r="I84" s="13" t="n">
        <v>136.5</v>
      </c>
      <c r="J84" s="13" t="n">
        <v>-20.5</v>
      </c>
      <c r="K84" s="13" t="n">
        <v>52.8</v>
      </c>
      <c r="L84" s="13" t="n">
        <v>31.8</v>
      </c>
      <c r="M84" s="14" t="n">
        <v>5.6</v>
      </c>
      <c r="N84" s="13" t="n">
        <v>29</v>
      </c>
      <c r="O84" s="14" t="n">
        <v>7.76</v>
      </c>
      <c r="P84" s="8" t="inlineStr">
        <is>
          <t>reference season for PEC</t>
        </is>
      </c>
      <c r="Q84" s="8" t="inlineStr">
        <is>
          <t>synthetic (dummy) - generated, not measured</t>
        </is>
      </c>
    </row>
    <row r="85">
      <c r="A85" s="8" t="inlineStr">
        <is>
          <t>ST8</t>
        </is>
      </c>
      <c r="B85" s="8" t="inlineStr">
        <is>
          <t>Muara Gembong (estuary)</t>
        </is>
      </c>
      <c r="C85" s="8" t="inlineStr">
        <is>
          <t>Kab. Bekasi</t>
        </is>
      </c>
      <c r="D85" s="8" t="n">
        <v>269</v>
      </c>
      <c r="E85" s="8" t="inlineStr">
        <is>
          <t>Transisi (Apr-Jun/Oct)</t>
        </is>
      </c>
      <c r="F85" s="8" t="n">
        <v>3</v>
      </c>
      <c r="G85" s="11" t="n">
        <v>23.87</v>
      </c>
      <c r="H85" s="8" t="n">
        <v>37706849</v>
      </c>
      <c r="I85" s="13" t="n">
        <v>144.9</v>
      </c>
      <c r="J85" s="13" t="n">
        <v>-25.7</v>
      </c>
      <c r="K85" s="13" t="n">
        <v>37.7</v>
      </c>
      <c r="L85" s="13" t="n">
        <v>28.27</v>
      </c>
      <c r="M85" s="14" t="n">
        <v>5.83</v>
      </c>
      <c r="N85" s="13" t="n">
        <v>27.8</v>
      </c>
      <c r="O85" s="14" t="n">
        <v>7.38</v>
      </c>
      <c r="P85" s="8" t="inlineStr">
        <is>
          <t>reference season for PEC</t>
        </is>
      </c>
      <c r="Q85" s="8" t="inlineStr">
        <is>
          <t>synthetic (dummy) - generated, not measured</t>
        </is>
      </c>
    </row>
    <row r="86">
      <c r="A86" s="8" t="inlineStr">
        <is>
          <t>ST8</t>
        </is>
      </c>
      <c r="B86" s="8" t="inlineStr">
        <is>
          <t>Muara Gembong (estuary)</t>
        </is>
      </c>
      <c r="C86" s="8" t="inlineStr">
        <is>
          <t>Kab. Bekasi</t>
        </is>
      </c>
      <c r="D86" s="8" t="n">
        <v>269</v>
      </c>
      <c r="E86" s="8" t="inlineStr">
        <is>
          <t>Hujan (wet, Dec-Feb)</t>
        </is>
      </c>
      <c r="F86" s="8" t="n">
        <v>1</v>
      </c>
      <c r="G86" s="11" t="n">
        <v>30.64</v>
      </c>
      <c r="H86" s="8" t="n">
        <v>48612438</v>
      </c>
      <c r="I86" s="13" t="n">
        <v>92.2</v>
      </c>
      <c r="J86" s="13" t="n">
        <v>-20</v>
      </c>
      <c r="K86" s="13" t="n">
        <v>125.2</v>
      </c>
      <c r="L86" s="13" t="n">
        <v>45.67</v>
      </c>
      <c r="M86" s="14" t="n">
        <v>4.58</v>
      </c>
      <c r="N86" s="13" t="n">
        <v>27.8</v>
      </c>
      <c r="O86" s="14" t="n">
        <v>7.29</v>
      </c>
      <c r="P86" s="8" t="inlineStr">
        <is>
          <t>runoff-driven mobilisation of PET debris</t>
        </is>
      </c>
      <c r="Q86" s="8" t="inlineStr">
        <is>
          <t>synthetic (dummy) - generated, not measured</t>
        </is>
      </c>
    </row>
    <row r="87">
      <c r="A87" s="8" t="inlineStr">
        <is>
          <t>ST8</t>
        </is>
      </c>
      <c r="B87" s="8" t="inlineStr">
        <is>
          <t>Muara Gembong (estuary)</t>
        </is>
      </c>
      <c r="C87" s="8" t="inlineStr">
        <is>
          <t>Kab. Bekasi</t>
        </is>
      </c>
      <c r="D87" s="8" t="n">
        <v>269</v>
      </c>
      <c r="E87" s="8" t="inlineStr">
        <is>
          <t>Hujan (wet, Dec-Feb)</t>
        </is>
      </c>
      <c r="F87" s="8" t="n">
        <v>2</v>
      </c>
      <c r="G87" s="11" t="n">
        <v>29.73</v>
      </c>
      <c r="H87" s="8" t="n">
        <v>56734886</v>
      </c>
      <c r="I87" s="13" t="n">
        <v>104.3</v>
      </c>
      <c r="J87" s="13" t="n">
        <v>-28</v>
      </c>
      <c r="K87" s="13" t="n">
        <v>111.5</v>
      </c>
      <c r="L87" s="13" t="n">
        <v>27.59</v>
      </c>
      <c r="M87" s="14" t="n">
        <v>6.27</v>
      </c>
      <c r="N87" s="13" t="n">
        <v>26.4</v>
      </c>
      <c r="O87" s="14" t="n">
        <v>7.2</v>
      </c>
      <c r="P87" s="8" t="inlineStr">
        <is>
          <t>runoff-driven mobilisation of PET debris</t>
        </is>
      </c>
      <c r="Q87" s="8" t="inlineStr">
        <is>
          <t>synthetic (dummy) - generated, not measured</t>
        </is>
      </c>
    </row>
    <row r="88">
      <c r="A88" s="8" t="inlineStr">
        <is>
          <t>ST8</t>
        </is>
      </c>
      <c r="B88" s="8" t="inlineStr">
        <is>
          <t>Muara Gembong (estuary)</t>
        </is>
      </c>
      <c r="C88" s="8" t="inlineStr">
        <is>
          <t>Kab. Bekasi</t>
        </is>
      </c>
      <c r="D88" s="8" t="n">
        <v>269</v>
      </c>
      <c r="E88" s="8" t="inlineStr">
        <is>
          <t>Hujan (wet, Dec-Feb)</t>
        </is>
      </c>
      <c r="F88" s="8" t="n">
        <v>3</v>
      </c>
      <c r="G88" s="11" t="n">
        <v>36.08</v>
      </c>
      <c r="H88" s="8" t="n">
        <v>62673143</v>
      </c>
      <c r="I88" s="13" t="n">
        <v>88.09999999999999</v>
      </c>
      <c r="J88" s="13" t="n">
        <v>-22.5</v>
      </c>
      <c r="K88" s="13" t="n">
        <v>64.8</v>
      </c>
      <c r="L88" s="13" t="n">
        <v>38.64</v>
      </c>
      <c r="M88" s="14" t="n">
        <v>8.720000000000001</v>
      </c>
      <c r="N88" s="13" t="n">
        <v>27.8</v>
      </c>
      <c r="O88" s="14" t="n">
        <v>7.09</v>
      </c>
      <c r="P88" s="8" t="inlineStr">
        <is>
          <t>runoff-driven mobilisation of PET debris</t>
        </is>
      </c>
      <c r="Q88" s="8" t="inlineStr">
        <is>
          <t>synthetic (dummy) - generated, not measured</t>
        </is>
      </c>
    </row>
    <row r="90">
      <c r="A90" s="15" t="inlineStr">
        <is>
          <t>Mean PET NP in water per station and season (µg/L) - live AVERAGEIFS over the table above</t>
        </is>
      </c>
    </row>
    <row r="91">
      <c r="A91" s="16" t="inlineStr">
        <is>
          <t>station_code</t>
        </is>
      </c>
      <c r="B91" s="17" t="inlineStr">
        <is>
          <t>Kemarau (dry, Jul-Sep)</t>
        </is>
      </c>
      <c r="C91" s="17" t="inlineStr">
        <is>
          <t>Transisi (Apr-Jun/Oct)</t>
        </is>
      </c>
      <c r="D91" s="17" t="inlineStr">
        <is>
          <t>Hujan (wet, Dec-Feb)</t>
        </is>
      </c>
    </row>
    <row r="92">
      <c r="A92" s="18" t="inlineStr">
        <is>
          <t>ST1</t>
        </is>
      </c>
      <c r="B92" s="19">
        <f>AVERAGEIFS(G17:G88,A17:A88,$A92,E17:E88,B$91)</f>
        <v/>
      </c>
      <c r="C92" s="19">
        <f>AVERAGEIFS(G17:G88,A17:A88,$A92,E17:E88,C$91)</f>
        <v/>
      </c>
      <c r="D92" s="19">
        <f>AVERAGEIFS(G17:G88,A17:A88,$A92,E17:E88,D$91)</f>
        <v/>
      </c>
    </row>
    <row r="93">
      <c r="A93" s="18" t="inlineStr">
        <is>
          <t>ST2</t>
        </is>
      </c>
      <c r="B93" s="19">
        <f>AVERAGEIFS(G17:G88,A17:A88,$A93,E17:E88,B$91)</f>
        <v/>
      </c>
      <c r="C93" s="19">
        <f>AVERAGEIFS(G17:G88,A17:A88,$A93,E17:E88,C$91)</f>
        <v/>
      </c>
      <c r="D93" s="19">
        <f>AVERAGEIFS(G17:G88,A17:A88,$A93,E17:E88,D$91)</f>
        <v/>
      </c>
    </row>
    <row r="94">
      <c r="A94" s="18" t="inlineStr">
        <is>
          <t>ST3</t>
        </is>
      </c>
      <c r="B94" s="19">
        <f>AVERAGEIFS(G17:G88,A17:A88,$A94,E17:E88,B$91)</f>
        <v/>
      </c>
      <c r="C94" s="19">
        <f>AVERAGEIFS(G17:G88,A17:A88,$A94,E17:E88,C$91)</f>
        <v/>
      </c>
      <c r="D94" s="19">
        <f>AVERAGEIFS(G17:G88,A17:A88,$A94,E17:E88,D$91)</f>
        <v/>
      </c>
    </row>
    <row r="95">
      <c r="A95" s="18" t="inlineStr">
        <is>
          <t>ST4</t>
        </is>
      </c>
      <c r="B95" s="19">
        <f>AVERAGEIFS(G17:G88,A17:A88,$A95,E17:E88,B$91)</f>
        <v/>
      </c>
      <c r="C95" s="19">
        <f>AVERAGEIFS(G17:G88,A17:A88,$A95,E17:E88,C$91)</f>
        <v/>
      </c>
      <c r="D95" s="19">
        <f>AVERAGEIFS(G17:G88,A17:A88,$A95,E17:E88,D$91)</f>
        <v/>
      </c>
    </row>
    <row r="96">
      <c r="A96" s="18" t="inlineStr">
        <is>
          <t>ST5</t>
        </is>
      </c>
      <c r="B96" s="19">
        <f>AVERAGEIFS(G17:G88,A17:A88,$A96,E17:E88,B$91)</f>
        <v/>
      </c>
      <c r="C96" s="19">
        <f>AVERAGEIFS(G17:G88,A17:A88,$A96,E17:E88,C$91)</f>
        <v/>
      </c>
      <c r="D96" s="19">
        <f>AVERAGEIFS(G17:G88,A17:A88,$A96,E17:E88,D$91)</f>
        <v/>
      </c>
    </row>
    <row r="97">
      <c r="A97" s="18" t="inlineStr">
        <is>
          <t>ST6</t>
        </is>
      </c>
      <c r="B97" s="19">
        <f>AVERAGEIFS(G17:G88,A17:A88,$A97,E17:E88,B$91)</f>
        <v/>
      </c>
      <c r="C97" s="19">
        <f>AVERAGEIFS(G17:G88,A17:A88,$A97,E17:E88,C$91)</f>
        <v/>
      </c>
      <c r="D97" s="19">
        <f>AVERAGEIFS(G17:G88,A17:A88,$A97,E17:E88,D$91)</f>
        <v/>
      </c>
    </row>
    <row r="98">
      <c r="A98" s="18" t="inlineStr">
        <is>
          <t>ST7</t>
        </is>
      </c>
      <c r="B98" s="19">
        <f>AVERAGEIFS(G17:G88,A17:A88,$A98,E17:E88,B$91)</f>
        <v/>
      </c>
      <c r="C98" s="19">
        <f>AVERAGEIFS(G17:G88,A17:A88,$A98,E17:E88,C$91)</f>
        <v/>
      </c>
      <c r="D98" s="19">
        <f>AVERAGEIFS(G17:G88,A17:A88,$A98,E17:E88,D$91)</f>
        <v/>
      </c>
    </row>
    <row r="99">
      <c r="A99" s="18" t="inlineStr">
        <is>
          <t>ST8</t>
        </is>
      </c>
      <c r="B99" s="19">
        <f>AVERAGEIFS(G17:G88,A17:A88,$A99,E17:E88,B$91)</f>
        <v/>
      </c>
      <c r="C99" s="19">
        <f>AVERAGEIFS(G17:G88,A17:A88,$A99,E17:E88,C$91)</f>
        <v/>
      </c>
      <c r="D99" s="19">
        <f>AVERAGEIFS(G17:G88,A17:A88,$A99,E17:E88,D$91)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81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7" customWidth="1" min="1" max="1"/>
    <col width="15" customWidth="1" min="2" max="2"/>
    <col width="18" customWidth="1" min="3" max="3"/>
    <col width="24" customWidth="1" min="4" max="4"/>
    <col width="18" customWidth="1" min="5" max="5"/>
    <col width="15" customWidth="1" min="6" max="6"/>
    <col width="15" customWidth="1" min="7" max="7"/>
    <col width="19" customWidth="1" min="8" max="8"/>
    <col width="23" customWidth="1" min="9" max="9"/>
    <col width="27" customWidth="1" min="10" max="10"/>
    <col width="20" customWidth="1" min="11" max="11"/>
    <col width="12" customWidth="1" min="12" max="12"/>
    <col width="34" customWidth="1" min="13" max="13"/>
    <col width="34" customWidth="1" min="14" max="14"/>
  </cols>
  <sheetData>
    <row r="1">
      <c r="A1" s="1" t="inlineStr">
        <is>
          <t>Dose-response, 96 h, PET nanoplastics</t>
        </is>
      </c>
    </row>
    <row r="2">
      <c r="A2" s="2" t="inlineStr">
        <is>
          <t>LC50 / EC50 are computed with Excel formulas (log-logit regression), not hardcoded</t>
        </is>
      </c>
    </row>
    <row r="3">
      <c r="A3" s="3" t="inlineStr">
        <is>
          <t>Data status: synthetic (dummy) - generated, not measured</t>
        </is>
      </c>
    </row>
    <row r="5" ht="30" customHeight="1">
      <c r="A5" s="7" t="inlineStr">
        <is>
          <t>species</t>
        </is>
      </c>
      <c r="B5" s="7" t="inlineStr">
        <is>
          <t>species_code</t>
        </is>
      </c>
      <c r="C5" s="7" t="inlineStr">
        <is>
          <t>group</t>
        </is>
      </c>
      <c r="D5" s="7" t="inlineStr">
        <is>
          <t>life_stage</t>
        </is>
      </c>
      <c r="E5" s="7" t="inlineStr">
        <is>
          <t>dose_pet_np_ug_L</t>
        </is>
      </c>
      <c r="F5" s="7" t="inlineStr">
        <is>
          <t>replicate</t>
        </is>
      </c>
      <c r="G5" s="7" t="inlineStr">
        <is>
          <t>n_organisms</t>
        </is>
      </c>
      <c r="H5" s="7" t="inlineStr">
        <is>
          <t>mortality_96h_pct</t>
        </is>
      </c>
      <c r="I5" s="7" t="inlineStr">
        <is>
          <t>growth_inhibition_pct</t>
        </is>
      </c>
      <c r="J5" s="7" t="inlineStr">
        <is>
          <t>third_endpoint_name</t>
        </is>
      </c>
      <c r="K5" s="7" t="inlineStr">
        <is>
          <t>third_endpoint_pct</t>
        </is>
      </c>
      <c r="L5" s="7" t="inlineStr">
        <is>
          <t>exposure_h</t>
        </is>
      </c>
      <c r="M5" s="7" t="inlineStr">
        <is>
          <t>medium</t>
        </is>
      </c>
      <c r="N5" s="7" t="inlineStr">
        <is>
          <t>data_status</t>
        </is>
      </c>
    </row>
    <row r="6">
      <c r="A6" s="8" t="inlineStr">
        <is>
          <t>Macrobrachium rosenbergii</t>
        </is>
      </c>
      <c r="B6" s="8" t="inlineStr">
        <is>
          <t>MRO</t>
        </is>
      </c>
      <c r="C6" s="8" t="inlineStr">
        <is>
          <t>small crustacean</t>
        </is>
      </c>
      <c r="D6" s="8" t="inlineStr">
        <is>
          <t>post-larvae PL-25</t>
        </is>
      </c>
      <c r="E6" s="14" t="n">
        <v>0</v>
      </c>
      <c r="F6" s="8" t="n">
        <v>1</v>
      </c>
      <c r="G6" s="8" t="n">
        <v>20</v>
      </c>
      <c r="H6" s="12" t="n">
        <v>0</v>
      </c>
      <c r="I6" s="12" t="n">
        <v>1.62</v>
      </c>
      <c r="J6" s="8" t="inlineStr">
        <is>
          <t>moulting_delay_pct</t>
        </is>
      </c>
      <c r="K6" s="12" t="n">
        <v>-2.57</v>
      </c>
      <c r="L6" s="8" t="n">
        <v>96</v>
      </c>
      <c r="M6" s="8" t="inlineStr">
        <is>
          <t>dechlorinated tap water, semi-static renewal 24 h</t>
        </is>
      </c>
      <c r="N6" s="8" t="inlineStr">
        <is>
          <t>synthetic (dummy) - generated, not measured</t>
        </is>
      </c>
    </row>
    <row r="7">
      <c r="A7" s="8" t="inlineStr">
        <is>
          <t>Macrobrachium rosenbergii</t>
        </is>
      </c>
      <c r="B7" s="8" t="inlineStr">
        <is>
          <t>MRO</t>
        </is>
      </c>
      <c r="C7" s="8" t="inlineStr">
        <is>
          <t>small crustacean</t>
        </is>
      </c>
      <c r="D7" s="8" t="inlineStr">
        <is>
          <t>post-larvae PL-25</t>
        </is>
      </c>
      <c r="E7" s="14" t="n">
        <v>0</v>
      </c>
      <c r="F7" s="8" t="n">
        <v>2</v>
      </c>
      <c r="G7" s="8" t="n">
        <v>20</v>
      </c>
      <c r="H7" s="12" t="n">
        <v>0</v>
      </c>
      <c r="I7" s="12" t="n">
        <v>-0.97</v>
      </c>
      <c r="J7" s="8" t="inlineStr">
        <is>
          <t>moulting_delay_pct</t>
        </is>
      </c>
      <c r="K7" s="12" t="n">
        <v>1.59</v>
      </c>
      <c r="L7" s="8" t="n">
        <v>96</v>
      </c>
      <c r="M7" s="8" t="inlineStr">
        <is>
          <t>dechlorinated tap water, semi-static renewal 24 h</t>
        </is>
      </c>
      <c r="N7" s="8" t="inlineStr">
        <is>
          <t>synthetic (dummy) - generated, not measured</t>
        </is>
      </c>
    </row>
    <row r="8">
      <c r="A8" s="8" t="inlineStr">
        <is>
          <t>Macrobrachium rosenbergii</t>
        </is>
      </c>
      <c r="B8" s="8" t="inlineStr">
        <is>
          <t>MRO</t>
        </is>
      </c>
      <c r="C8" s="8" t="inlineStr">
        <is>
          <t>small crustacean</t>
        </is>
      </c>
      <c r="D8" s="8" t="inlineStr">
        <is>
          <t>post-larvae PL-25</t>
        </is>
      </c>
      <c r="E8" s="14" t="n">
        <v>0</v>
      </c>
      <c r="F8" s="8" t="n">
        <v>3</v>
      </c>
      <c r="G8" s="8" t="n">
        <v>20</v>
      </c>
      <c r="H8" s="12" t="n">
        <v>3.78</v>
      </c>
      <c r="I8" s="12" t="n">
        <v>2.16</v>
      </c>
      <c r="J8" s="8" t="inlineStr">
        <is>
          <t>moulting_delay_pct</t>
        </is>
      </c>
      <c r="K8" s="12" t="n">
        <v>-0.37</v>
      </c>
      <c r="L8" s="8" t="n">
        <v>96</v>
      </c>
      <c r="M8" s="8" t="inlineStr">
        <is>
          <t>dechlorinated tap water, semi-static renewal 24 h</t>
        </is>
      </c>
      <c r="N8" s="8" t="inlineStr">
        <is>
          <t>synthetic (dummy) - generated, not measured</t>
        </is>
      </c>
    </row>
    <row r="9">
      <c r="A9" s="8" t="inlineStr">
        <is>
          <t>Macrobrachium rosenbergii</t>
        </is>
      </c>
      <c r="B9" s="8" t="inlineStr">
        <is>
          <t>MRO</t>
        </is>
      </c>
      <c r="C9" s="8" t="inlineStr">
        <is>
          <t>small crustacean</t>
        </is>
      </c>
      <c r="D9" s="8" t="inlineStr">
        <is>
          <t>post-larvae PL-25</t>
        </is>
      </c>
      <c r="E9" s="14" t="n">
        <v>0</v>
      </c>
      <c r="F9" s="8" t="n">
        <v>4</v>
      </c>
      <c r="G9" s="8" t="n">
        <v>20</v>
      </c>
      <c r="H9" s="12" t="n">
        <v>0</v>
      </c>
      <c r="I9" s="12" t="n">
        <v>-1.75</v>
      </c>
      <c r="J9" s="8" t="inlineStr">
        <is>
          <t>moulting_delay_pct</t>
        </is>
      </c>
      <c r="K9" s="12" t="n">
        <v>-0.09</v>
      </c>
      <c r="L9" s="8" t="n">
        <v>96</v>
      </c>
      <c r="M9" s="8" t="inlineStr">
        <is>
          <t>dechlorinated tap water, semi-static renewal 24 h</t>
        </is>
      </c>
      <c r="N9" s="8" t="inlineStr">
        <is>
          <t>synthetic (dummy) - generated, not measured</t>
        </is>
      </c>
    </row>
    <row r="10">
      <c r="A10" s="8" t="inlineStr">
        <is>
          <t>Macrobrachium rosenbergii</t>
        </is>
      </c>
      <c r="B10" s="8" t="inlineStr">
        <is>
          <t>MRO</t>
        </is>
      </c>
      <c r="C10" s="8" t="inlineStr">
        <is>
          <t>small crustacean</t>
        </is>
      </c>
      <c r="D10" s="8" t="inlineStr">
        <is>
          <t>post-larvae PL-25</t>
        </is>
      </c>
      <c r="E10" s="13" t="n">
        <v>50</v>
      </c>
      <c r="F10" s="8" t="n">
        <v>1</v>
      </c>
      <c r="G10" s="8" t="n">
        <v>20</v>
      </c>
      <c r="H10" s="12" t="n">
        <v>2.44</v>
      </c>
      <c r="I10" s="12" t="n">
        <v>2.07</v>
      </c>
      <c r="J10" s="8" t="inlineStr">
        <is>
          <t>moulting_delay_pct</t>
        </is>
      </c>
      <c r="K10" s="12" t="n">
        <v>2.35</v>
      </c>
      <c r="L10" s="8" t="n">
        <v>96</v>
      </c>
      <c r="M10" s="8" t="inlineStr">
        <is>
          <t>dechlorinated tap water, semi-static renewal 24 h</t>
        </is>
      </c>
      <c r="N10" s="8" t="inlineStr">
        <is>
          <t>synthetic (dummy) - generated, not measured</t>
        </is>
      </c>
    </row>
    <row r="11">
      <c r="A11" s="8" t="inlineStr">
        <is>
          <t>Macrobrachium rosenbergii</t>
        </is>
      </c>
      <c r="B11" s="8" t="inlineStr">
        <is>
          <t>MRO</t>
        </is>
      </c>
      <c r="C11" s="8" t="inlineStr">
        <is>
          <t>small crustacean</t>
        </is>
      </c>
      <c r="D11" s="8" t="inlineStr">
        <is>
          <t>post-larvae PL-25</t>
        </is>
      </c>
      <c r="E11" s="13" t="n">
        <v>50</v>
      </c>
      <c r="F11" s="8" t="n">
        <v>2</v>
      </c>
      <c r="G11" s="8" t="n">
        <v>20</v>
      </c>
      <c r="H11" s="12" t="n">
        <v>0</v>
      </c>
      <c r="I11" s="12" t="n">
        <v>7.27</v>
      </c>
      <c r="J11" s="8" t="inlineStr">
        <is>
          <t>moulting_delay_pct</t>
        </is>
      </c>
      <c r="K11" s="12" t="n">
        <v>8.08</v>
      </c>
      <c r="L11" s="8" t="n">
        <v>96</v>
      </c>
      <c r="M11" s="8" t="inlineStr">
        <is>
          <t>dechlorinated tap water, semi-static renewal 24 h</t>
        </is>
      </c>
      <c r="N11" s="8" t="inlineStr">
        <is>
          <t>synthetic (dummy) - generated, not measured</t>
        </is>
      </c>
    </row>
    <row r="12">
      <c r="A12" s="8" t="inlineStr">
        <is>
          <t>Macrobrachium rosenbergii</t>
        </is>
      </c>
      <c r="B12" s="8" t="inlineStr">
        <is>
          <t>MRO</t>
        </is>
      </c>
      <c r="C12" s="8" t="inlineStr">
        <is>
          <t>small crustacean</t>
        </is>
      </c>
      <c r="D12" s="8" t="inlineStr">
        <is>
          <t>post-larvae PL-25</t>
        </is>
      </c>
      <c r="E12" s="13" t="n">
        <v>50</v>
      </c>
      <c r="F12" s="8" t="n">
        <v>3</v>
      </c>
      <c r="G12" s="8" t="n">
        <v>20</v>
      </c>
      <c r="H12" s="12" t="n">
        <v>0.19</v>
      </c>
      <c r="I12" s="12" t="n">
        <v>5.67</v>
      </c>
      <c r="J12" s="8" t="inlineStr">
        <is>
          <t>moulting_delay_pct</t>
        </is>
      </c>
      <c r="K12" s="12" t="n">
        <v>1.76</v>
      </c>
      <c r="L12" s="8" t="n">
        <v>96</v>
      </c>
      <c r="M12" s="8" t="inlineStr">
        <is>
          <t>dechlorinated tap water, semi-static renewal 24 h</t>
        </is>
      </c>
      <c r="N12" s="8" t="inlineStr">
        <is>
          <t>synthetic (dummy) - generated, not measured</t>
        </is>
      </c>
    </row>
    <row r="13">
      <c r="A13" s="8" t="inlineStr">
        <is>
          <t>Macrobrachium rosenbergii</t>
        </is>
      </c>
      <c r="B13" s="8" t="inlineStr">
        <is>
          <t>MRO</t>
        </is>
      </c>
      <c r="C13" s="8" t="inlineStr">
        <is>
          <t>small crustacean</t>
        </is>
      </c>
      <c r="D13" s="8" t="inlineStr">
        <is>
          <t>post-larvae PL-25</t>
        </is>
      </c>
      <c r="E13" s="13" t="n">
        <v>50</v>
      </c>
      <c r="F13" s="8" t="n">
        <v>4</v>
      </c>
      <c r="G13" s="8" t="n">
        <v>20</v>
      </c>
      <c r="H13" s="12" t="n">
        <v>0</v>
      </c>
      <c r="I13" s="12" t="n">
        <v>1.7</v>
      </c>
      <c r="J13" s="8" t="inlineStr">
        <is>
          <t>moulting_delay_pct</t>
        </is>
      </c>
      <c r="K13" s="12" t="n">
        <v>1.52</v>
      </c>
      <c r="L13" s="8" t="n">
        <v>96</v>
      </c>
      <c r="M13" s="8" t="inlineStr">
        <is>
          <t>dechlorinated tap water, semi-static renewal 24 h</t>
        </is>
      </c>
      <c r="N13" s="8" t="inlineStr">
        <is>
          <t>synthetic (dummy) - generated, not measured</t>
        </is>
      </c>
    </row>
    <row r="14">
      <c r="A14" s="8" t="inlineStr">
        <is>
          <t>Macrobrachium rosenbergii</t>
        </is>
      </c>
      <c r="B14" s="8" t="inlineStr">
        <is>
          <t>MRO</t>
        </is>
      </c>
      <c r="C14" s="8" t="inlineStr">
        <is>
          <t>small crustacean</t>
        </is>
      </c>
      <c r="D14" s="8" t="inlineStr">
        <is>
          <t>post-larvae PL-25</t>
        </is>
      </c>
      <c r="E14" s="13" t="n">
        <v>250</v>
      </c>
      <c r="F14" s="8" t="n">
        <v>1</v>
      </c>
      <c r="G14" s="8" t="n">
        <v>20</v>
      </c>
      <c r="H14" s="12" t="n">
        <v>1.87</v>
      </c>
      <c r="I14" s="11" t="n">
        <v>20.79</v>
      </c>
      <c r="J14" s="8" t="inlineStr">
        <is>
          <t>moulting_delay_pct</t>
        </is>
      </c>
      <c r="K14" s="11" t="n">
        <v>13.44</v>
      </c>
      <c r="L14" s="8" t="n">
        <v>96</v>
      </c>
      <c r="M14" s="8" t="inlineStr">
        <is>
          <t>dechlorinated tap water, semi-static renewal 24 h</t>
        </is>
      </c>
      <c r="N14" s="8" t="inlineStr">
        <is>
          <t>synthetic (dummy) - generated, not measured</t>
        </is>
      </c>
    </row>
    <row r="15">
      <c r="A15" s="8" t="inlineStr">
        <is>
          <t>Macrobrachium rosenbergii</t>
        </is>
      </c>
      <c r="B15" s="8" t="inlineStr">
        <is>
          <t>MRO</t>
        </is>
      </c>
      <c r="C15" s="8" t="inlineStr">
        <is>
          <t>small crustacean</t>
        </is>
      </c>
      <c r="D15" s="8" t="inlineStr">
        <is>
          <t>post-larvae PL-25</t>
        </is>
      </c>
      <c r="E15" s="13" t="n">
        <v>250</v>
      </c>
      <c r="F15" s="8" t="n">
        <v>2</v>
      </c>
      <c r="G15" s="8" t="n">
        <v>20</v>
      </c>
      <c r="H15" s="12" t="n">
        <v>4.76</v>
      </c>
      <c r="I15" s="11" t="n">
        <v>19.35</v>
      </c>
      <c r="J15" s="8" t="inlineStr">
        <is>
          <t>moulting_delay_pct</t>
        </is>
      </c>
      <c r="K15" s="11" t="n">
        <v>18.96</v>
      </c>
      <c r="L15" s="8" t="n">
        <v>96</v>
      </c>
      <c r="M15" s="8" t="inlineStr">
        <is>
          <t>dechlorinated tap water, semi-static renewal 24 h</t>
        </is>
      </c>
      <c r="N15" s="8" t="inlineStr">
        <is>
          <t>synthetic (dummy) - generated, not measured</t>
        </is>
      </c>
    </row>
    <row r="16">
      <c r="A16" s="8" t="inlineStr">
        <is>
          <t>Macrobrachium rosenbergii</t>
        </is>
      </c>
      <c r="B16" s="8" t="inlineStr">
        <is>
          <t>MRO</t>
        </is>
      </c>
      <c r="C16" s="8" t="inlineStr">
        <is>
          <t>small crustacean</t>
        </is>
      </c>
      <c r="D16" s="8" t="inlineStr">
        <is>
          <t>post-larvae PL-25</t>
        </is>
      </c>
      <c r="E16" s="13" t="n">
        <v>250</v>
      </c>
      <c r="F16" s="8" t="n">
        <v>3</v>
      </c>
      <c r="G16" s="8" t="n">
        <v>20</v>
      </c>
      <c r="H16" s="12" t="n">
        <v>3.13</v>
      </c>
      <c r="I16" s="11" t="n">
        <v>23.11</v>
      </c>
      <c r="J16" s="8" t="inlineStr">
        <is>
          <t>moulting_delay_pct</t>
        </is>
      </c>
      <c r="K16" s="11" t="n">
        <v>16.11</v>
      </c>
      <c r="L16" s="8" t="n">
        <v>96</v>
      </c>
      <c r="M16" s="8" t="inlineStr">
        <is>
          <t>dechlorinated tap water, semi-static renewal 24 h</t>
        </is>
      </c>
      <c r="N16" s="8" t="inlineStr">
        <is>
          <t>synthetic (dummy) - generated, not measured</t>
        </is>
      </c>
    </row>
    <row r="17">
      <c r="A17" s="8" t="inlineStr">
        <is>
          <t>Macrobrachium rosenbergii</t>
        </is>
      </c>
      <c r="B17" s="8" t="inlineStr">
        <is>
          <t>MRO</t>
        </is>
      </c>
      <c r="C17" s="8" t="inlineStr">
        <is>
          <t>small crustacean</t>
        </is>
      </c>
      <c r="D17" s="8" t="inlineStr">
        <is>
          <t>post-larvae PL-25</t>
        </is>
      </c>
      <c r="E17" s="13" t="n">
        <v>250</v>
      </c>
      <c r="F17" s="8" t="n">
        <v>4</v>
      </c>
      <c r="G17" s="8" t="n">
        <v>20</v>
      </c>
      <c r="H17" s="11" t="n">
        <v>11.27</v>
      </c>
      <c r="I17" s="11" t="n">
        <v>22.99</v>
      </c>
      <c r="J17" s="8" t="inlineStr">
        <is>
          <t>moulting_delay_pct</t>
        </is>
      </c>
      <c r="K17" s="11" t="n">
        <v>15.31</v>
      </c>
      <c r="L17" s="8" t="n">
        <v>96</v>
      </c>
      <c r="M17" s="8" t="inlineStr">
        <is>
          <t>dechlorinated tap water, semi-static renewal 24 h</t>
        </is>
      </c>
      <c r="N17" s="8" t="inlineStr">
        <is>
          <t>synthetic (dummy) - generated, not measured</t>
        </is>
      </c>
    </row>
    <row r="18">
      <c r="A18" s="8" t="inlineStr">
        <is>
          <t>Macrobrachium rosenbergii</t>
        </is>
      </c>
      <c r="B18" s="8" t="inlineStr">
        <is>
          <t>MRO</t>
        </is>
      </c>
      <c r="C18" s="8" t="inlineStr">
        <is>
          <t>small crustacean</t>
        </is>
      </c>
      <c r="D18" s="8" t="inlineStr">
        <is>
          <t>post-larvae PL-25</t>
        </is>
      </c>
      <c r="E18" s="13" t="n">
        <v>1000</v>
      </c>
      <c r="F18" s="8" t="n">
        <v>1</v>
      </c>
      <c r="G18" s="8" t="n">
        <v>20</v>
      </c>
      <c r="H18" s="11" t="n">
        <v>34.76</v>
      </c>
      <c r="I18" s="11" t="n">
        <v>48.98</v>
      </c>
      <c r="J18" s="8" t="inlineStr">
        <is>
          <t>moulting_delay_pct</t>
        </is>
      </c>
      <c r="K18" s="11" t="n">
        <v>28.52</v>
      </c>
      <c r="L18" s="8" t="n">
        <v>96</v>
      </c>
      <c r="M18" s="8" t="inlineStr">
        <is>
          <t>dechlorinated tap water, semi-static renewal 24 h</t>
        </is>
      </c>
      <c r="N18" s="8" t="inlineStr">
        <is>
          <t>synthetic (dummy) - generated, not measured</t>
        </is>
      </c>
    </row>
    <row r="19">
      <c r="A19" s="8" t="inlineStr">
        <is>
          <t>Macrobrachium rosenbergii</t>
        </is>
      </c>
      <c r="B19" s="8" t="inlineStr">
        <is>
          <t>MRO</t>
        </is>
      </c>
      <c r="C19" s="8" t="inlineStr">
        <is>
          <t>small crustacean</t>
        </is>
      </c>
      <c r="D19" s="8" t="inlineStr">
        <is>
          <t>post-larvae PL-25</t>
        </is>
      </c>
      <c r="E19" s="13" t="n">
        <v>1000</v>
      </c>
      <c r="F19" s="8" t="n">
        <v>2</v>
      </c>
      <c r="G19" s="8" t="n">
        <v>20</v>
      </c>
      <c r="H19" s="11" t="n">
        <v>29.95</v>
      </c>
      <c r="I19" s="11" t="n">
        <v>50.65</v>
      </c>
      <c r="J19" s="8" t="inlineStr">
        <is>
          <t>moulting_delay_pct</t>
        </is>
      </c>
      <c r="K19" s="11" t="n">
        <v>35.75</v>
      </c>
      <c r="L19" s="8" t="n">
        <v>96</v>
      </c>
      <c r="M19" s="8" t="inlineStr">
        <is>
          <t>dechlorinated tap water, semi-static renewal 24 h</t>
        </is>
      </c>
      <c r="N19" s="8" t="inlineStr">
        <is>
          <t>synthetic (dummy) - generated, not measured</t>
        </is>
      </c>
    </row>
    <row r="20">
      <c r="A20" s="8" t="inlineStr">
        <is>
          <t>Macrobrachium rosenbergii</t>
        </is>
      </c>
      <c r="B20" s="8" t="inlineStr">
        <is>
          <t>MRO</t>
        </is>
      </c>
      <c r="C20" s="8" t="inlineStr">
        <is>
          <t>small crustacean</t>
        </is>
      </c>
      <c r="D20" s="8" t="inlineStr">
        <is>
          <t>post-larvae PL-25</t>
        </is>
      </c>
      <c r="E20" s="13" t="n">
        <v>1000</v>
      </c>
      <c r="F20" s="8" t="n">
        <v>3</v>
      </c>
      <c r="G20" s="8" t="n">
        <v>20</v>
      </c>
      <c r="H20" s="11" t="n">
        <v>27.67</v>
      </c>
      <c r="I20" s="11" t="n">
        <v>50.81</v>
      </c>
      <c r="J20" s="8" t="inlineStr">
        <is>
          <t>moulting_delay_pct</t>
        </is>
      </c>
      <c r="K20" s="11" t="n">
        <v>34.78</v>
      </c>
      <c r="L20" s="8" t="n">
        <v>96</v>
      </c>
      <c r="M20" s="8" t="inlineStr">
        <is>
          <t>dechlorinated tap water, semi-static renewal 24 h</t>
        </is>
      </c>
      <c r="N20" s="8" t="inlineStr">
        <is>
          <t>synthetic (dummy) - generated, not measured</t>
        </is>
      </c>
    </row>
    <row r="21">
      <c r="A21" s="8" t="inlineStr">
        <is>
          <t>Macrobrachium rosenbergii</t>
        </is>
      </c>
      <c r="B21" s="8" t="inlineStr">
        <is>
          <t>MRO</t>
        </is>
      </c>
      <c r="C21" s="8" t="inlineStr">
        <is>
          <t>small crustacean</t>
        </is>
      </c>
      <c r="D21" s="8" t="inlineStr">
        <is>
          <t>post-larvae PL-25</t>
        </is>
      </c>
      <c r="E21" s="13" t="n">
        <v>1000</v>
      </c>
      <c r="F21" s="8" t="n">
        <v>4</v>
      </c>
      <c r="G21" s="8" t="n">
        <v>20</v>
      </c>
      <c r="H21" s="11" t="n">
        <v>26.72</v>
      </c>
      <c r="I21" s="11" t="n">
        <v>52.09</v>
      </c>
      <c r="J21" s="8" t="inlineStr">
        <is>
          <t>moulting_delay_pct</t>
        </is>
      </c>
      <c r="K21" s="11" t="n">
        <v>31.88</v>
      </c>
      <c r="L21" s="8" t="n">
        <v>96</v>
      </c>
      <c r="M21" s="8" t="inlineStr">
        <is>
          <t>dechlorinated tap water, semi-static renewal 24 h</t>
        </is>
      </c>
      <c r="N21" s="8" t="inlineStr">
        <is>
          <t>synthetic (dummy) - generated, not measured</t>
        </is>
      </c>
    </row>
    <row r="22">
      <c r="A22" s="8" t="inlineStr">
        <is>
          <t>Macrobrachium rosenbergii</t>
        </is>
      </c>
      <c r="B22" s="8" t="inlineStr">
        <is>
          <t>MRO</t>
        </is>
      </c>
      <c r="C22" s="8" t="inlineStr">
        <is>
          <t>small crustacean</t>
        </is>
      </c>
      <c r="D22" s="8" t="inlineStr">
        <is>
          <t>post-larvae PL-25</t>
        </is>
      </c>
      <c r="E22" s="13" t="n">
        <v>5000</v>
      </c>
      <c r="F22" s="8" t="n">
        <v>1</v>
      </c>
      <c r="G22" s="8" t="n">
        <v>20</v>
      </c>
      <c r="H22" s="11" t="n">
        <v>78.92</v>
      </c>
      <c r="I22" s="11" t="n">
        <v>69.38</v>
      </c>
      <c r="J22" s="8" t="inlineStr">
        <is>
          <t>moulting_delay_pct</t>
        </is>
      </c>
      <c r="K22" s="11" t="n">
        <v>49.93</v>
      </c>
      <c r="L22" s="8" t="n">
        <v>96</v>
      </c>
      <c r="M22" s="8" t="inlineStr">
        <is>
          <t>dechlorinated tap water, semi-static renewal 24 h</t>
        </is>
      </c>
      <c r="N22" s="8" t="inlineStr">
        <is>
          <t>synthetic (dummy) - generated, not measured</t>
        </is>
      </c>
    </row>
    <row r="23">
      <c r="A23" s="8" t="inlineStr">
        <is>
          <t>Macrobrachium rosenbergii</t>
        </is>
      </c>
      <c r="B23" s="8" t="inlineStr">
        <is>
          <t>MRO</t>
        </is>
      </c>
      <c r="C23" s="8" t="inlineStr">
        <is>
          <t>small crustacean</t>
        </is>
      </c>
      <c r="D23" s="8" t="inlineStr">
        <is>
          <t>post-larvae PL-25</t>
        </is>
      </c>
      <c r="E23" s="13" t="n">
        <v>5000</v>
      </c>
      <c r="F23" s="8" t="n">
        <v>2</v>
      </c>
      <c r="G23" s="8" t="n">
        <v>20</v>
      </c>
      <c r="H23" s="11" t="n">
        <v>79.95</v>
      </c>
      <c r="I23" s="11" t="n">
        <v>72.88</v>
      </c>
      <c r="J23" s="8" t="inlineStr">
        <is>
          <t>moulting_delay_pct</t>
        </is>
      </c>
      <c r="K23" s="11" t="n">
        <v>52.58</v>
      </c>
      <c r="L23" s="8" t="n">
        <v>96</v>
      </c>
      <c r="M23" s="8" t="inlineStr">
        <is>
          <t>dechlorinated tap water, semi-static renewal 24 h</t>
        </is>
      </c>
      <c r="N23" s="8" t="inlineStr">
        <is>
          <t>synthetic (dummy) - generated, not measured</t>
        </is>
      </c>
    </row>
    <row r="24">
      <c r="A24" s="8" t="inlineStr">
        <is>
          <t>Macrobrachium rosenbergii</t>
        </is>
      </c>
      <c r="B24" s="8" t="inlineStr">
        <is>
          <t>MRO</t>
        </is>
      </c>
      <c r="C24" s="8" t="inlineStr">
        <is>
          <t>small crustacean</t>
        </is>
      </c>
      <c r="D24" s="8" t="inlineStr">
        <is>
          <t>post-larvae PL-25</t>
        </is>
      </c>
      <c r="E24" s="13" t="n">
        <v>5000</v>
      </c>
      <c r="F24" s="8" t="n">
        <v>3</v>
      </c>
      <c r="G24" s="8" t="n">
        <v>20</v>
      </c>
      <c r="H24" s="11" t="n">
        <v>87.87</v>
      </c>
      <c r="I24" s="11" t="n">
        <v>70.77</v>
      </c>
      <c r="J24" s="8" t="inlineStr">
        <is>
          <t>moulting_delay_pct</t>
        </is>
      </c>
      <c r="K24" s="11" t="n">
        <v>53.68</v>
      </c>
      <c r="L24" s="8" t="n">
        <v>96</v>
      </c>
      <c r="M24" s="8" t="inlineStr">
        <is>
          <t>dechlorinated tap water, semi-static renewal 24 h</t>
        </is>
      </c>
      <c r="N24" s="8" t="inlineStr">
        <is>
          <t>synthetic (dummy) - generated, not measured</t>
        </is>
      </c>
    </row>
    <row r="25">
      <c r="A25" s="8" t="inlineStr">
        <is>
          <t>Macrobrachium rosenbergii</t>
        </is>
      </c>
      <c r="B25" s="8" t="inlineStr">
        <is>
          <t>MRO</t>
        </is>
      </c>
      <c r="C25" s="8" t="inlineStr">
        <is>
          <t>small crustacean</t>
        </is>
      </c>
      <c r="D25" s="8" t="inlineStr">
        <is>
          <t>post-larvae PL-25</t>
        </is>
      </c>
      <c r="E25" s="13" t="n">
        <v>5000</v>
      </c>
      <c r="F25" s="8" t="n">
        <v>4</v>
      </c>
      <c r="G25" s="8" t="n">
        <v>20</v>
      </c>
      <c r="H25" s="11" t="n">
        <v>81.16</v>
      </c>
      <c r="I25" s="11" t="n">
        <v>68.52</v>
      </c>
      <c r="J25" s="8" t="inlineStr">
        <is>
          <t>moulting_delay_pct</t>
        </is>
      </c>
      <c r="K25" s="11" t="n">
        <v>55.03</v>
      </c>
      <c r="L25" s="8" t="n">
        <v>96</v>
      </c>
      <c r="M25" s="8" t="inlineStr">
        <is>
          <t>dechlorinated tap water, semi-static renewal 24 h</t>
        </is>
      </c>
      <c r="N25" s="8" t="inlineStr">
        <is>
          <t>synthetic (dummy) - generated, not measured</t>
        </is>
      </c>
    </row>
    <row r="26">
      <c r="A26" s="8" t="inlineStr">
        <is>
          <t>Macrobrachium rosenbergii</t>
        </is>
      </c>
      <c r="B26" s="8" t="inlineStr">
        <is>
          <t>MRO</t>
        </is>
      </c>
      <c r="C26" s="8" t="inlineStr">
        <is>
          <t>small crustacean</t>
        </is>
      </c>
      <c r="D26" s="8" t="inlineStr">
        <is>
          <t>post-larvae PL-25</t>
        </is>
      </c>
      <c r="E26" s="13" t="n">
        <v>20000</v>
      </c>
      <c r="F26" s="8" t="n">
        <v>1</v>
      </c>
      <c r="G26" s="8" t="n">
        <v>20</v>
      </c>
      <c r="H26" s="11" t="n">
        <v>100</v>
      </c>
      <c r="I26" s="11" t="n">
        <v>73.53</v>
      </c>
      <c r="J26" s="8" t="inlineStr">
        <is>
          <t>moulting_delay_pct</t>
        </is>
      </c>
      <c r="K26" s="11" t="n">
        <v>62.74</v>
      </c>
      <c r="L26" s="8" t="n">
        <v>96</v>
      </c>
      <c r="M26" s="8" t="inlineStr">
        <is>
          <t>dechlorinated tap water, semi-static renewal 24 h</t>
        </is>
      </c>
      <c r="N26" s="8" t="inlineStr">
        <is>
          <t>synthetic (dummy) - generated, not measured</t>
        </is>
      </c>
    </row>
    <row r="27">
      <c r="A27" s="8" t="inlineStr">
        <is>
          <t>Macrobrachium rosenbergii</t>
        </is>
      </c>
      <c r="B27" s="8" t="inlineStr">
        <is>
          <t>MRO</t>
        </is>
      </c>
      <c r="C27" s="8" t="inlineStr">
        <is>
          <t>small crustacean</t>
        </is>
      </c>
      <c r="D27" s="8" t="inlineStr">
        <is>
          <t>post-larvae PL-25</t>
        </is>
      </c>
      <c r="E27" s="13" t="n">
        <v>20000</v>
      </c>
      <c r="F27" s="8" t="n">
        <v>2</v>
      </c>
      <c r="G27" s="8" t="n">
        <v>20</v>
      </c>
      <c r="H27" s="11" t="n">
        <v>89.90000000000001</v>
      </c>
      <c r="I27" s="11" t="n">
        <v>74.94</v>
      </c>
      <c r="J27" s="8" t="inlineStr">
        <is>
          <t>moulting_delay_pct</t>
        </is>
      </c>
      <c r="K27" s="11" t="n">
        <v>59.35</v>
      </c>
      <c r="L27" s="8" t="n">
        <v>96</v>
      </c>
      <c r="M27" s="8" t="inlineStr">
        <is>
          <t>dechlorinated tap water, semi-static renewal 24 h</t>
        </is>
      </c>
      <c r="N27" s="8" t="inlineStr">
        <is>
          <t>synthetic (dummy) - generated, not measured</t>
        </is>
      </c>
    </row>
    <row r="28">
      <c r="A28" s="8" t="inlineStr">
        <is>
          <t>Macrobrachium rosenbergii</t>
        </is>
      </c>
      <c r="B28" s="8" t="inlineStr">
        <is>
          <t>MRO</t>
        </is>
      </c>
      <c r="C28" s="8" t="inlineStr">
        <is>
          <t>small crustacean</t>
        </is>
      </c>
      <c r="D28" s="8" t="inlineStr">
        <is>
          <t>post-larvae PL-25</t>
        </is>
      </c>
      <c r="E28" s="13" t="n">
        <v>20000</v>
      </c>
      <c r="F28" s="8" t="n">
        <v>3</v>
      </c>
      <c r="G28" s="8" t="n">
        <v>20</v>
      </c>
      <c r="H28" s="11" t="n">
        <v>84.92</v>
      </c>
      <c r="I28" s="11" t="n">
        <v>76.15000000000001</v>
      </c>
      <c r="J28" s="8" t="inlineStr">
        <is>
          <t>moulting_delay_pct</t>
        </is>
      </c>
      <c r="K28" s="11" t="n">
        <v>56.88</v>
      </c>
      <c r="L28" s="8" t="n">
        <v>96</v>
      </c>
      <c r="M28" s="8" t="inlineStr">
        <is>
          <t>dechlorinated tap water, semi-static renewal 24 h</t>
        </is>
      </c>
      <c r="N28" s="8" t="inlineStr">
        <is>
          <t>synthetic (dummy) - generated, not measured</t>
        </is>
      </c>
    </row>
    <row r="29">
      <c r="A29" s="8" t="inlineStr">
        <is>
          <t>Macrobrachium rosenbergii</t>
        </is>
      </c>
      <c r="B29" s="8" t="inlineStr">
        <is>
          <t>MRO</t>
        </is>
      </c>
      <c r="C29" s="8" t="inlineStr">
        <is>
          <t>small crustacean</t>
        </is>
      </c>
      <c r="D29" s="8" t="inlineStr">
        <is>
          <t>post-larvae PL-25</t>
        </is>
      </c>
      <c r="E29" s="13" t="n">
        <v>20000</v>
      </c>
      <c r="F29" s="8" t="n">
        <v>4</v>
      </c>
      <c r="G29" s="8" t="n">
        <v>20</v>
      </c>
      <c r="H29" s="11" t="n">
        <v>100</v>
      </c>
      <c r="I29" s="11" t="n">
        <v>79.22</v>
      </c>
      <c r="J29" s="8" t="inlineStr">
        <is>
          <t>moulting_delay_pct</t>
        </is>
      </c>
      <c r="K29" s="11" t="n">
        <v>60.34</v>
      </c>
      <c r="L29" s="8" t="n">
        <v>96</v>
      </c>
      <c r="M29" s="8" t="inlineStr">
        <is>
          <t>dechlorinated tap water, semi-static renewal 24 h</t>
        </is>
      </c>
      <c r="N29" s="8" t="inlineStr">
        <is>
          <t>synthetic (dummy) - generated, not measured</t>
        </is>
      </c>
    </row>
    <row r="30">
      <c r="A30" s="8" t="inlineStr">
        <is>
          <t>Oreochromis niloticus</t>
        </is>
      </c>
      <c r="B30" s="8" t="inlineStr">
        <is>
          <t>ONI</t>
        </is>
      </c>
      <c r="C30" s="8" t="inlineStr">
        <is>
          <t>fish</t>
        </is>
      </c>
      <c r="D30" s="8" t="inlineStr">
        <is>
          <t>juvenile 2.1 +/- 0.3 g</t>
        </is>
      </c>
      <c r="E30" s="14" t="n">
        <v>0</v>
      </c>
      <c r="F30" s="8" t="n">
        <v>1</v>
      </c>
      <c r="G30" s="8" t="n">
        <v>20</v>
      </c>
      <c r="H30" s="12" t="n">
        <v>0</v>
      </c>
      <c r="I30" s="12" t="n">
        <v>1.21</v>
      </c>
      <c r="J30" s="8" t="inlineStr">
        <is>
          <t>gill_histopathology_index</t>
        </is>
      </c>
      <c r="K30" s="12" t="n">
        <v>-3</v>
      </c>
      <c r="L30" s="8" t="n">
        <v>96</v>
      </c>
      <c r="M30" s="8" t="inlineStr">
        <is>
          <t>dechlorinated tap water, semi-static renewal 24 h</t>
        </is>
      </c>
      <c r="N30" s="8" t="inlineStr">
        <is>
          <t>synthetic (dummy) - generated, not measured</t>
        </is>
      </c>
    </row>
    <row r="31">
      <c r="A31" s="8" t="inlineStr">
        <is>
          <t>Oreochromis niloticus</t>
        </is>
      </c>
      <c r="B31" s="8" t="inlineStr">
        <is>
          <t>ONI</t>
        </is>
      </c>
      <c r="C31" s="8" t="inlineStr">
        <is>
          <t>fish</t>
        </is>
      </c>
      <c r="D31" s="8" t="inlineStr">
        <is>
          <t>juvenile 2.1 +/- 0.3 g</t>
        </is>
      </c>
      <c r="E31" s="14" t="n">
        <v>0</v>
      </c>
      <c r="F31" s="8" t="n">
        <v>2</v>
      </c>
      <c r="G31" s="8" t="n">
        <v>20</v>
      </c>
      <c r="H31" s="12" t="n">
        <v>0.47</v>
      </c>
      <c r="I31" s="12" t="n">
        <v>-2.19</v>
      </c>
      <c r="J31" s="8" t="inlineStr">
        <is>
          <t>gill_histopathology_index</t>
        </is>
      </c>
      <c r="K31" s="12" t="n">
        <v>-1.43</v>
      </c>
      <c r="L31" s="8" t="n">
        <v>96</v>
      </c>
      <c r="M31" s="8" t="inlineStr">
        <is>
          <t>dechlorinated tap water, semi-static renewal 24 h</t>
        </is>
      </c>
      <c r="N31" s="8" t="inlineStr">
        <is>
          <t>synthetic (dummy) - generated, not measured</t>
        </is>
      </c>
    </row>
    <row r="32">
      <c r="A32" s="8" t="inlineStr">
        <is>
          <t>Oreochromis niloticus</t>
        </is>
      </c>
      <c r="B32" s="8" t="inlineStr">
        <is>
          <t>ONI</t>
        </is>
      </c>
      <c r="C32" s="8" t="inlineStr">
        <is>
          <t>fish</t>
        </is>
      </c>
      <c r="D32" s="8" t="inlineStr">
        <is>
          <t>juvenile 2.1 +/- 0.3 g</t>
        </is>
      </c>
      <c r="E32" s="14" t="n">
        <v>0</v>
      </c>
      <c r="F32" s="8" t="n">
        <v>3</v>
      </c>
      <c r="G32" s="8" t="n">
        <v>20</v>
      </c>
      <c r="H32" s="12" t="n">
        <v>0</v>
      </c>
      <c r="I32" s="12" t="n">
        <v>1.16</v>
      </c>
      <c r="J32" s="8" t="inlineStr">
        <is>
          <t>gill_histopathology_index</t>
        </is>
      </c>
      <c r="K32" s="12" t="n">
        <v>0.34</v>
      </c>
      <c r="L32" s="8" t="n">
        <v>96</v>
      </c>
      <c r="M32" s="8" t="inlineStr">
        <is>
          <t>dechlorinated tap water, semi-static renewal 24 h</t>
        </is>
      </c>
      <c r="N32" s="8" t="inlineStr">
        <is>
          <t>synthetic (dummy) - generated, not measured</t>
        </is>
      </c>
    </row>
    <row r="33">
      <c r="A33" s="8" t="inlineStr">
        <is>
          <t>Oreochromis niloticus</t>
        </is>
      </c>
      <c r="B33" s="8" t="inlineStr">
        <is>
          <t>ONI</t>
        </is>
      </c>
      <c r="C33" s="8" t="inlineStr">
        <is>
          <t>fish</t>
        </is>
      </c>
      <c r="D33" s="8" t="inlineStr">
        <is>
          <t>juvenile 2.1 +/- 0.3 g</t>
        </is>
      </c>
      <c r="E33" s="14" t="n">
        <v>0</v>
      </c>
      <c r="F33" s="8" t="n">
        <v>4</v>
      </c>
      <c r="G33" s="8" t="n">
        <v>20</v>
      </c>
      <c r="H33" s="12" t="n">
        <v>0.15</v>
      </c>
      <c r="I33" s="12" t="n">
        <v>-0.76</v>
      </c>
      <c r="J33" s="8" t="inlineStr">
        <is>
          <t>gill_histopathology_index</t>
        </is>
      </c>
      <c r="K33" s="12" t="n">
        <v>2.77</v>
      </c>
      <c r="L33" s="8" t="n">
        <v>96</v>
      </c>
      <c r="M33" s="8" t="inlineStr">
        <is>
          <t>dechlorinated tap water, semi-static renewal 24 h</t>
        </is>
      </c>
      <c r="N33" s="8" t="inlineStr">
        <is>
          <t>synthetic (dummy) - generated, not measured</t>
        </is>
      </c>
    </row>
    <row r="34">
      <c r="A34" s="8" t="inlineStr">
        <is>
          <t>Oreochromis niloticus</t>
        </is>
      </c>
      <c r="B34" s="8" t="inlineStr">
        <is>
          <t>ONI</t>
        </is>
      </c>
      <c r="C34" s="8" t="inlineStr">
        <is>
          <t>fish</t>
        </is>
      </c>
      <c r="D34" s="8" t="inlineStr">
        <is>
          <t>juvenile 2.1 +/- 0.3 g</t>
        </is>
      </c>
      <c r="E34" s="13" t="n">
        <v>50</v>
      </c>
      <c r="F34" s="8" t="n">
        <v>1</v>
      </c>
      <c r="G34" s="8" t="n">
        <v>20</v>
      </c>
      <c r="H34" s="12" t="n">
        <v>3.25</v>
      </c>
      <c r="I34" s="12" t="n">
        <v>-1.45</v>
      </c>
      <c r="J34" s="8" t="inlineStr">
        <is>
          <t>gill_histopathology_index</t>
        </is>
      </c>
      <c r="K34" s="12" t="n">
        <v>0.03</v>
      </c>
      <c r="L34" s="8" t="n">
        <v>96</v>
      </c>
      <c r="M34" s="8" t="inlineStr">
        <is>
          <t>dechlorinated tap water, semi-static renewal 24 h</t>
        </is>
      </c>
      <c r="N34" s="8" t="inlineStr">
        <is>
          <t>synthetic (dummy) - generated, not measured</t>
        </is>
      </c>
    </row>
    <row r="35">
      <c r="A35" s="8" t="inlineStr">
        <is>
          <t>Oreochromis niloticus</t>
        </is>
      </c>
      <c r="B35" s="8" t="inlineStr">
        <is>
          <t>ONI</t>
        </is>
      </c>
      <c r="C35" s="8" t="inlineStr">
        <is>
          <t>fish</t>
        </is>
      </c>
      <c r="D35" s="8" t="inlineStr">
        <is>
          <t>juvenile 2.1 +/- 0.3 g</t>
        </is>
      </c>
      <c r="E35" s="13" t="n">
        <v>50</v>
      </c>
      <c r="F35" s="8" t="n">
        <v>2</v>
      </c>
      <c r="G35" s="8" t="n">
        <v>20</v>
      </c>
      <c r="H35" s="12" t="n">
        <v>0</v>
      </c>
      <c r="I35" s="12" t="n">
        <v>4.75</v>
      </c>
      <c r="J35" s="8" t="inlineStr">
        <is>
          <t>gill_histopathology_index</t>
        </is>
      </c>
      <c r="K35" s="12" t="n">
        <v>-0.01</v>
      </c>
      <c r="L35" s="8" t="n">
        <v>96</v>
      </c>
      <c r="M35" s="8" t="inlineStr">
        <is>
          <t>dechlorinated tap water, semi-static renewal 24 h</t>
        </is>
      </c>
      <c r="N35" s="8" t="inlineStr">
        <is>
          <t>synthetic (dummy) - generated, not measured</t>
        </is>
      </c>
    </row>
    <row r="36">
      <c r="A36" s="8" t="inlineStr">
        <is>
          <t>Oreochromis niloticus</t>
        </is>
      </c>
      <c r="B36" s="8" t="inlineStr">
        <is>
          <t>ONI</t>
        </is>
      </c>
      <c r="C36" s="8" t="inlineStr">
        <is>
          <t>fish</t>
        </is>
      </c>
      <c r="D36" s="8" t="inlineStr">
        <is>
          <t>juvenile 2.1 +/- 0.3 g</t>
        </is>
      </c>
      <c r="E36" s="13" t="n">
        <v>50</v>
      </c>
      <c r="F36" s="8" t="n">
        <v>3</v>
      </c>
      <c r="G36" s="8" t="n">
        <v>20</v>
      </c>
      <c r="H36" s="12" t="n">
        <v>0.91</v>
      </c>
      <c r="I36" s="12" t="n">
        <v>0.41</v>
      </c>
      <c r="J36" s="8" t="inlineStr">
        <is>
          <t>gill_histopathology_index</t>
        </is>
      </c>
      <c r="K36" s="12" t="n">
        <v>-0.71</v>
      </c>
      <c r="L36" s="8" t="n">
        <v>96</v>
      </c>
      <c r="M36" s="8" t="inlineStr">
        <is>
          <t>dechlorinated tap water, semi-static renewal 24 h</t>
        </is>
      </c>
      <c r="N36" s="8" t="inlineStr">
        <is>
          <t>synthetic (dummy) - generated, not measured</t>
        </is>
      </c>
    </row>
    <row r="37">
      <c r="A37" s="8" t="inlineStr">
        <is>
          <t>Oreochromis niloticus</t>
        </is>
      </c>
      <c r="B37" s="8" t="inlineStr">
        <is>
          <t>ONI</t>
        </is>
      </c>
      <c r="C37" s="8" t="inlineStr">
        <is>
          <t>fish</t>
        </is>
      </c>
      <c r="D37" s="8" t="inlineStr">
        <is>
          <t>juvenile 2.1 +/- 0.3 g</t>
        </is>
      </c>
      <c r="E37" s="13" t="n">
        <v>50</v>
      </c>
      <c r="F37" s="8" t="n">
        <v>4</v>
      </c>
      <c r="G37" s="8" t="n">
        <v>20</v>
      </c>
      <c r="H37" s="12" t="n">
        <v>3.52</v>
      </c>
      <c r="I37" s="12" t="n">
        <v>-0.95</v>
      </c>
      <c r="J37" s="8" t="inlineStr">
        <is>
          <t>gill_histopathology_index</t>
        </is>
      </c>
      <c r="K37" s="12" t="n">
        <v>5.85</v>
      </c>
      <c r="L37" s="8" t="n">
        <v>96</v>
      </c>
      <c r="M37" s="8" t="inlineStr">
        <is>
          <t>dechlorinated tap water, semi-static renewal 24 h</t>
        </is>
      </c>
      <c r="N37" s="8" t="inlineStr">
        <is>
          <t>synthetic (dummy) - generated, not measured</t>
        </is>
      </c>
    </row>
    <row r="38">
      <c r="A38" s="8" t="inlineStr">
        <is>
          <t>Oreochromis niloticus</t>
        </is>
      </c>
      <c r="B38" s="8" t="inlineStr">
        <is>
          <t>ONI</t>
        </is>
      </c>
      <c r="C38" s="8" t="inlineStr">
        <is>
          <t>fish</t>
        </is>
      </c>
      <c r="D38" s="8" t="inlineStr">
        <is>
          <t>juvenile 2.1 +/- 0.3 g</t>
        </is>
      </c>
      <c r="E38" s="13" t="n">
        <v>250</v>
      </c>
      <c r="F38" s="8" t="n">
        <v>1</v>
      </c>
      <c r="G38" s="8" t="n">
        <v>20</v>
      </c>
      <c r="H38" s="12" t="n">
        <v>4.27</v>
      </c>
      <c r="I38" s="12" t="n">
        <v>8.85</v>
      </c>
      <c r="J38" s="8" t="inlineStr">
        <is>
          <t>gill_histopathology_index</t>
        </is>
      </c>
      <c r="K38" s="12" t="n">
        <v>4.12</v>
      </c>
      <c r="L38" s="8" t="n">
        <v>96</v>
      </c>
      <c r="M38" s="8" t="inlineStr">
        <is>
          <t>dechlorinated tap water, semi-static renewal 24 h</t>
        </is>
      </c>
      <c r="N38" s="8" t="inlineStr">
        <is>
          <t>synthetic (dummy) - generated, not measured</t>
        </is>
      </c>
    </row>
    <row r="39">
      <c r="A39" s="8" t="inlineStr">
        <is>
          <t>Oreochromis niloticus</t>
        </is>
      </c>
      <c r="B39" s="8" t="inlineStr">
        <is>
          <t>ONI</t>
        </is>
      </c>
      <c r="C39" s="8" t="inlineStr">
        <is>
          <t>fish</t>
        </is>
      </c>
      <c r="D39" s="8" t="inlineStr">
        <is>
          <t>juvenile 2.1 +/- 0.3 g</t>
        </is>
      </c>
      <c r="E39" s="13" t="n">
        <v>250</v>
      </c>
      <c r="F39" s="8" t="n">
        <v>2</v>
      </c>
      <c r="G39" s="8" t="n">
        <v>20</v>
      </c>
      <c r="H39" s="12" t="n">
        <v>0</v>
      </c>
      <c r="I39" s="12" t="n">
        <v>7.21</v>
      </c>
      <c r="J39" s="8" t="inlineStr">
        <is>
          <t>gill_histopathology_index</t>
        </is>
      </c>
      <c r="K39" s="12" t="n">
        <v>7.7</v>
      </c>
      <c r="L39" s="8" t="n">
        <v>96</v>
      </c>
      <c r="M39" s="8" t="inlineStr">
        <is>
          <t>dechlorinated tap water, semi-static renewal 24 h</t>
        </is>
      </c>
      <c r="N39" s="8" t="inlineStr">
        <is>
          <t>synthetic (dummy) - generated, not measured</t>
        </is>
      </c>
    </row>
    <row r="40">
      <c r="A40" s="8" t="inlineStr">
        <is>
          <t>Oreochromis niloticus</t>
        </is>
      </c>
      <c r="B40" s="8" t="inlineStr">
        <is>
          <t>ONI</t>
        </is>
      </c>
      <c r="C40" s="8" t="inlineStr">
        <is>
          <t>fish</t>
        </is>
      </c>
      <c r="D40" s="8" t="inlineStr">
        <is>
          <t>juvenile 2.1 +/- 0.3 g</t>
        </is>
      </c>
      <c r="E40" s="13" t="n">
        <v>250</v>
      </c>
      <c r="F40" s="8" t="n">
        <v>3</v>
      </c>
      <c r="G40" s="8" t="n">
        <v>20</v>
      </c>
      <c r="H40" s="12" t="n">
        <v>0</v>
      </c>
      <c r="I40" s="11" t="n">
        <v>10.44</v>
      </c>
      <c r="J40" s="8" t="inlineStr">
        <is>
          <t>gill_histopathology_index</t>
        </is>
      </c>
      <c r="K40" s="12" t="n">
        <v>3.02</v>
      </c>
      <c r="L40" s="8" t="n">
        <v>96</v>
      </c>
      <c r="M40" s="8" t="inlineStr">
        <is>
          <t>dechlorinated tap water, semi-static renewal 24 h</t>
        </is>
      </c>
      <c r="N40" s="8" t="inlineStr">
        <is>
          <t>synthetic (dummy) - generated, not measured</t>
        </is>
      </c>
    </row>
    <row r="41">
      <c r="A41" s="8" t="inlineStr">
        <is>
          <t>Oreochromis niloticus</t>
        </is>
      </c>
      <c r="B41" s="8" t="inlineStr">
        <is>
          <t>ONI</t>
        </is>
      </c>
      <c r="C41" s="8" t="inlineStr">
        <is>
          <t>fish</t>
        </is>
      </c>
      <c r="D41" s="8" t="inlineStr">
        <is>
          <t>juvenile 2.1 +/- 0.3 g</t>
        </is>
      </c>
      <c r="E41" s="13" t="n">
        <v>250</v>
      </c>
      <c r="F41" s="8" t="n">
        <v>4</v>
      </c>
      <c r="G41" s="8" t="n">
        <v>20</v>
      </c>
      <c r="H41" s="12" t="n">
        <v>1.65</v>
      </c>
      <c r="I41" s="11" t="n">
        <v>11.2</v>
      </c>
      <c r="J41" s="8" t="inlineStr">
        <is>
          <t>gill_histopathology_index</t>
        </is>
      </c>
      <c r="K41" s="12" t="n">
        <v>1.87</v>
      </c>
      <c r="L41" s="8" t="n">
        <v>96</v>
      </c>
      <c r="M41" s="8" t="inlineStr">
        <is>
          <t>dechlorinated tap water, semi-static renewal 24 h</t>
        </is>
      </c>
      <c r="N41" s="8" t="inlineStr">
        <is>
          <t>synthetic (dummy) - generated, not measured</t>
        </is>
      </c>
    </row>
    <row r="42">
      <c r="A42" s="8" t="inlineStr">
        <is>
          <t>Oreochromis niloticus</t>
        </is>
      </c>
      <c r="B42" s="8" t="inlineStr">
        <is>
          <t>ONI</t>
        </is>
      </c>
      <c r="C42" s="8" t="inlineStr">
        <is>
          <t>fish</t>
        </is>
      </c>
      <c r="D42" s="8" t="inlineStr">
        <is>
          <t>juvenile 2.1 +/- 0.3 g</t>
        </is>
      </c>
      <c r="E42" s="13" t="n">
        <v>1000</v>
      </c>
      <c r="F42" s="8" t="n">
        <v>1</v>
      </c>
      <c r="G42" s="8" t="n">
        <v>20</v>
      </c>
      <c r="H42" s="11" t="n">
        <v>11.95</v>
      </c>
      <c r="I42" s="11" t="n">
        <v>22.87</v>
      </c>
      <c r="J42" s="8" t="inlineStr">
        <is>
          <t>gill_histopathology_index</t>
        </is>
      </c>
      <c r="K42" s="11" t="n">
        <v>13.36</v>
      </c>
      <c r="L42" s="8" t="n">
        <v>96</v>
      </c>
      <c r="M42" s="8" t="inlineStr">
        <is>
          <t>dechlorinated tap water, semi-static renewal 24 h</t>
        </is>
      </c>
      <c r="N42" s="8" t="inlineStr">
        <is>
          <t>synthetic (dummy) - generated, not measured</t>
        </is>
      </c>
    </row>
    <row r="43">
      <c r="A43" s="8" t="inlineStr">
        <is>
          <t>Oreochromis niloticus</t>
        </is>
      </c>
      <c r="B43" s="8" t="inlineStr">
        <is>
          <t>ONI</t>
        </is>
      </c>
      <c r="C43" s="8" t="inlineStr">
        <is>
          <t>fish</t>
        </is>
      </c>
      <c r="D43" s="8" t="inlineStr">
        <is>
          <t>juvenile 2.1 +/- 0.3 g</t>
        </is>
      </c>
      <c r="E43" s="13" t="n">
        <v>1000</v>
      </c>
      <c r="F43" s="8" t="n">
        <v>2</v>
      </c>
      <c r="G43" s="8" t="n">
        <v>20</v>
      </c>
      <c r="H43" s="12" t="n">
        <v>7.72</v>
      </c>
      <c r="I43" s="11" t="n">
        <v>28.65</v>
      </c>
      <c r="J43" s="8" t="inlineStr">
        <is>
          <t>gill_histopathology_index</t>
        </is>
      </c>
      <c r="K43" s="11" t="n">
        <v>14.54</v>
      </c>
      <c r="L43" s="8" t="n">
        <v>96</v>
      </c>
      <c r="M43" s="8" t="inlineStr">
        <is>
          <t>dechlorinated tap water, semi-static renewal 24 h</t>
        </is>
      </c>
      <c r="N43" s="8" t="inlineStr">
        <is>
          <t>synthetic (dummy) - generated, not measured</t>
        </is>
      </c>
    </row>
    <row r="44">
      <c r="A44" s="8" t="inlineStr">
        <is>
          <t>Oreochromis niloticus</t>
        </is>
      </c>
      <c r="B44" s="8" t="inlineStr">
        <is>
          <t>ONI</t>
        </is>
      </c>
      <c r="C44" s="8" t="inlineStr">
        <is>
          <t>fish</t>
        </is>
      </c>
      <c r="D44" s="8" t="inlineStr">
        <is>
          <t>juvenile 2.1 +/- 0.3 g</t>
        </is>
      </c>
      <c r="E44" s="13" t="n">
        <v>1000</v>
      </c>
      <c r="F44" s="8" t="n">
        <v>3</v>
      </c>
      <c r="G44" s="8" t="n">
        <v>20</v>
      </c>
      <c r="H44" s="11" t="n">
        <v>10.17</v>
      </c>
      <c r="I44" s="11" t="n">
        <v>25.48</v>
      </c>
      <c r="J44" s="8" t="inlineStr">
        <is>
          <t>gill_histopathology_index</t>
        </is>
      </c>
      <c r="K44" s="11" t="n">
        <v>12.16</v>
      </c>
      <c r="L44" s="8" t="n">
        <v>96</v>
      </c>
      <c r="M44" s="8" t="inlineStr">
        <is>
          <t>dechlorinated tap water, semi-static renewal 24 h</t>
        </is>
      </c>
      <c r="N44" s="8" t="inlineStr">
        <is>
          <t>synthetic (dummy) - generated, not measured</t>
        </is>
      </c>
    </row>
    <row r="45">
      <c r="A45" s="8" t="inlineStr">
        <is>
          <t>Oreochromis niloticus</t>
        </is>
      </c>
      <c r="B45" s="8" t="inlineStr">
        <is>
          <t>ONI</t>
        </is>
      </c>
      <c r="C45" s="8" t="inlineStr">
        <is>
          <t>fish</t>
        </is>
      </c>
      <c r="D45" s="8" t="inlineStr">
        <is>
          <t>juvenile 2.1 +/- 0.3 g</t>
        </is>
      </c>
      <c r="E45" s="13" t="n">
        <v>1000</v>
      </c>
      <c r="F45" s="8" t="n">
        <v>4</v>
      </c>
      <c r="G45" s="8" t="n">
        <v>20</v>
      </c>
      <c r="H45" s="11" t="n">
        <v>11.04</v>
      </c>
      <c r="I45" s="11" t="n">
        <v>24.88</v>
      </c>
      <c r="J45" s="8" t="inlineStr">
        <is>
          <t>gill_histopathology_index</t>
        </is>
      </c>
      <c r="K45" s="11" t="n">
        <v>11.21</v>
      </c>
      <c r="L45" s="8" t="n">
        <v>96</v>
      </c>
      <c r="M45" s="8" t="inlineStr">
        <is>
          <t>dechlorinated tap water, semi-static renewal 24 h</t>
        </is>
      </c>
      <c r="N45" s="8" t="inlineStr">
        <is>
          <t>synthetic (dummy) - generated, not measured</t>
        </is>
      </c>
    </row>
    <row r="46">
      <c r="A46" s="8" t="inlineStr">
        <is>
          <t>Oreochromis niloticus</t>
        </is>
      </c>
      <c r="B46" s="8" t="inlineStr">
        <is>
          <t>ONI</t>
        </is>
      </c>
      <c r="C46" s="8" t="inlineStr">
        <is>
          <t>fish</t>
        </is>
      </c>
      <c r="D46" s="8" t="inlineStr">
        <is>
          <t>juvenile 2.1 +/- 0.3 g</t>
        </is>
      </c>
      <c r="E46" s="13" t="n">
        <v>5000</v>
      </c>
      <c r="F46" s="8" t="n">
        <v>1</v>
      </c>
      <c r="G46" s="8" t="n">
        <v>20</v>
      </c>
      <c r="H46" s="11" t="n">
        <v>41.12</v>
      </c>
      <c r="I46" s="11" t="n">
        <v>56.73</v>
      </c>
      <c r="J46" s="8" t="inlineStr">
        <is>
          <t>gill_histopathology_index</t>
        </is>
      </c>
      <c r="K46" s="11" t="n">
        <v>40.78</v>
      </c>
      <c r="L46" s="8" t="n">
        <v>96</v>
      </c>
      <c r="M46" s="8" t="inlineStr">
        <is>
          <t>dechlorinated tap water, semi-static renewal 24 h</t>
        </is>
      </c>
      <c r="N46" s="8" t="inlineStr">
        <is>
          <t>synthetic (dummy) - generated, not measured</t>
        </is>
      </c>
    </row>
    <row r="47">
      <c r="A47" s="8" t="inlineStr">
        <is>
          <t>Oreochromis niloticus</t>
        </is>
      </c>
      <c r="B47" s="8" t="inlineStr">
        <is>
          <t>ONI</t>
        </is>
      </c>
      <c r="C47" s="8" t="inlineStr">
        <is>
          <t>fish</t>
        </is>
      </c>
      <c r="D47" s="8" t="inlineStr">
        <is>
          <t>juvenile 2.1 +/- 0.3 g</t>
        </is>
      </c>
      <c r="E47" s="13" t="n">
        <v>5000</v>
      </c>
      <c r="F47" s="8" t="n">
        <v>2</v>
      </c>
      <c r="G47" s="8" t="n">
        <v>20</v>
      </c>
      <c r="H47" s="11" t="n">
        <v>50.21</v>
      </c>
      <c r="I47" s="11" t="n">
        <v>57.51</v>
      </c>
      <c r="J47" s="8" t="inlineStr">
        <is>
          <t>gill_histopathology_index</t>
        </is>
      </c>
      <c r="K47" s="11" t="n">
        <v>42.85</v>
      </c>
      <c r="L47" s="8" t="n">
        <v>96</v>
      </c>
      <c r="M47" s="8" t="inlineStr">
        <is>
          <t>dechlorinated tap water, semi-static renewal 24 h</t>
        </is>
      </c>
      <c r="N47" s="8" t="inlineStr">
        <is>
          <t>synthetic (dummy) - generated, not measured</t>
        </is>
      </c>
    </row>
    <row r="48">
      <c r="A48" s="8" t="inlineStr">
        <is>
          <t>Oreochromis niloticus</t>
        </is>
      </c>
      <c r="B48" s="8" t="inlineStr">
        <is>
          <t>ONI</t>
        </is>
      </c>
      <c r="C48" s="8" t="inlineStr">
        <is>
          <t>fish</t>
        </is>
      </c>
      <c r="D48" s="8" t="inlineStr">
        <is>
          <t>juvenile 2.1 +/- 0.3 g</t>
        </is>
      </c>
      <c r="E48" s="13" t="n">
        <v>5000</v>
      </c>
      <c r="F48" s="8" t="n">
        <v>3</v>
      </c>
      <c r="G48" s="8" t="n">
        <v>20</v>
      </c>
      <c r="H48" s="11" t="n">
        <v>50.24</v>
      </c>
      <c r="I48" s="11" t="n">
        <v>54.59</v>
      </c>
      <c r="J48" s="8" t="inlineStr">
        <is>
          <t>gill_histopathology_index</t>
        </is>
      </c>
      <c r="K48" s="11" t="n">
        <v>36.63</v>
      </c>
      <c r="L48" s="8" t="n">
        <v>96</v>
      </c>
      <c r="M48" s="8" t="inlineStr">
        <is>
          <t>dechlorinated tap water, semi-static renewal 24 h</t>
        </is>
      </c>
      <c r="N48" s="8" t="inlineStr">
        <is>
          <t>synthetic (dummy) - generated, not measured</t>
        </is>
      </c>
    </row>
    <row r="49">
      <c r="A49" s="8" t="inlineStr">
        <is>
          <t>Oreochromis niloticus</t>
        </is>
      </c>
      <c r="B49" s="8" t="inlineStr">
        <is>
          <t>ONI</t>
        </is>
      </c>
      <c r="C49" s="8" t="inlineStr">
        <is>
          <t>fish</t>
        </is>
      </c>
      <c r="D49" s="8" t="inlineStr">
        <is>
          <t>juvenile 2.1 +/- 0.3 g</t>
        </is>
      </c>
      <c r="E49" s="13" t="n">
        <v>5000</v>
      </c>
      <c r="F49" s="8" t="n">
        <v>4</v>
      </c>
      <c r="G49" s="8" t="n">
        <v>20</v>
      </c>
      <c r="H49" s="11" t="n">
        <v>37.97</v>
      </c>
      <c r="I49" s="11" t="n">
        <v>58.82</v>
      </c>
      <c r="J49" s="8" t="inlineStr">
        <is>
          <t>gill_histopathology_index</t>
        </is>
      </c>
      <c r="K49" s="11" t="n">
        <v>34.42</v>
      </c>
      <c r="L49" s="8" t="n">
        <v>96</v>
      </c>
      <c r="M49" s="8" t="inlineStr">
        <is>
          <t>dechlorinated tap water, semi-static renewal 24 h</t>
        </is>
      </c>
      <c r="N49" s="8" t="inlineStr">
        <is>
          <t>synthetic (dummy) - generated, not measured</t>
        </is>
      </c>
    </row>
    <row r="50">
      <c r="A50" s="8" t="inlineStr">
        <is>
          <t>Oreochromis niloticus</t>
        </is>
      </c>
      <c r="B50" s="8" t="inlineStr">
        <is>
          <t>ONI</t>
        </is>
      </c>
      <c r="C50" s="8" t="inlineStr">
        <is>
          <t>fish</t>
        </is>
      </c>
      <c r="D50" s="8" t="inlineStr">
        <is>
          <t>juvenile 2.1 +/- 0.3 g</t>
        </is>
      </c>
      <c r="E50" s="13" t="n">
        <v>20000</v>
      </c>
      <c r="F50" s="8" t="n">
        <v>1</v>
      </c>
      <c r="G50" s="8" t="n">
        <v>20</v>
      </c>
      <c r="H50" s="11" t="n">
        <v>82.19</v>
      </c>
      <c r="I50" s="11" t="n">
        <v>68.15000000000001</v>
      </c>
      <c r="J50" s="8" t="inlineStr">
        <is>
          <t>gill_histopathology_index</t>
        </is>
      </c>
      <c r="K50" s="11" t="n">
        <v>45.59</v>
      </c>
      <c r="L50" s="8" t="n">
        <v>96</v>
      </c>
      <c r="M50" s="8" t="inlineStr">
        <is>
          <t>dechlorinated tap water, semi-static renewal 24 h</t>
        </is>
      </c>
      <c r="N50" s="8" t="inlineStr">
        <is>
          <t>synthetic (dummy) - generated, not measured</t>
        </is>
      </c>
    </row>
    <row r="51">
      <c r="A51" s="8" t="inlineStr">
        <is>
          <t>Oreochromis niloticus</t>
        </is>
      </c>
      <c r="B51" s="8" t="inlineStr">
        <is>
          <t>ONI</t>
        </is>
      </c>
      <c r="C51" s="8" t="inlineStr">
        <is>
          <t>fish</t>
        </is>
      </c>
      <c r="D51" s="8" t="inlineStr">
        <is>
          <t>juvenile 2.1 +/- 0.3 g</t>
        </is>
      </c>
      <c r="E51" s="13" t="n">
        <v>20000</v>
      </c>
      <c r="F51" s="8" t="n">
        <v>2</v>
      </c>
      <c r="G51" s="8" t="n">
        <v>20</v>
      </c>
      <c r="H51" s="11" t="n">
        <v>78.53</v>
      </c>
      <c r="I51" s="11" t="n">
        <v>70.58</v>
      </c>
      <c r="J51" s="8" t="inlineStr">
        <is>
          <t>gill_histopathology_index</t>
        </is>
      </c>
      <c r="K51" s="11" t="n">
        <v>51.51</v>
      </c>
      <c r="L51" s="8" t="n">
        <v>96</v>
      </c>
      <c r="M51" s="8" t="inlineStr">
        <is>
          <t>dechlorinated tap water, semi-static renewal 24 h</t>
        </is>
      </c>
      <c r="N51" s="8" t="inlineStr">
        <is>
          <t>synthetic (dummy) - generated, not measured</t>
        </is>
      </c>
    </row>
    <row r="52">
      <c r="A52" s="8" t="inlineStr">
        <is>
          <t>Oreochromis niloticus</t>
        </is>
      </c>
      <c r="B52" s="8" t="inlineStr">
        <is>
          <t>ONI</t>
        </is>
      </c>
      <c r="C52" s="8" t="inlineStr">
        <is>
          <t>fish</t>
        </is>
      </c>
      <c r="D52" s="8" t="inlineStr">
        <is>
          <t>juvenile 2.1 +/- 0.3 g</t>
        </is>
      </c>
      <c r="E52" s="13" t="n">
        <v>20000</v>
      </c>
      <c r="F52" s="8" t="n">
        <v>3</v>
      </c>
      <c r="G52" s="8" t="n">
        <v>20</v>
      </c>
      <c r="H52" s="11" t="n">
        <v>77.23</v>
      </c>
      <c r="I52" s="11" t="n">
        <v>70.95999999999999</v>
      </c>
      <c r="J52" s="8" t="inlineStr">
        <is>
          <t>gill_histopathology_index</t>
        </is>
      </c>
      <c r="K52" s="11" t="n">
        <v>42.5</v>
      </c>
      <c r="L52" s="8" t="n">
        <v>96</v>
      </c>
      <c r="M52" s="8" t="inlineStr">
        <is>
          <t>dechlorinated tap water, semi-static renewal 24 h</t>
        </is>
      </c>
      <c r="N52" s="8" t="inlineStr">
        <is>
          <t>synthetic (dummy) - generated, not measured</t>
        </is>
      </c>
    </row>
    <row r="53">
      <c r="A53" s="8" t="inlineStr">
        <is>
          <t>Oreochromis niloticus</t>
        </is>
      </c>
      <c r="B53" s="8" t="inlineStr">
        <is>
          <t>ONI</t>
        </is>
      </c>
      <c r="C53" s="8" t="inlineStr">
        <is>
          <t>fish</t>
        </is>
      </c>
      <c r="D53" s="8" t="inlineStr">
        <is>
          <t>juvenile 2.1 +/- 0.3 g</t>
        </is>
      </c>
      <c r="E53" s="13" t="n">
        <v>20000</v>
      </c>
      <c r="F53" s="8" t="n">
        <v>4</v>
      </c>
      <c r="G53" s="8" t="n">
        <v>20</v>
      </c>
      <c r="H53" s="11" t="n">
        <v>83.86</v>
      </c>
      <c r="I53" s="11" t="n">
        <v>73.48</v>
      </c>
      <c r="J53" s="8" t="inlineStr">
        <is>
          <t>gill_histopathology_index</t>
        </is>
      </c>
      <c r="K53" s="11" t="n">
        <v>48.88</v>
      </c>
      <c r="L53" s="8" t="n">
        <v>96</v>
      </c>
      <c r="M53" s="8" t="inlineStr">
        <is>
          <t>dechlorinated tap water, semi-static renewal 24 h</t>
        </is>
      </c>
      <c r="N53" s="8" t="inlineStr">
        <is>
          <t>synthetic (dummy) - generated, not measured</t>
        </is>
      </c>
    </row>
    <row r="56">
      <c r="A56" s="15" t="inlineStr">
        <is>
          <t>Regression block - Macrobrachium rosenbergii</t>
        </is>
      </c>
    </row>
    <row r="57">
      <c r="A57" s="17" t="inlineStr">
        <is>
          <t>dose (µg/L)</t>
        </is>
      </c>
      <c r="B57" s="17" t="inlineStr">
        <is>
          <t>log10(dose)</t>
        </is>
      </c>
      <c r="C57" s="17" t="inlineStr">
        <is>
          <t>mean mortality %</t>
        </is>
      </c>
      <c r="D57" s="17" t="inlineStr">
        <is>
          <t>logit(mortality)</t>
        </is>
      </c>
      <c r="E57" s="17" t="inlineStr">
        <is>
          <t>mean growth inhib. %</t>
        </is>
      </c>
      <c r="F57" s="17" t="inlineStr">
        <is>
          <t>logit(growth)</t>
        </is>
      </c>
      <c r="G57" s="17" t="inlineStr">
        <is>
          <t>mean 3rd endpoint %</t>
        </is>
      </c>
      <c r="H57" s="17" t="inlineStr">
        <is>
          <t>logit(3rd)</t>
        </is>
      </c>
    </row>
    <row r="58">
      <c r="A58" s="20" t="n">
        <v>50</v>
      </c>
      <c r="B58" s="21">
        <f>LOG10(A58)</f>
        <v/>
      </c>
      <c r="C58" s="22">
        <f>AVERAGEIFS(H$6:H$53,A$6:A$53,"Macrobrachium rosenbergii",E$6:E$53,$A58)</f>
        <v/>
      </c>
      <c r="D58" s="21">
        <f>LN(MAX(MIN(C58,100-0.5),0.5)/(100-MAX(MIN(C58,100-0.5),0.5)))</f>
        <v/>
      </c>
      <c r="E58" s="22">
        <f>AVERAGEIFS(I$6:I$53,A$6:A$53,"Macrobrachium rosenbergii",E$6:E$53,$A58)</f>
        <v/>
      </c>
      <c r="F58" s="21">
        <f>LN(MAX(MIN(E58,82-0.5),0.5)/(82-MAX(MIN(E58,82-0.5),0.5)))</f>
        <v/>
      </c>
      <c r="G58" s="22">
        <f>AVERAGEIFS(K$6:K$53,A$6:A$53,"Macrobrachium rosenbergii",E$6:E$53,$A58)</f>
        <v/>
      </c>
      <c r="H58" s="21">
        <f>LN(MAX(MIN(G58,70-0.5),0.5)/(70-MAX(MIN(G58,70-0.5),0.5)))</f>
        <v/>
      </c>
    </row>
    <row r="59">
      <c r="A59" s="20" t="n">
        <v>250</v>
      </c>
      <c r="B59" s="21">
        <f>LOG10(A59)</f>
        <v/>
      </c>
      <c r="C59" s="22">
        <f>AVERAGEIFS(H$6:H$53,A$6:A$53,"Macrobrachium rosenbergii",E$6:E$53,$A59)</f>
        <v/>
      </c>
      <c r="D59" s="21">
        <f>LN(MAX(MIN(C59,100-0.5),0.5)/(100-MAX(MIN(C59,100-0.5),0.5)))</f>
        <v/>
      </c>
      <c r="E59" s="22">
        <f>AVERAGEIFS(I$6:I$53,A$6:A$53,"Macrobrachium rosenbergii",E$6:E$53,$A59)</f>
        <v/>
      </c>
      <c r="F59" s="21">
        <f>LN(MAX(MIN(E59,82-0.5),0.5)/(82-MAX(MIN(E59,82-0.5),0.5)))</f>
        <v/>
      </c>
      <c r="G59" s="22">
        <f>AVERAGEIFS(K$6:K$53,A$6:A$53,"Macrobrachium rosenbergii",E$6:E$53,$A59)</f>
        <v/>
      </c>
      <c r="H59" s="21">
        <f>LN(MAX(MIN(G59,70-0.5),0.5)/(70-MAX(MIN(G59,70-0.5),0.5)))</f>
        <v/>
      </c>
    </row>
    <row r="60">
      <c r="A60" s="20" t="n">
        <v>1000</v>
      </c>
      <c r="B60" s="21">
        <f>LOG10(A60)</f>
        <v/>
      </c>
      <c r="C60" s="22">
        <f>AVERAGEIFS(H$6:H$53,A$6:A$53,"Macrobrachium rosenbergii",E$6:E$53,$A60)</f>
        <v/>
      </c>
      <c r="D60" s="21">
        <f>LN(MAX(MIN(C60,100-0.5),0.5)/(100-MAX(MIN(C60,100-0.5),0.5)))</f>
        <v/>
      </c>
      <c r="E60" s="22">
        <f>AVERAGEIFS(I$6:I$53,A$6:A$53,"Macrobrachium rosenbergii",E$6:E$53,$A60)</f>
        <v/>
      </c>
      <c r="F60" s="21">
        <f>LN(MAX(MIN(E60,82-0.5),0.5)/(82-MAX(MIN(E60,82-0.5),0.5)))</f>
        <v/>
      </c>
      <c r="G60" s="22">
        <f>AVERAGEIFS(K$6:K$53,A$6:A$53,"Macrobrachium rosenbergii",E$6:E$53,$A60)</f>
        <v/>
      </c>
      <c r="H60" s="21">
        <f>LN(MAX(MIN(G60,70-0.5),0.5)/(70-MAX(MIN(G60,70-0.5),0.5)))</f>
        <v/>
      </c>
    </row>
    <row r="61">
      <c r="A61" s="20" t="n">
        <v>5000</v>
      </c>
      <c r="B61" s="21">
        <f>LOG10(A61)</f>
        <v/>
      </c>
      <c r="C61" s="22">
        <f>AVERAGEIFS(H$6:H$53,A$6:A$53,"Macrobrachium rosenbergii",E$6:E$53,$A61)</f>
        <v/>
      </c>
      <c r="D61" s="21">
        <f>LN(MAX(MIN(C61,100-0.5),0.5)/(100-MAX(MIN(C61,100-0.5),0.5)))</f>
        <v/>
      </c>
      <c r="E61" s="22">
        <f>AVERAGEIFS(I$6:I$53,A$6:A$53,"Macrobrachium rosenbergii",E$6:E$53,$A61)</f>
        <v/>
      </c>
      <c r="F61" s="21">
        <f>LN(MAX(MIN(E61,82-0.5),0.5)/(82-MAX(MIN(E61,82-0.5),0.5)))</f>
        <v/>
      </c>
      <c r="G61" s="22">
        <f>AVERAGEIFS(K$6:K$53,A$6:A$53,"Macrobrachium rosenbergii",E$6:E$53,$A61)</f>
        <v/>
      </c>
      <c r="H61" s="21">
        <f>LN(MAX(MIN(G61,70-0.5),0.5)/(70-MAX(MIN(G61,70-0.5),0.5)))</f>
        <v/>
      </c>
    </row>
    <row r="62">
      <c r="A62" s="20" t="n">
        <v>20000</v>
      </c>
      <c r="B62" s="21">
        <f>LOG10(A62)</f>
        <v/>
      </c>
      <c r="C62" s="22">
        <f>AVERAGEIFS(H$6:H$53,A$6:A$53,"Macrobrachium rosenbergii",E$6:E$53,$A62)</f>
        <v/>
      </c>
      <c r="D62" s="21">
        <f>LN(MAX(MIN(C62,100-0.5),0.5)/(100-MAX(MIN(C62,100-0.5),0.5)))</f>
        <v/>
      </c>
      <c r="E62" s="22">
        <f>AVERAGEIFS(I$6:I$53,A$6:A$53,"Macrobrachium rosenbergii",E$6:E$53,$A62)</f>
        <v/>
      </c>
      <c r="F62" s="21">
        <f>LN(MAX(MIN(E62,82-0.5),0.5)/(82-MAX(MIN(E62,82-0.5),0.5)))</f>
        <v/>
      </c>
      <c r="G62" s="22">
        <f>AVERAGEIFS(K$6:K$53,A$6:A$53,"Macrobrachium rosenbergii",E$6:E$53,$A62)</f>
        <v/>
      </c>
      <c r="H62" s="21">
        <f>LN(MAX(MIN(G62,70-0.5),0.5)/(70-MAX(MIN(G62,70-0.5),0.5)))</f>
        <v/>
      </c>
    </row>
    <row r="64">
      <c r="A64" s="4" t="inlineStr">
        <is>
          <t>LC50 mortality (µg/L)</t>
        </is>
      </c>
      <c r="C64" s="23">
        <f>10^(-INTERCEPT(D58:D62,$B$58:$B$62)/SLOPE(D58:D62,$B$58:$B$62))</f>
        <v/>
      </c>
      <c r="D64" s="24">
        <f>RSQ(D58:D62,$B$58:$B$62)</f>
        <v/>
      </c>
      <c r="E64" s="25" t="inlineStr">
        <is>
          <t>Hill slope</t>
        </is>
      </c>
      <c r="F64" s="24">
        <f>SLOPE(D58:D62,$B$58:$B$62)</f>
        <v/>
      </c>
    </row>
    <row r="65">
      <c r="A65" s="4" t="inlineStr">
        <is>
          <t>EC50 growth (µg/L)</t>
        </is>
      </c>
      <c r="C65" s="23">
        <f>10^(-INTERCEPT(F58:F62,$B$58:$B$62)/SLOPE(F58:F62,$B$58:$B$62))</f>
        <v/>
      </c>
      <c r="D65" s="24">
        <f>RSQ(F58:F62,$B$58:$B$62)</f>
        <v/>
      </c>
      <c r="E65" s="25" t="inlineStr">
        <is>
          <t>Hill slope</t>
        </is>
      </c>
      <c r="F65" s="24">
        <f>SLOPE(F58:F62,$B$58:$B$62)</f>
        <v/>
      </c>
    </row>
    <row r="66">
      <c r="A66" s="4" t="inlineStr">
        <is>
          <t>EC50 3rd endpoint (µg/L)</t>
        </is>
      </c>
      <c r="C66" s="23">
        <f>10^(-INTERCEPT(H58:H62,$B$58:$B$62)/SLOPE(H58:H62,$B$58:$B$62))</f>
        <v/>
      </c>
      <c r="D66" s="24">
        <f>RSQ(H58:H62,$B$58:$B$62)</f>
        <v/>
      </c>
      <c r="E66" s="25" t="inlineStr">
        <is>
          <t>Hill slope</t>
        </is>
      </c>
      <c r="F66" s="24">
        <f>SLOPE(H58:H62,$B$58:$B$62)</f>
        <v/>
      </c>
    </row>
    <row r="67">
      <c r="A67" s="2" t="inlineStr">
        <is>
          <t>Method: log-logistic linearised as logit(response) = a*log10(dose) + b; EC50 = 10^(-b/a).</t>
        </is>
      </c>
    </row>
    <row r="70">
      <c r="A70" s="15" t="inlineStr">
        <is>
          <t>Regression block - Oreochromis niloticus</t>
        </is>
      </c>
    </row>
    <row r="71">
      <c r="A71" s="17" t="inlineStr">
        <is>
          <t>dose (µg/L)</t>
        </is>
      </c>
      <c r="B71" s="17" t="inlineStr">
        <is>
          <t>log10(dose)</t>
        </is>
      </c>
      <c r="C71" s="17" t="inlineStr">
        <is>
          <t>mean mortality %</t>
        </is>
      </c>
      <c r="D71" s="17" t="inlineStr">
        <is>
          <t>logit(mortality)</t>
        </is>
      </c>
      <c r="E71" s="17" t="inlineStr">
        <is>
          <t>mean growth inhib. %</t>
        </is>
      </c>
      <c r="F71" s="17" t="inlineStr">
        <is>
          <t>logit(growth)</t>
        </is>
      </c>
      <c r="G71" s="17" t="inlineStr">
        <is>
          <t>mean 3rd endpoint %</t>
        </is>
      </c>
      <c r="H71" s="17" t="inlineStr">
        <is>
          <t>logit(3rd)</t>
        </is>
      </c>
    </row>
    <row r="72">
      <c r="A72" s="20" t="n">
        <v>50</v>
      </c>
      <c r="B72" s="21">
        <f>LOG10(A72)</f>
        <v/>
      </c>
      <c r="C72" s="22">
        <f>AVERAGEIFS(H$6:H$53,A$6:A$53,"Oreochromis niloticus",E$6:E$53,$A72)</f>
        <v/>
      </c>
      <c r="D72" s="21">
        <f>LN(MAX(MIN(C72,100-0.5),0.5)/(100-MAX(MIN(C72,100-0.5),0.5)))</f>
        <v/>
      </c>
      <c r="E72" s="22">
        <f>AVERAGEIFS(I$6:I$53,A$6:A$53,"Oreochromis niloticus",E$6:E$53,$A72)</f>
        <v/>
      </c>
      <c r="F72" s="21">
        <f>LN(MAX(MIN(E72,82-0.5),0.5)/(82-MAX(MIN(E72,82-0.5),0.5)))</f>
        <v/>
      </c>
      <c r="G72" s="22">
        <f>AVERAGEIFS(K$6:K$53,A$6:A$53,"Oreochromis niloticus",E$6:E$53,$A72)</f>
        <v/>
      </c>
      <c r="H72" s="21">
        <f>LN(MAX(MIN(G72,70-0.5),0.5)/(70-MAX(MIN(G72,70-0.5),0.5)))</f>
        <v/>
      </c>
    </row>
    <row r="73">
      <c r="A73" s="20" t="n">
        <v>250</v>
      </c>
      <c r="B73" s="21">
        <f>LOG10(A73)</f>
        <v/>
      </c>
      <c r="C73" s="22">
        <f>AVERAGEIFS(H$6:H$53,A$6:A$53,"Oreochromis niloticus",E$6:E$53,$A73)</f>
        <v/>
      </c>
      <c r="D73" s="21">
        <f>LN(MAX(MIN(C73,100-0.5),0.5)/(100-MAX(MIN(C73,100-0.5),0.5)))</f>
        <v/>
      </c>
      <c r="E73" s="22">
        <f>AVERAGEIFS(I$6:I$53,A$6:A$53,"Oreochromis niloticus",E$6:E$53,$A73)</f>
        <v/>
      </c>
      <c r="F73" s="21">
        <f>LN(MAX(MIN(E73,82-0.5),0.5)/(82-MAX(MIN(E73,82-0.5),0.5)))</f>
        <v/>
      </c>
      <c r="G73" s="22">
        <f>AVERAGEIFS(K$6:K$53,A$6:A$53,"Oreochromis niloticus",E$6:E$53,$A73)</f>
        <v/>
      </c>
      <c r="H73" s="21">
        <f>LN(MAX(MIN(G73,70-0.5),0.5)/(70-MAX(MIN(G73,70-0.5),0.5)))</f>
        <v/>
      </c>
    </row>
    <row r="74">
      <c r="A74" s="20" t="n">
        <v>1000</v>
      </c>
      <c r="B74" s="21">
        <f>LOG10(A74)</f>
        <v/>
      </c>
      <c r="C74" s="22">
        <f>AVERAGEIFS(H$6:H$53,A$6:A$53,"Oreochromis niloticus",E$6:E$53,$A74)</f>
        <v/>
      </c>
      <c r="D74" s="21">
        <f>LN(MAX(MIN(C74,100-0.5),0.5)/(100-MAX(MIN(C74,100-0.5),0.5)))</f>
        <v/>
      </c>
      <c r="E74" s="22">
        <f>AVERAGEIFS(I$6:I$53,A$6:A$53,"Oreochromis niloticus",E$6:E$53,$A74)</f>
        <v/>
      </c>
      <c r="F74" s="21">
        <f>LN(MAX(MIN(E74,82-0.5),0.5)/(82-MAX(MIN(E74,82-0.5),0.5)))</f>
        <v/>
      </c>
      <c r="G74" s="22">
        <f>AVERAGEIFS(K$6:K$53,A$6:A$53,"Oreochromis niloticus",E$6:E$53,$A74)</f>
        <v/>
      </c>
      <c r="H74" s="21">
        <f>LN(MAX(MIN(G74,70-0.5),0.5)/(70-MAX(MIN(G74,70-0.5),0.5)))</f>
        <v/>
      </c>
    </row>
    <row r="75">
      <c r="A75" s="20" t="n">
        <v>5000</v>
      </c>
      <c r="B75" s="21">
        <f>LOG10(A75)</f>
        <v/>
      </c>
      <c r="C75" s="22">
        <f>AVERAGEIFS(H$6:H$53,A$6:A$53,"Oreochromis niloticus",E$6:E$53,$A75)</f>
        <v/>
      </c>
      <c r="D75" s="21">
        <f>LN(MAX(MIN(C75,100-0.5),0.5)/(100-MAX(MIN(C75,100-0.5),0.5)))</f>
        <v/>
      </c>
      <c r="E75" s="22">
        <f>AVERAGEIFS(I$6:I$53,A$6:A$53,"Oreochromis niloticus",E$6:E$53,$A75)</f>
        <v/>
      </c>
      <c r="F75" s="21">
        <f>LN(MAX(MIN(E75,82-0.5),0.5)/(82-MAX(MIN(E75,82-0.5),0.5)))</f>
        <v/>
      </c>
      <c r="G75" s="22">
        <f>AVERAGEIFS(K$6:K$53,A$6:A$53,"Oreochromis niloticus",E$6:E$53,$A75)</f>
        <v/>
      </c>
      <c r="H75" s="21">
        <f>LN(MAX(MIN(G75,70-0.5),0.5)/(70-MAX(MIN(G75,70-0.5),0.5)))</f>
        <v/>
      </c>
    </row>
    <row r="76">
      <c r="A76" s="20" t="n">
        <v>20000</v>
      </c>
      <c r="B76" s="21">
        <f>LOG10(A76)</f>
        <v/>
      </c>
      <c r="C76" s="22">
        <f>AVERAGEIFS(H$6:H$53,A$6:A$53,"Oreochromis niloticus",E$6:E$53,$A76)</f>
        <v/>
      </c>
      <c r="D76" s="21">
        <f>LN(MAX(MIN(C76,100-0.5),0.5)/(100-MAX(MIN(C76,100-0.5),0.5)))</f>
        <v/>
      </c>
      <c r="E76" s="22">
        <f>AVERAGEIFS(I$6:I$53,A$6:A$53,"Oreochromis niloticus",E$6:E$53,$A76)</f>
        <v/>
      </c>
      <c r="F76" s="21">
        <f>LN(MAX(MIN(E76,82-0.5),0.5)/(82-MAX(MIN(E76,82-0.5),0.5)))</f>
        <v/>
      </c>
      <c r="G76" s="22">
        <f>AVERAGEIFS(K$6:K$53,A$6:A$53,"Oreochromis niloticus",E$6:E$53,$A76)</f>
        <v/>
      </c>
      <c r="H76" s="21">
        <f>LN(MAX(MIN(G76,70-0.5),0.5)/(70-MAX(MIN(G76,70-0.5),0.5)))</f>
        <v/>
      </c>
    </row>
    <row r="78">
      <c r="A78" s="4" t="inlineStr">
        <is>
          <t>LC50 mortality (µg/L)</t>
        </is>
      </c>
      <c r="C78" s="23">
        <f>10^(-INTERCEPT(D72:D76,$B$72:$B$76)/SLOPE(D72:D76,$B$72:$B$76))</f>
        <v/>
      </c>
      <c r="D78" s="24">
        <f>RSQ(D72:D76,$B$72:$B$76)</f>
        <v/>
      </c>
      <c r="E78" s="25" t="inlineStr">
        <is>
          <t>Hill slope</t>
        </is>
      </c>
      <c r="F78" s="24">
        <f>SLOPE(D72:D76,$B$72:$B$76)</f>
        <v/>
      </c>
    </row>
    <row r="79">
      <c r="A79" s="4" t="inlineStr">
        <is>
          <t>EC50 growth (µg/L)</t>
        </is>
      </c>
      <c r="C79" s="23">
        <f>10^(-INTERCEPT(F72:F76,$B$72:$B$76)/SLOPE(F72:F76,$B$72:$B$76))</f>
        <v/>
      </c>
      <c r="D79" s="24">
        <f>RSQ(F72:F76,$B$72:$B$76)</f>
        <v/>
      </c>
      <c r="E79" s="25" t="inlineStr">
        <is>
          <t>Hill slope</t>
        </is>
      </c>
      <c r="F79" s="24">
        <f>SLOPE(F72:F76,$B$72:$B$76)</f>
        <v/>
      </c>
    </row>
    <row r="80">
      <c r="A80" s="4" t="inlineStr">
        <is>
          <t>EC50 3rd endpoint (µg/L)</t>
        </is>
      </c>
      <c r="C80" s="23">
        <f>10^(-INTERCEPT(H72:H76,$B$72:$B$76)/SLOPE(H72:H76,$B$72:$B$76))</f>
        <v/>
      </c>
      <c r="D80" s="24">
        <f>RSQ(H72:H76,$B$72:$B$76)</f>
        <v/>
      </c>
      <c r="E80" s="25" t="inlineStr">
        <is>
          <t>Hill slope</t>
        </is>
      </c>
      <c r="F80" s="24">
        <f>SLOPE(H72:H76,$B$72:$B$76)</f>
        <v/>
      </c>
    </row>
    <row r="81">
      <c r="A81" s="2" t="inlineStr">
        <is>
          <t>Method: log-logistic linearised as logit(response) = a*log10(dose) + b; EC50 = 10^(-b/a).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85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7" customWidth="1" min="1" max="1"/>
    <col width="14" customWidth="1" min="2" max="2"/>
    <col width="18" customWidth="1" min="3" max="3"/>
    <col width="11" customWidth="1" min="4" max="4"/>
    <col width="25" customWidth="1" min="5" max="5"/>
    <col width="10" customWidth="1" min="6" max="6"/>
    <col width="14" customWidth="1" min="7" max="7"/>
    <col width="24" customWidth="1" min="8" max="8"/>
    <col width="16" customWidth="1" min="9" max="9"/>
    <col width="34" customWidth="1" min="10" max="10"/>
    <col width="34" customWidth="1" min="11" max="11"/>
  </cols>
  <sheetData>
    <row r="1">
      <c r="A1" s="1" t="inlineStr">
        <is>
          <t>Oxidative stress and neurotoxicity biomarkers</t>
        </is>
      </c>
    </row>
    <row r="2">
      <c r="A2" s="2" t="inlineStr">
        <is>
          <t>hepatopancreas (crustacean) / liver (fish); fold change relative to the unexposed control</t>
        </is>
      </c>
    </row>
    <row r="3">
      <c r="A3" s="3" t="inlineStr">
        <is>
          <t>Data status: synthetic (dummy) - generated, not measured</t>
        </is>
      </c>
    </row>
    <row r="5" ht="30" customHeight="1">
      <c r="A5" s="7" t="inlineStr">
        <is>
          <t>species</t>
        </is>
      </c>
      <c r="B5" s="7" t="inlineStr">
        <is>
          <t>species_code</t>
        </is>
      </c>
      <c r="C5" s="7" t="inlineStr">
        <is>
          <t>dose_pet_np_ug_L</t>
        </is>
      </c>
      <c r="D5" s="7" t="inlineStr">
        <is>
          <t>replicate</t>
        </is>
      </c>
      <c r="E5" s="7" t="inlineStr">
        <is>
          <t>biomarker</t>
        </is>
      </c>
      <c r="F5" s="7" t="inlineStr">
        <is>
          <t>value</t>
        </is>
      </c>
      <c r="G5" s="7" t="inlineStr">
        <is>
          <t>control_mean</t>
        </is>
      </c>
      <c r="H5" s="7" t="inlineStr">
        <is>
          <t>fold_change_vs_control</t>
        </is>
      </c>
      <c r="I5" s="7" t="inlineStr">
        <is>
          <t>tissue</t>
        </is>
      </c>
      <c r="J5" s="7" t="inlineStr">
        <is>
          <t>interpretation</t>
        </is>
      </c>
      <c r="K5" s="7" t="inlineStr">
        <is>
          <t>data_status</t>
        </is>
      </c>
    </row>
    <row r="6">
      <c r="A6" s="8" t="inlineStr">
        <is>
          <t>Macrobrachium rosenbergii</t>
        </is>
      </c>
      <c r="B6" s="8" t="inlineStr">
        <is>
          <t>MRO</t>
        </is>
      </c>
      <c r="C6" s="14" t="n">
        <v>0</v>
      </c>
      <c r="D6" s="8" t="n">
        <v>1</v>
      </c>
      <c r="E6" s="8" t="inlineStr">
        <is>
          <t>SOD_U_per_mg_protein</t>
        </is>
      </c>
      <c r="F6" s="13" t="n">
        <v>18.391</v>
      </c>
      <c r="G6" s="13" t="n">
        <v>18.5</v>
      </c>
      <c r="H6" s="14" t="n">
        <v>1</v>
      </c>
      <c r="I6" s="8" t="inlineStr">
        <is>
          <t>hepatopancreas</t>
        </is>
      </c>
      <c r="J6" s="8" t="inlineStr">
        <is>
          <t>oxidative defence, biphasic</t>
        </is>
      </c>
      <c r="K6" s="8" t="inlineStr">
        <is>
          <t>synthetic (dummy) - generated, not measured</t>
        </is>
      </c>
    </row>
    <row r="7">
      <c r="A7" s="8" t="inlineStr">
        <is>
          <t>Macrobrachium rosenbergii</t>
        </is>
      </c>
      <c r="B7" s="8" t="inlineStr">
        <is>
          <t>MRO</t>
        </is>
      </c>
      <c r="C7" s="14" t="n">
        <v>0</v>
      </c>
      <c r="D7" s="8" t="n">
        <v>2</v>
      </c>
      <c r="E7" s="8" t="inlineStr">
        <is>
          <t>SOD_U_per_mg_protein</t>
        </is>
      </c>
      <c r="F7" s="13" t="n">
        <v>21.098</v>
      </c>
      <c r="G7" s="13" t="n">
        <v>18.5</v>
      </c>
      <c r="H7" s="14" t="n">
        <v>1</v>
      </c>
      <c r="I7" s="8" t="inlineStr">
        <is>
          <t>hepatopancreas</t>
        </is>
      </c>
      <c r="J7" s="8" t="inlineStr">
        <is>
          <t>oxidative defence, biphasic</t>
        </is>
      </c>
      <c r="K7" s="8" t="inlineStr">
        <is>
          <t>synthetic (dummy) - generated, not measured</t>
        </is>
      </c>
    </row>
    <row r="8">
      <c r="A8" s="8" t="inlineStr">
        <is>
          <t>Macrobrachium rosenbergii</t>
        </is>
      </c>
      <c r="B8" s="8" t="inlineStr">
        <is>
          <t>MRO</t>
        </is>
      </c>
      <c r="C8" s="14" t="n">
        <v>0</v>
      </c>
      <c r="D8" s="8" t="n">
        <v>3</v>
      </c>
      <c r="E8" s="8" t="inlineStr">
        <is>
          <t>SOD_U_per_mg_protein</t>
        </is>
      </c>
      <c r="F8" s="13" t="n">
        <v>19.579</v>
      </c>
      <c r="G8" s="13" t="n">
        <v>18.5</v>
      </c>
      <c r="H8" s="14" t="n">
        <v>1</v>
      </c>
      <c r="I8" s="8" t="inlineStr">
        <is>
          <t>hepatopancreas</t>
        </is>
      </c>
      <c r="J8" s="8" t="inlineStr">
        <is>
          <t>oxidative defence, biphasic</t>
        </is>
      </c>
      <c r="K8" s="8" t="inlineStr">
        <is>
          <t>synthetic (dummy) - generated, not measured</t>
        </is>
      </c>
    </row>
    <row r="9">
      <c r="A9" s="8" t="inlineStr">
        <is>
          <t>Macrobrachium rosenbergii</t>
        </is>
      </c>
      <c r="B9" s="8" t="inlineStr">
        <is>
          <t>MRO</t>
        </is>
      </c>
      <c r="C9" s="14" t="n">
        <v>0</v>
      </c>
      <c r="D9" s="8" t="n">
        <v>1</v>
      </c>
      <c r="E9" s="8" t="inlineStr">
        <is>
          <t>CAT_U_per_mg_protein</t>
        </is>
      </c>
      <c r="F9" s="13" t="n">
        <v>26.797</v>
      </c>
      <c r="G9" s="13" t="n">
        <v>24</v>
      </c>
      <c r="H9" s="14" t="n">
        <v>1</v>
      </c>
      <c r="I9" s="8" t="inlineStr">
        <is>
          <t>hepatopancreas</t>
        </is>
      </c>
      <c r="J9" s="8" t="inlineStr">
        <is>
          <t>oxidative defence</t>
        </is>
      </c>
      <c r="K9" s="8" t="inlineStr">
        <is>
          <t>synthetic (dummy) - generated, not measured</t>
        </is>
      </c>
    </row>
    <row r="10">
      <c r="A10" s="8" t="inlineStr">
        <is>
          <t>Macrobrachium rosenbergii</t>
        </is>
      </c>
      <c r="B10" s="8" t="inlineStr">
        <is>
          <t>MRO</t>
        </is>
      </c>
      <c r="C10" s="14" t="n">
        <v>0</v>
      </c>
      <c r="D10" s="8" t="n">
        <v>2</v>
      </c>
      <c r="E10" s="8" t="inlineStr">
        <is>
          <t>CAT_U_per_mg_protein</t>
        </is>
      </c>
      <c r="F10" s="13" t="n">
        <v>25.082</v>
      </c>
      <c r="G10" s="13" t="n">
        <v>24</v>
      </c>
      <c r="H10" s="14" t="n">
        <v>1</v>
      </c>
      <c r="I10" s="8" t="inlineStr">
        <is>
          <t>hepatopancreas</t>
        </is>
      </c>
      <c r="J10" s="8" t="inlineStr">
        <is>
          <t>oxidative defence</t>
        </is>
      </c>
      <c r="K10" s="8" t="inlineStr">
        <is>
          <t>synthetic (dummy) - generated, not measured</t>
        </is>
      </c>
    </row>
    <row r="11">
      <c r="A11" s="8" t="inlineStr">
        <is>
          <t>Macrobrachium rosenbergii</t>
        </is>
      </c>
      <c r="B11" s="8" t="inlineStr">
        <is>
          <t>MRO</t>
        </is>
      </c>
      <c r="C11" s="14" t="n">
        <v>0</v>
      </c>
      <c r="D11" s="8" t="n">
        <v>3</v>
      </c>
      <c r="E11" s="8" t="inlineStr">
        <is>
          <t>CAT_U_per_mg_protein</t>
        </is>
      </c>
      <c r="F11" s="13" t="n">
        <v>24.551</v>
      </c>
      <c r="G11" s="13" t="n">
        <v>24</v>
      </c>
      <c r="H11" s="14" t="n">
        <v>1</v>
      </c>
      <c r="I11" s="8" t="inlineStr">
        <is>
          <t>hepatopancreas</t>
        </is>
      </c>
      <c r="J11" s="8" t="inlineStr">
        <is>
          <t>oxidative defence</t>
        </is>
      </c>
      <c r="K11" s="8" t="inlineStr">
        <is>
          <t>synthetic (dummy) - generated, not measured</t>
        </is>
      </c>
    </row>
    <row r="12">
      <c r="A12" s="8" t="inlineStr">
        <is>
          <t>Macrobrachium rosenbergii</t>
        </is>
      </c>
      <c r="B12" s="8" t="inlineStr">
        <is>
          <t>MRO</t>
        </is>
      </c>
      <c r="C12" s="14" t="n">
        <v>0</v>
      </c>
      <c r="D12" s="8" t="n">
        <v>1</v>
      </c>
      <c r="E12" s="8" t="inlineStr">
        <is>
          <t>GST_nmol_per_min_mg</t>
        </is>
      </c>
      <c r="F12" s="13" t="n">
        <v>31.098</v>
      </c>
      <c r="G12" s="13" t="n">
        <v>32</v>
      </c>
      <c r="H12" s="14" t="n">
        <v>1</v>
      </c>
      <c r="I12" s="8" t="inlineStr">
        <is>
          <t>hepatopancreas</t>
        </is>
      </c>
      <c r="J12" s="8" t="inlineStr">
        <is>
          <t>phase II detoxification</t>
        </is>
      </c>
      <c r="K12" s="8" t="inlineStr">
        <is>
          <t>synthetic (dummy) - generated, not measured</t>
        </is>
      </c>
    </row>
    <row r="13">
      <c r="A13" s="8" t="inlineStr">
        <is>
          <t>Macrobrachium rosenbergii</t>
        </is>
      </c>
      <c r="B13" s="8" t="inlineStr">
        <is>
          <t>MRO</t>
        </is>
      </c>
      <c r="C13" s="14" t="n">
        <v>0</v>
      </c>
      <c r="D13" s="8" t="n">
        <v>2</v>
      </c>
      <c r="E13" s="8" t="inlineStr">
        <is>
          <t>GST_nmol_per_min_mg</t>
        </is>
      </c>
      <c r="F13" s="13" t="n">
        <v>34.089</v>
      </c>
      <c r="G13" s="13" t="n">
        <v>32</v>
      </c>
      <c r="H13" s="14" t="n">
        <v>1</v>
      </c>
      <c r="I13" s="8" t="inlineStr">
        <is>
          <t>hepatopancreas</t>
        </is>
      </c>
      <c r="J13" s="8" t="inlineStr">
        <is>
          <t>phase II detoxification</t>
        </is>
      </c>
      <c r="K13" s="8" t="inlineStr">
        <is>
          <t>synthetic (dummy) - generated, not measured</t>
        </is>
      </c>
    </row>
    <row r="14">
      <c r="A14" s="8" t="inlineStr">
        <is>
          <t>Macrobrachium rosenbergii</t>
        </is>
      </c>
      <c r="B14" s="8" t="inlineStr">
        <is>
          <t>MRO</t>
        </is>
      </c>
      <c r="C14" s="14" t="n">
        <v>0</v>
      </c>
      <c r="D14" s="8" t="n">
        <v>3</v>
      </c>
      <c r="E14" s="8" t="inlineStr">
        <is>
          <t>GST_nmol_per_min_mg</t>
        </is>
      </c>
      <c r="F14" s="13" t="n">
        <v>28.182</v>
      </c>
      <c r="G14" s="13" t="n">
        <v>32</v>
      </c>
      <c r="H14" s="14" t="n">
        <v>1</v>
      </c>
      <c r="I14" s="8" t="inlineStr">
        <is>
          <t>hepatopancreas</t>
        </is>
      </c>
      <c r="J14" s="8" t="inlineStr">
        <is>
          <t>phase II detoxification</t>
        </is>
      </c>
      <c r="K14" s="8" t="inlineStr">
        <is>
          <t>synthetic (dummy) - generated, not measured</t>
        </is>
      </c>
    </row>
    <row r="15">
      <c r="A15" s="8" t="inlineStr">
        <is>
          <t>Macrobrachium rosenbergii</t>
        </is>
      </c>
      <c r="B15" s="8" t="inlineStr">
        <is>
          <t>MRO</t>
        </is>
      </c>
      <c r="C15" s="14" t="n">
        <v>0</v>
      </c>
      <c r="D15" s="8" t="n">
        <v>1</v>
      </c>
      <c r="E15" s="8" t="inlineStr">
        <is>
          <t>MDA_nmol_per_mg_protein</t>
        </is>
      </c>
      <c r="F15" s="14" t="n">
        <v>1.024</v>
      </c>
      <c r="G15" s="14" t="n">
        <v>1.2</v>
      </c>
      <c r="H15" s="14" t="n">
        <v>1</v>
      </c>
      <c r="I15" s="8" t="inlineStr">
        <is>
          <t>hepatopancreas</t>
        </is>
      </c>
      <c r="J15" s="8" t="inlineStr">
        <is>
          <t>lipid peroxidation, monotonic increase</t>
        </is>
      </c>
      <c r="K15" s="8" t="inlineStr">
        <is>
          <t>synthetic (dummy) - generated, not measured</t>
        </is>
      </c>
    </row>
    <row r="16">
      <c r="A16" s="8" t="inlineStr">
        <is>
          <t>Macrobrachium rosenbergii</t>
        </is>
      </c>
      <c r="B16" s="8" t="inlineStr">
        <is>
          <t>MRO</t>
        </is>
      </c>
      <c r="C16" s="14" t="n">
        <v>0</v>
      </c>
      <c r="D16" s="8" t="n">
        <v>2</v>
      </c>
      <c r="E16" s="8" t="inlineStr">
        <is>
          <t>MDA_nmol_per_mg_protein</t>
        </is>
      </c>
      <c r="F16" s="14" t="n">
        <v>1.212</v>
      </c>
      <c r="G16" s="14" t="n">
        <v>1.2</v>
      </c>
      <c r="H16" s="14" t="n">
        <v>1</v>
      </c>
      <c r="I16" s="8" t="inlineStr">
        <is>
          <t>hepatopancreas</t>
        </is>
      </c>
      <c r="J16" s="8" t="inlineStr">
        <is>
          <t>lipid peroxidation, monotonic increase</t>
        </is>
      </c>
      <c r="K16" s="8" t="inlineStr">
        <is>
          <t>synthetic (dummy) - generated, not measured</t>
        </is>
      </c>
    </row>
    <row r="17">
      <c r="A17" s="8" t="inlineStr">
        <is>
          <t>Macrobrachium rosenbergii</t>
        </is>
      </c>
      <c r="B17" s="8" t="inlineStr">
        <is>
          <t>MRO</t>
        </is>
      </c>
      <c r="C17" s="14" t="n">
        <v>0</v>
      </c>
      <c r="D17" s="8" t="n">
        <v>3</v>
      </c>
      <c r="E17" s="8" t="inlineStr">
        <is>
          <t>MDA_nmol_per_mg_protein</t>
        </is>
      </c>
      <c r="F17" s="14" t="n">
        <v>1.067</v>
      </c>
      <c r="G17" s="14" t="n">
        <v>1.2</v>
      </c>
      <c r="H17" s="14" t="n">
        <v>1</v>
      </c>
      <c r="I17" s="8" t="inlineStr">
        <is>
          <t>hepatopancreas</t>
        </is>
      </c>
      <c r="J17" s="8" t="inlineStr">
        <is>
          <t>lipid peroxidation, monotonic increase</t>
        </is>
      </c>
      <c r="K17" s="8" t="inlineStr">
        <is>
          <t>synthetic (dummy) - generated, not measured</t>
        </is>
      </c>
    </row>
    <row r="18">
      <c r="A18" s="8" t="inlineStr">
        <is>
          <t>Macrobrachium rosenbergii</t>
        </is>
      </c>
      <c r="B18" s="8" t="inlineStr">
        <is>
          <t>MRO</t>
        </is>
      </c>
      <c r="C18" s="14" t="n">
        <v>0</v>
      </c>
      <c r="D18" s="8" t="n">
        <v>1</v>
      </c>
      <c r="E18" s="8" t="inlineStr">
        <is>
          <t>AChE_nmol_per_min_mg</t>
        </is>
      </c>
      <c r="F18" s="13" t="n">
        <v>41.995</v>
      </c>
      <c r="G18" s="13" t="n">
        <v>46</v>
      </c>
      <c r="H18" s="14" t="n">
        <v>1</v>
      </c>
      <c r="I18" s="8" t="inlineStr">
        <is>
          <t>hepatopancreas</t>
        </is>
      </c>
      <c r="J18" s="8" t="inlineStr">
        <is>
          <t>neurotoxicity, inhibition</t>
        </is>
      </c>
      <c r="K18" s="8" t="inlineStr">
        <is>
          <t>synthetic (dummy) - generated, not measured</t>
        </is>
      </c>
    </row>
    <row r="19">
      <c r="A19" s="8" t="inlineStr">
        <is>
          <t>Macrobrachium rosenbergii</t>
        </is>
      </c>
      <c r="B19" s="8" t="inlineStr">
        <is>
          <t>MRO</t>
        </is>
      </c>
      <c r="C19" s="14" t="n">
        <v>0</v>
      </c>
      <c r="D19" s="8" t="n">
        <v>2</v>
      </c>
      <c r="E19" s="8" t="inlineStr">
        <is>
          <t>AChE_nmol_per_min_mg</t>
        </is>
      </c>
      <c r="F19" s="13" t="n">
        <v>44.949</v>
      </c>
      <c r="G19" s="13" t="n">
        <v>46</v>
      </c>
      <c r="H19" s="14" t="n">
        <v>1</v>
      </c>
      <c r="I19" s="8" t="inlineStr">
        <is>
          <t>hepatopancreas</t>
        </is>
      </c>
      <c r="J19" s="8" t="inlineStr">
        <is>
          <t>neurotoxicity, inhibition</t>
        </is>
      </c>
      <c r="K19" s="8" t="inlineStr">
        <is>
          <t>synthetic (dummy) - generated, not measured</t>
        </is>
      </c>
    </row>
    <row r="20">
      <c r="A20" s="8" t="inlineStr">
        <is>
          <t>Macrobrachium rosenbergii</t>
        </is>
      </c>
      <c r="B20" s="8" t="inlineStr">
        <is>
          <t>MRO</t>
        </is>
      </c>
      <c r="C20" s="14" t="n">
        <v>0</v>
      </c>
      <c r="D20" s="8" t="n">
        <v>3</v>
      </c>
      <c r="E20" s="8" t="inlineStr">
        <is>
          <t>AChE_nmol_per_min_mg</t>
        </is>
      </c>
      <c r="F20" s="13" t="n">
        <v>45.252</v>
      </c>
      <c r="G20" s="13" t="n">
        <v>46</v>
      </c>
      <c r="H20" s="14" t="n">
        <v>1</v>
      </c>
      <c r="I20" s="8" t="inlineStr">
        <is>
          <t>hepatopancreas</t>
        </is>
      </c>
      <c r="J20" s="8" t="inlineStr">
        <is>
          <t>neurotoxicity, inhibition</t>
        </is>
      </c>
      <c r="K20" s="8" t="inlineStr">
        <is>
          <t>synthetic (dummy) - generated, not measured</t>
        </is>
      </c>
    </row>
    <row r="21">
      <c r="A21" s="8" t="inlineStr">
        <is>
          <t>Macrobrachium rosenbergii</t>
        </is>
      </c>
      <c r="B21" s="8" t="inlineStr">
        <is>
          <t>MRO</t>
        </is>
      </c>
      <c r="C21" s="13" t="n">
        <v>50</v>
      </c>
      <c r="D21" s="8" t="n">
        <v>1</v>
      </c>
      <c r="E21" s="8" t="inlineStr">
        <is>
          <t>SOD_U_per_mg_protein</t>
        </is>
      </c>
      <c r="F21" s="13" t="n">
        <v>24.064</v>
      </c>
      <c r="G21" s="13" t="n">
        <v>18.5</v>
      </c>
      <c r="H21" s="14" t="n">
        <v>1.218</v>
      </c>
      <c r="I21" s="8" t="inlineStr">
        <is>
          <t>hepatopancreas</t>
        </is>
      </c>
      <c r="J21" s="8" t="inlineStr">
        <is>
          <t>oxidative defence, biphasic</t>
        </is>
      </c>
      <c r="K21" s="8" t="inlineStr">
        <is>
          <t>synthetic (dummy) - generated, not measured</t>
        </is>
      </c>
    </row>
    <row r="22">
      <c r="A22" s="8" t="inlineStr">
        <is>
          <t>Macrobrachium rosenbergii</t>
        </is>
      </c>
      <c r="B22" s="8" t="inlineStr">
        <is>
          <t>MRO</t>
        </is>
      </c>
      <c r="C22" s="13" t="n">
        <v>50</v>
      </c>
      <c r="D22" s="8" t="n">
        <v>2</v>
      </c>
      <c r="E22" s="8" t="inlineStr">
        <is>
          <t>SOD_U_per_mg_protein</t>
        </is>
      </c>
      <c r="F22" s="13" t="n">
        <v>24.328</v>
      </c>
      <c r="G22" s="13" t="n">
        <v>18.5</v>
      </c>
      <c r="H22" s="14" t="n">
        <v>1.218</v>
      </c>
      <c r="I22" s="8" t="inlineStr">
        <is>
          <t>hepatopancreas</t>
        </is>
      </c>
      <c r="J22" s="8" t="inlineStr">
        <is>
          <t>oxidative defence, biphasic</t>
        </is>
      </c>
      <c r="K22" s="8" t="inlineStr">
        <is>
          <t>synthetic (dummy) - generated, not measured</t>
        </is>
      </c>
    </row>
    <row r="23">
      <c r="A23" s="8" t="inlineStr">
        <is>
          <t>Macrobrachium rosenbergii</t>
        </is>
      </c>
      <c r="B23" s="8" t="inlineStr">
        <is>
          <t>MRO</t>
        </is>
      </c>
      <c r="C23" s="13" t="n">
        <v>50</v>
      </c>
      <c r="D23" s="8" t="n">
        <v>3</v>
      </c>
      <c r="E23" s="8" t="inlineStr">
        <is>
          <t>SOD_U_per_mg_protein</t>
        </is>
      </c>
      <c r="F23" s="13" t="n">
        <v>22.402</v>
      </c>
      <c r="G23" s="13" t="n">
        <v>18.5</v>
      </c>
      <c r="H23" s="14" t="n">
        <v>1.218</v>
      </c>
      <c r="I23" s="8" t="inlineStr">
        <is>
          <t>hepatopancreas</t>
        </is>
      </c>
      <c r="J23" s="8" t="inlineStr">
        <is>
          <t>oxidative defence, biphasic</t>
        </is>
      </c>
      <c r="K23" s="8" t="inlineStr">
        <is>
          <t>synthetic (dummy) - generated, not measured</t>
        </is>
      </c>
    </row>
    <row r="24">
      <c r="A24" s="8" t="inlineStr">
        <is>
          <t>Macrobrachium rosenbergii</t>
        </is>
      </c>
      <c r="B24" s="8" t="inlineStr">
        <is>
          <t>MRO</t>
        </is>
      </c>
      <c r="C24" s="13" t="n">
        <v>50</v>
      </c>
      <c r="D24" s="8" t="n">
        <v>1</v>
      </c>
      <c r="E24" s="8" t="inlineStr">
        <is>
          <t>CAT_U_per_mg_protein</t>
        </is>
      </c>
      <c r="F24" s="13" t="n">
        <v>28.025</v>
      </c>
      <c r="G24" s="13" t="n">
        <v>24</v>
      </c>
      <c r="H24" s="14" t="n">
        <v>1.166</v>
      </c>
      <c r="I24" s="8" t="inlineStr">
        <is>
          <t>hepatopancreas</t>
        </is>
      </c>
      <c r="J24" s="8" t="inlineStr">
        <is>
          <t>oxidative defence</t>
        </is>
      </c>
      <c r="K24" s="8" t="inlineStr">
        <is>
          <t>synthetic (dummy) - generated, not measured</t>
        </is>
      </c>
    </row>
    <row r="25">
      <c r="A25" s="8" t="inlineStr">
        <is>
          <t>Macrobrachium rosenbergii</t>
        </is>
      </c>
      <c r="B25" s="8" t="inlineStr">
        <is>
          <t>MRO</t>
        </is>
      </c>
      <c r="C25" s="13" t="n">
        <v>50</v>
      </c>
      <c r="D25" s="8" t="n">
        <v>2</v>
      </c>
      <c r="E25" s="8" t="inlineStr">
        <is>
          <t>CAT_U_per_mg_protein</t>
        </is>
      </c>
      <c r="F25" s="13" t="n">
        <v>27.797</v>
      </c>
      <c r="G25" s="13" t="n">
        <v>24</v>
      </c>
      <c r="H25" s="14" t="n">
        <v>1.166</v>
      </c>
      <c r="I25" s="8" t="inlineStr">
        <is>
          <t>hepatopancreas</t>
        </is>
      </c>
      <c r="J25" s="8" t="inlineStr">
        <is>
          <t>oxidative defence</t>
        </is>
      </c>
      <c r="K25" s="8" t="inlineStr">
        <is>
          <t>synthetic (dummy) - generated, not measured</t>
        </is>
      </c>
    </row>
    <row r="26">
      <c r="A26" s="8" t="inlineStr">
        <is>
          <t>Macrobrachium rosenbergii</t>
        </is>
      </c>
      <c r="B26" s="8" t="inlineStr">
        <is>
          <t>MRO</t>
        </is>
      </c>
      <c r="C26" s="13" t="n">
        <v>50</v>
      </c>
      <c r="D26" s="8" t="n">
        <v>3</v>
      </c>
      <c r="E26" s="8" t="inlineStr">
        <is>
          <t>CAT_U_per_mg_protein</t>
        </is>
      </c>
      <c r="F26" s="13" t="n">
        <v>26.92</v>
      </c>
      <c r="G26" s="13" t="n">
        <v>24</v>
      </c>
      <c r="H26" s="14" t="n">
        <v>1.166</v>
      </c>
      <c r="I26" s="8" t="inlineStr">
        <is>
          <t>hepatopancreas</t>
        </is>
      </c>
      <c r="J26" s="8" t="inlineStr">
        <is>
          <t>oxidative defence</t>
        </is>
      </c>
      <c r="K26" s="8" t="inlineStr">
        <is>
          <t>synthetic (dummy) - generated, not measured</t>
        </is>
      </c>
    </row>
    <row r="27">
      <c r="A27" s="8" t="inlineStr">
        <is>
          <t>Macrobrachium rosenbergii</t>
        </is>
      </c>
      <c r="B27" s="8" t="inlineStr">
        <is>
          <t>MRO</t>
        </is>
      </c>
      <c r="C27" s="13" t="n">
        <v>50</v>
      </c>
      <c r="D27" s="8" t="n">
        <v>1</v>
      </c>
      <c r="E27" s="8" t="inlineStr">
        <is>
          <t>GST_nmol_per_min_mg</t>
        </is>
      </c>
      <c r="F27" s="13" t="n">
        <v>35.843</v>
      </c>
      <c r="G27" s="13" t="n">
        <v>32</v>
      </c>
      <c r="H27" s="14" t="n">
        <v>1.15</v>
      </c>
      <c r="I27" s="8" t="inlineStr">
        <is>
          <t>hepatopancreas</t>
        </is>
      </c>
      <c r="J27" s="8" t="inlineStr">
        <is>
          <t>phase II detoxification</t>
        </is>
      </c>
      <c r="K27" s="8" t="inlineStr">
        <is>
          <t>synthetic (dummy) - generated, not measured</t>
        </is>
      </c>
    </row>
    <row r="28">
      <c r="A28" s="8" t="inlineStr">
        <is>
          <t>Macrobrachium rosenbergii</t>
        </is>
      </c>
      <c r="B28" s="8" t="inlineStr">
        <is>
          <t>MRO</t>
        </is>
      </c>
      <c r="C28" s="13" t="n">
        <v>50</v>
      </c>
      <c r="D28" s="8" t="n">
        <v>2</v>
      </c>
      <c r="E28" s="8" t="inlineStr">
        <is>
          <t>GST_nmol_per_min_mg</t>
        </is>
      </c>
      <c r="F28" s="13" t="n">
        <v>38.344</v>
      </c>
      <c r="G28" s="13" t="n">
        <v>32</v>
      </c>
      <c r="H28" s="14" t="n">
        <v>1.15</v>
      </c>
      <c r="I28" s="8" t="inlineStr">
        <is>
          <t>hepatopancreas</t>
        </is>
      </c>
      <c r="J28" s="8" t="inlineStr">
        <is>
          <t>phase II detoxification</t>
        </is>
      </c>
      <c r="K28" s="8" t="inlineStr">
        <is>
          <t>synthetic (dummy) - generated, not measured</t>
        </is>
      </c>
    </row>
    <row r="29">
      <c r="A29" s="8" t="inlineStr">
        <is>
          <t>Macrobrachium rosenbergii</t>
        </is>
      </c>
      <c r="B29" s="8" t="inlineStr">
        <is>
          <t>MRO</t>
        </is>
      </c>
      <c r="C29" s="13" t="n">
        <v>50</v>
      </c>
      <c r="D29" s="8" t="n">
        <v>3</v>
      </c>
      <c r="E29" s="8" t="inlineStr">
        <is>
          <t>GST_nmol_per_min_mg</t>
        </is>
      </c>
      <c r="F29" s="13" t="n">
        <v>42.077</v>
      </c>
      <c r="G29" s="13" t="n">
        <v>32</v>
      </c>
      <c r="H29" s="14" t="n">
        <v>1.15</v>
      </c>
      <c r="I29" s="8" t="inlineStr">
        <is>
          <t>hepatopancreas</t>
        </is>
      </c>
      <c r="J29" s="8" t="inlineStr">
        <is>
          <t>phase II detoxification</t>
        </is>
      </c>
      <c r="K29" s="8" t="inlineStr">
        <is>
          <t>synthetic (dummy) - generated, not measured</t>
        </is>
      </c>
    </row>
    <row r="30">
      <c r="A30" s="8" t="inlineStr">
        <is>
          <t>Macrobrachium rosenbergii</t>
        </is>
      </c>
      <c r="B30" s="8" t="inlineStr">
        <is>
          <t>MRO</t>
        </is>
      </c>
      <c r="C30" s="13" t="n">
        <v>50</v>
      </c>
      <c r="D30" s="8" t="n">
        <v>1</v>
      </c>
      <c r="E30" s="8" t="inlineStr">
        <is>
          <t>MDA_nmol_per_mg_protein</t>
        </is>
      </c>
      <c r="F30" s="14" t="n">
        <v>1.277</v>
      </c>
      <c r="G30" s="14" t="n">
        <v>1.2</v>
      </c>
      <c r="H30" s="14" t="n">
        <v>1.1</v>
      </c>
      <c r="I30" s="8" t="inlineStr">
        <is>
          <t>hepatopancreas</t>
        </is>
      </c>
      <c r="J30" s="8" t="inlineStr">
        <is>
          <t>lipid peroxidation, monotonic increase</t>
        </is>
      </c>
      <c r="K30" s="8" t="inlineStr">
        <is>
          <t>synthetic (dummy) - generated, not measured</t>
        </is>
      </c>
    </row>
    <row r="31">
      <c r="A31" s="8" t="inlineStr">
        <is>
          <t>Macrobrachium rosenbergii</t>
        </is>
      </c>
      <c r="B31" s="8" t="inlineStr">
        <is>
          <t>MRO</t>
        </is>
      </c>
      <c r="C31" s="13" t="n">
        <v>50</v>
      </c>
      <c r="D31" s="8" t="n">
        <v>2</v>
      </c>
      <c r="E31" s="8" t="inlineStr">
        <is>
          <t>MDA_nmol_per_mg_protein</t>
        </is>
      </c>
      <c r="F31" s="14" t="n">
        <v>1.281</v>
      </c>
      <c r="G31" s="14" t="n">
        <v>1.2</v>
      </c>
      <c r="H31" s="14" t="n">
        <v>1.1</v>
      </c>
      <c r="I31" s="8" t="inlineStr">
        <is>
          <t>hepatopancreas</t>
        </is>
      </c>
      <c r="J31" s="8" t="inlineStr">
        <is>
          <t>lipid peroxidation, monotonic increase</t>
        </is>
      </c>
      <c r="K31" s="8" t="inlineStr">
        <is>
          <t>synthetic (dummy) - generated, not measured</t>
        </is>
      </c>
    </row>
    <row r="32">
      <c r="A32" s="8" t="inlineStr">
        <is>
          <t>Macrobrachium rosenbergii</t>
        </is>
      </c>
      <c r="B32" s="8" t="inlineStr">
        <is>
          <t>MRO</t>
        </is>
      </c>
      <c r="C32" s="13" t="n">
        <v>50</v>
      </c>
      <c r="D32" s="8" t="n">
        <v>3</v>
      </c>
      <c r="E32" s="8" t="inlineStr">
        <is>
          <t>MDA_nmol_per_mg_protein</t>
        </is>
      </c>
      <c r="F32" s="14" t="n">
        <v>1.193</v>
      </c>
      <c r="G32" s="14" t="n">
        <v>1.2</v>
      </c>
      <c r="H32" s="14" t="n">
        <v>1.1</v>
      </c>
      <c r="I32" s="8" t="inlineStr">
        <is>
          <t>hepatopancreas</t>
        </is>
      </c>
      <c r="J32" s="8" t="inlineStr">
        <is>
          <t>lipid peroxidation, monotonic increase</t>
        </is>
      </c>
      <c r="K32" s="8" t="inlineStr">
        <is>
          <t>synthetic (dummy) - generated, not measured</t>
        </is>
      </c>
    </row>
    <row r="33">
      <c r="A33" s="8" t="inlineStr">
        <is>
          <t>Macrobrachium rosenbergii</t>
        </is>
      </c>
      <c r="B33" s="8" t="inlineStr">
        <is>
          <t>MRO</t>
        </is>
      </c>
      <c r="C33" s="13" t="n">
        <v>50</v>
      </c>
      <c r="D33" s="8" t="n">
        <v>1</v>
      </c>
      <c r="E33" s="8" t="inlineStr">
        <is>
          <t>AChE_nmol_per_min_mg</t>
        </is>
      </c>
      <c r="F33" s="13" t="n">
        <v>47.224</v>
      </c>
      <c r="G33" s="13" t="n">
        <v>46</v>
      </c>
      <c r="H33" s="14" t="n">
        <v>0.95</v>
      </c>
      <c r="I33" s="8" t="inlineStr">
        <is>
          <t>hepatopancreas</t>
        </is>
      </c>
      <c r="J33" s="8" t="inlineStr">
        <is>
          <t>neurotoxicity, inhibition</t>
        </is>
      </c>
      <c r="K33" s="8" t="inlineStr">
        <is>
          <t>synthetic (dummy) - generated, not measured</t>
        </is>
      </c>
    </row>
    <row r="34">
      <c r="A34" s="8" t="inlineStr">
        <is>
          <t>Macrobrachium rosenbergii</t>
        </is>
      </c>
      <c r="B34" s="8" t="inlineStr">
        <is>
          <t>MRO</t>
        </is>
      </c>
      <c r="C34" s="13" t="n">
        <v>50</v>
      </c>
      <c r="D34" s="8" t="n">
        <v>2</v>
      </c>
      <c r="E34" s="8" t="inlineStr">
        <is>
          <t>AChE_nmol_per_min_mg</t>
        </is>
      </c>
      <c r="F34" s="13" t="n">
        <v>50.173</v>
      </c>
      <c r="G34" s="13" t="n">
        <v>46</v>
      </c>
      <c r="H34" s="14" t="n">
        <v>0.95</v>
      </c>
      <c r="I34" s="8" t="inlineStr">
        <is>
          <t>hepatopancreas</t>
        </is>
      </c>
      <c r="J34" s="8" t="inlineStr">
        <is>
          <t>neurotoxicity, inhibition</t>
        </is>
      </c>
      <c r="K34" s="8" t="inlineStr">
        <is>
          <t>synthetic (dummy) - generated, not measured</t>
        </is>
      </c>
    </row>
    <row r="35">
      <c r="A35" s="8" t="inlineStr">
        <is>
          <t>Macrobrachium rosenbergii</t>
        </is>
      </c>
      <c r="B35" s="8" t="inlineStr">
        <is>
          <t>MRO</t>
        </is>
      </c>
      <c r="C35" s="13" t="n">
        <v>50</v>
      </c>
      <c r="D35" s="8" t="n">
        <v>3</v>
      </c>
      <c r="E35" s="8" t="inlineStr">
        <is>
          <t>AChE_nmol_per_min_mg</t>
        </is>
      </c>
      <c r="F35" s="13" t="n">
        <v>42.544</v>
      </c>
      <c r="G35" s="13" t="n">
        <v>46</v>
      </c>
      <c r="H35" s="14" t="n">
        <v>0.95</v>
      </c>
      <c r="I35" s="8" t="inlineStr">
        <is>
          <t>hepatopancreas</t>
        </is>
      </c>
      <c r="J35" s="8" t="inlineStr">
        <is>
          <t>neurotoxicity, inhibition</t>
        </is>
      </c>
      <c r="K35" s="8" t="inlineStr">
        <is>
          <t>synthetic (dummy) - generated, not measured</t>
        </is>
      </c>
    </row>
    <row r="36">
      <c r="A36" s="8" t="inlineStr">
        <is>
          <t>Macrobrachium rosenbergii</t>
        </is>
      </c>
      <c r="B36" s="8" t="inlineStr">
        <is>
          <t>MRO</t>
        </is>
      </c>
      <c r="C36" s="13" t="n">
        <v>250</v>
      </c>
      <c r="D36" s="8" t="n">
        <v>1</v>
      </c>
      <c r="E36" s="8" t="inlineStr">
        <is>
          <t>SOD_U_per_mg_protein</t>
        </is>
      </c>
      <c r="F36" s="13" t="n">
        <v>28.917</v>
      </c>
      <c r="G36" s="13" t="n">
        <v>18.5</v>
      </c>
      <c r="H36" s="14" t="n">
        <v>1.537</v>
      </c>
      <c r="I36" s="8" t="inlineStr">
        <is>
          <t>hepatopancreas</t>
        </is>
      </c>
      <c r="J36" s="8" t="inlineStr">
        <is>
          <t>oxidative defence, biphasic</t>
        </is>
      </c>
      <c r="K36" s="8" t="inlineStr">
        <is>
          <t>synthetic (dummy) - generated, not measured</t>
        </is>
      </c>
    </row>
    <row r="37">
      <c r="A37" s="8" t="inlineStr">
        <is>
          <t>Macrobrachium rosenbergii</t>
        </is>
      </c>
      <c r="B37" s="8" t="inlineStr">
        <is>
          <t>MRO</t>
        </is>
      </c>
      <c r="C37" s="13" t="n">
        <v>250</v>
      </c>
      <c r="D37" s="8" t="n">
        <v>2</v>
      </c>
      <c r="E37" s="8" t="inlineStr">
        <is>
          <t>SOD_U_per_mg_protein</t>
        </is>
      </c>
      <c r="F37" s="13" t="n">
        <v>29.601</v>
      </c>
      <c r="G37" s="13" t="n">
        <v>18.5</v>
      </c>
      <c r="H37" s="14" t="n">
        <v>1.537</v>
      </c>
      <c r="I37" s="8" t="inlineStr">
        <is>
          <t>hepatopancreas</t>
        </is>
      </c>
      <c r="J37" s="8" t="inlineStr">
        <is>
          <t>oxidative defence, biphasic</t>
        </is>
      </c>
      <c r="K37" s="8" t="inlineStr">
        <is>
          <t>synthetic (dummy) - generated, not measured</t>
        </is>
      </c>
    </row>
    <row r="38">
      <c r="A38" s="8" t="inlineStr">
        <is>
          <t>Macrobrachium rosenbergii</t>
        </is>
      </c>
      <c r="B38" s="8" t="inlineStr">
        <is>
          <t>MRO</t>
        </is>
      </c>
      <c r="C38" s="13" t="n">
        <v>250</v>
      </c>
      <c r="D38" s="8" t="n">
        <v>3</v>
      </c>
      <c r="E38" s="8" t="inlineStr">
        <is>
          <t>SOD_U_per_mg_protein</t>
        </is>
      </c>
      <c r="F38" s="13" t="n">
        <v>28.831</v>
      </c>
      <c r="G38" s="13" t="n">
        <v>18.5</v>
      </c>
      <c r="H38" s="14" t="n">
        <v>1.537</v>
      </c>
      <c r="I38" s="8" t="inlineStr">
        <is>
          <t>hepatopancreas</t>
        </is>
      </c>
      <c r="J38" s="8" t="inlineStr">
        <is>
          <t>oxidative defence, biphasic</t>
        </is>
      </c>
      <c r="K38" s="8" t="inlineStr">
        <is>
          <t>synthetic (dummy) - generated, not measured</t>
        </is>
      </c>
    </row>
    <row r="39">
      <c r="A39" s="8" t="inlineStr">
        <is>
          <t>Macrobrachium rosenbergii</t>
        </is>
      </c>
      <c r="B39" s="8" t="inlineStr">
        <is>
          <t>MRO</t>
        </is>
      </c>
      <c r="C39" s="13" t="n">
        <v>250</v>
      </c>
      <c r="D39" s="8" t="n">
        <v>1</v>
      </c>
      <c r="E39" s="8" t="inlineStr">
        <is>
          <t>CAT_U_per_mg_protein</t>
        </is>
      </c>
      <c r="F39" s="13" t="n">
        <v>36.508</v>
      </c>
      <c r="G39" s="13" t="n">
        <v>24</v>
      </c>
      <c r="H39" s="14" t="n">
        <v>1.41</v>
      </c>
      <c r="I39" s="8" t="inlineStr">
        <is>
          <t>hepatopancreas</t>
        </is>
      </c>
      <c r="J39" s="8" t="inlineStr">
        <is>
          <t>oxidative defence</t>
        </is>
      </c>
      <c r="K39" s="8" t="inlineStr">
        <is>
          <t>synthetic (dummy) - generated, not measured</t>
        </is>
      </c>
    </row>
    <row r="40">
      <c r="A40" s="8" t="inlineStr">
        <is>
          <t>Macrobrachium rosenbergii</t>
        </is>
      </c>
      <c r="B40" s="8" t="inlineStr">
        <is>
          <t>MRO</t>
        </is>
      </c>
      <c r="C40" s="13" t="n">
        <v>250</v>
      </c>
      <c r="D40" s="8" t="n">
        <v>2</v>
      </c>
      <c r="E40" s="8" t="inlineStr">
        <is>
          <t>CAT_U_per_mg_protein</t>
        </is>
      </c>
      <c r="F40" s="13" t="n">
        <v>32.805</v>
      </c>
      <c r="G40" s="13" t="n">
        <v>24</v>
      </c>
      <c r="H40" s="14" t="n">
        <v>1.41</v>
      </c>
      <c r="I40" s="8" t="inlineStr">
        <is>
          <t>hepatopancreas</t>
        </is>
      </c>
      <c r="J40" s="8" t="inlineStr">
        <is>
          <t>oxidative defence</t>
        </is>
      </c>
      <c r="K40" s="8" t="inlineStr">
        <is>
          <t>synthetic (dummy) - generated, not measured</t>
        </is>
      </c>
    </row>
    <row r="41">
      <c r="A41" s="8" t="inlineStr">
        <is>
          <t>Macrobrachium rosenbergii</t>
        </is>
      </c>
      <c r="B41" s="8" t="inlineStr">
        <is>
          <t>MRO</t>
        </is>
      </c>
      <c r="C41" s="13" t="n">
        <v>250</v>
      </c>
      <c r="D41" s="8" t="n">
        <v>3</v>
      </c>
      <c r="E41" s="8" t="inlineStr">
        <is>
          <t>CAT_U_per_mg_protein</t>
        </is>
      </c>
      <c r="F41" s="13" t="n">
        <v>37.185</v>
      </c>
      <c r="G41" s="13" t="n">
        <v>24</v>
      </c>
      <c r="H41" s="14" t="n">
        <v>1.41</v>
      </c>
      <c r="I41" s="8" t="inlineStr">
        <is>
          <t>hepatopancreas</t>
        </is>
      </c>
      <c r="J41" s="8" t="inlineStr">
        <is>
          <t>oxidative defence</t>
        </is>
      </c>
      <c r="K41" s="8" t="inlineStr">
        <is>
          <t>synthetic (dummy) - generated, not measured</t>
        </is>
      </c>
    </row>
    <row r="42">
      <c r="A42" s="8" t="inlineStr">
        <is>
          <t>Macrobrachium rosenbergii</t>
        </is>
      </c>
      <c r="B42" s="8" t="inlineStr">
        <is>
          <t>MRO</t>
        </is>
      </c>
      <c r="C42" s="13" t="n">
        <v>250</v>
      </c>
      <c r="D42" s="8" t="n">
        <v>1</v>
      </c>
      <c r="E42" s="8" t="inlineStr">
        <is>
          <t>GST_nmol_per_min_mg</t>
        </is>
      </c>
      <c r="F42" s="13" t="n">
        <v>45.168</v>
      </c>
      <c r="G42" s="13" t="n">
        <v>32</v>
      </c>
      <c r="H42" s="14" t="n">
        <v>1.371</v>
      </c>
      <c r="I42" s="8" t="inlineStr">
        <is>
          <t>hepatopancreas</t>
        </is>
      </c>
      <c r="J42" s="8" t="inlineStr">
        <is>
          <t>phase II detoxification</t>
        </is>
      </c>
      <c r="K42" s="8" t="inlineStr">
        <is>
          <t>synthetic (dummy) - generated, not measured</t>
        </is>
      </c>
    </row>
    <row r="43">
      <c r="A43" s="8" t="inlineStr">
        <is>
          <t>Macrobrachium rosenbergii</t>
        </is>
      </c>
      <c r="B43" s="8" t="inlineStr">
        <is>
          <t>MRO</t>
        </is>
      </c>
      <c r="C43" s="13" t="n">
        <v>250</v>
      </c>
      <c r="D43" s="8" t="n">
        <v>2</v>
      </c>
      <c r="E43" s="8" t="inlineStr">
        <is>
          <t>GST_nmol_per_min_mg</t>
        </is>
      </c>
      <c r="F43" s="13" t="n">
        <v>41.052</v>
      </c>
      <c r="G43" s="13" t="n">
        <v>32</v>
      </c>
      <c r="H43" s="14" t="n">
        <v>1.371</v>
      </c>
      <c r="I43" s="8" t="inlineStr">
        <is>
          <t>hepatopancreas</t>
        </is>
      </c>
      <c r="J43" s="8" t="inlineStr">
        <is>
          <t>phase II detoxification</t>
        </is>
      </c>
      <c r="K43" s="8" t="inlineStr">
        <is>
          <t>synthetic (dummy) - generated, not measured</t>
        </is>
      </c>
    </row>
    <row r="44">
      <c r="A44" s="8" t="inlineStr">
        <is>
          <t>Macrobrachium rosenbergii</t>
        </is>
      </c>
      <c r="B44" s="8" t="inlineStr">
        <is>
          <t>MRO</t>
        </is>
      </c>
      <c r="C44" s="13" t="n">
        <v>250</v>
      </c>
      <c r="D44" s="8" t="n">
        <v>3</v>
      </c>
      <c r="E44" s="8" t="inlineStr">
        <is>
          <t>GST_nmol_per_min_mg</t>
        </is>
      </c>
      <c r="F44" s="13" t="n">
        <v>49.682</v>
      </c>
      <c r="G44" s="13" t="n">
        <v>32</v>
      </c>
      <c r="H44" s="14" t="n">
        <v>1.371</v>
      </c>
      <c r="I44" s="8" t="inlineStr">
        <is>
          <t>hepatopancreas</t>
        </is>
      </c>
      <c r="J44" s="8" t="inlineStr">
        <is>
          <t>phase II detoxification</t>
        </is>
      </c>
      <c r="K44" s="8" t="inlineStr">
        <is>
          <t>synthetic (dummy) - generated, not measured</t>
        </is>
      </c>
    </row>
    <row r="45">
      <c r="A45" s="8" t="inlineStr">
        <is>
          <t>Macrobrachium rosenbergii</t>
        </is>
      </c>
      <c r="B45" s="8" t="inlineStr">
        <is>
          <t>MRO</t>
        </is>
      </c>
      <c r="C45" s="13" t="n">
        <v>250</v>
      </c>
      <c r="D45" s="8" t="n">
        <v>1</v>
      </c>
      <c r="E45" s="8" t="inlineStr">
        <is>
          <t>MDA_nmol_per_mg_protein</t>
        </is>
      </c>
      <c r="F45" s="14" t="n">
        <v>1.597</v>
      </c>
      <c r="G45" s="14" t="n">
        <v>1.2</v>
      </c>
      <c r="H45" s="14" t="n">
        <v>1.396</v>
      </c>
      <c r="I45" s="8" t="inlineStr">
        <is>
          <t>hepatopancreas</t>
        </is>
      </c>
      <c r="J45" s="8" t="inlineStr">
        <is>
          <t>lipid peroxidation, monotonic increase</t>
        </is>
      </c>
      <c r="K45" s="8" t="inlineStr">
        <is>
          <t>synthetic (dummy) - generated, not measured</t>
        </is>
      </c>
    </row>
    <row r="46">
      <c r="A46" s="8" t="inlineStr">
        <is>
          <t>Macrobrachium rosenbergii</t>
        </is>
      </c>
      <c r="B46" s="8" t="inlineStr">
        <is>
          <t>MRO</t>
        </is>
      </c>
      <c r="C46" s="13" t="n">
        <v>250</v>
      </c>
      <c r="D46" s="8" t="n">
        <v>2</v>
      </c>
      <c r="E46" s="8" t="inlineStr">
        <is>
          <t>MDA_nmol_per_mg_protein</t>
        </is>
      </c>
      <c r="F46" s="14" t="n">
        <v>1.483</v>
      </c>
      <c r="G46" s="14" t="n">
        <v>1.2</v>
      </c>
      <c r="H46" s="14" t="n">
        <v>1.396</v>
      </c>
      <c r="I46" s="8" t="inlineStr">
        <is>
          <t>hepatopancreas</t>
        </is>
      </c>
      <c r="J46" s="8" t="inlineStr">
        <is>
          <t>lipid peroxidation, monotonic increase</t>
        </is>
      </c>
      <c r="K46" s="8" t="inlineStr">
        <is>
          <t>synthetic (dummy) - generated, not measured</t>
        </is>
      </c>
    </row>
    <row r="47">
      <c r="A47" s="8" t="inlineStr">
        <is>
          <t>Macrobrachium rosenbergii</t>
        </is>
      </c>
      <c r="B47" s="8" t="inlineStr">
        <is>
          <t>MRO</t>
        </is>
      </c>
      <c r="C47" s="13" t="n">
        <v>250</v>
      </c>
      <c r="D47" s="8" t="n">
        <v>3</v>
      </c>
      <c r="E47" s="8" t="inlineStr">
        <is>
          <t>MDA_nmol_per_mg_protein</t>
        </is>
      </c>
      <c r="F47" s="14" t="n">
        <v>1.477</v>
      </c>
      <c r="G47" s="14" t="n">
        <v>1.2</v>
      </c>
      <c r="H47" s="14" t="n">
        <v>1.396</v>
      </c>
      <c r="I47" s="8" t="inlineStr">
        <is>
          <t>hepatopancreas</t>
        </is>
      </c>
      <c r="J47" s="8" t="inlineStr">
        <is>
          <t>lipid peroxidation, monotonic increase</t>
        </is>
      </c>
      <c r="K47" s="8" t="inlineStr">
        <is>
          <t>synthetic (dummy) - generated, not measured</t>
        </is>
      </c>
    </row>
    <row r="48">
      <c r="A48" s="8" t="inlineStr">
        <is>
          <t>Macrobrachium rosenbergii</t>
        </is>
      </c>
      <c r="B48" s="8" t="inlineStr">
        <is>
          <t>MRO</t>
        </is>
      </c>
      <c r="C48" s="13" t="n">
        <v>250</v>
      </c>
      <c r="D48" s="8" t="n">
        <v>1</v>
      </c>
      <c r="E48" s="8" t="inlineStr">
        <is>
          <t>AChE_nmol_per_min_mg</t>
        </is>
      </c>
      <c r="F48" s="13" t="n">
        <v>41.879</v>
      </c>
      <c r="G48" s="13" t="n">
        <v>46</v>
      </c>
      <c r="H48" s="14" t="n">
        <v>0.835</v>
      </c>
      <c r="I48" s="8" t="inlineStr">
        <is>
          <t>hepatopancreas</t>
        </is>
      </c>
      <c r="J48" s="8" t="inlineStr">
        <is>
          <t>neurotoxicity, inhibition</t>
        </is>
      </c>
      <c r="K48" s="8" t="inlineStr">
        <is>
          <t>synthetic (dummy) - generated, not measured</t>
        </is>
      </c>
    </row>
    <row r="49">
      <c r="A49" s="8" t="inlineStr">
        <is>
          <t>Macrobrachium rosenbergii</t>
        </is>
      </c>
      <c r="B49" s="8" t="inlineStr">
        <is>
          <t>MRO</t>
        </is>
      </c>
      <c r="C49" s="13" t="n">
        <v>250</v>
      </c>
      <c r="D49" s="8" t="n">
        <v>2</v>
      </c>
      <c r="E49" s="8" t="inlineStr">
        <is>
          <t>AChE_nmol_per_min_mg</t>
        </is>
      </c>
      <c r="F49" s="13" t="n">
        <v>39.653</v>
      </c>
      <c r="G49" s="13" t="n">
        <v>46</v>
      </c>
      <c r="H49" s="14" t="n">
        <v>0.835</v>
      </c>
      <c r="I49" s="8" t="inlineStr">
        <is>
          <t>hepatopancreas</t>
        </is>
      </c>
      <c r="J49" s="8" t="inlineStr">
        <is>
          <t>neurotoxicity, inhibition</t>
        </is>
      </c>
      <c r="K49" s="8" t="inlineStr">
        <is>
          <t>synthetic (dummy) - generated, not measured</t>
        </is>
      </c>
    </row>
    <row r="50">
      <c r="A50" s="8" t="inlineStr">
        <is>
          <t>Macrobrachium rosenbergii</t>
        </is>
      </c>
      <c r="B50" s="8" t="inlineStr">
        <is>
          <t>MRO</t>
        </is>
      </c>
      <c r="C50" s="13" t="n">
        <v>250</v>
      </c>
      <c r="D50" s="8" t="n">
        <v>3</v>
      </c>
      <c r="E50" s="8" t="inlineStr">
        <is>
          <t>AChE_nmol_per_min_mg</t>
        </is>
      </c>
      <c r="F50" s="13" t="n">
        <v>41.92</v>
      </c>
      <c r="G50" s="13" t="n">
        <v>46</v>
      </c>
      <c r="H50" s="14" t="n">
        <v>0.835</v>
      </c>
      <c r="I50" s="8" t="inlineStr">
        <is>
          <t>hepatopancreas</t>
        </is>
      </c>
      <c r="J50" s="8" t="inlineStr">
        <is>
          <t>neurotoxicity, inhibition</t>
        </is>
      </c>
      <c r="K50" s="8" t="inlineStr">
        <is>
          <t>synthetic (dummy) - generated, not measured</t>
        </is>
      </c>
    </row>
    <row r="51">
      <c r="A51" s="8" t="inlineStr">
        <is>
          <t>Macrobrachium rosenbergii</t>
        </is>
      </c>
      <c r="B51" s="8" t="inlineStr">
        <is>
          <t>MRO</t>
        </is>
      </c>
      <c r="C51" s="13" t="n">
        <v>1000</v>
      </c>
      <c r="D51" s="8" t="n">
        <v>1</v>
      </c>
      <c r="E51" s="8" t="inlineStr">
        <is>
          <t>SOD_U_per_mg_protein</t>
        </is>
      </c>
      <c r="F51" s="13" t="n">
        <v>28.485</v>
      </c>
      <c r="G51" s="13" t="n">
        <v>18.5</v>
      </c>
      <c r="H51" s="14" t="n">
        <v>1.455</v>
      </c>
      <c r="I51" s="8" t="inlineStr">
        <is>
          <t>hepatopancreas</t>
        </is>
      </c>
      <c r="J51" s="8" t="inlineStr">
        <is>
          <t>oxidative defence, biphasic</t>
        </is>
      </c>
      <c r="K51" s="8" t="inlineStr">
        <is>
          <t>synthetic (dummy) - generated, not measured</t>
        </is>
      </c>
    </row>
    <row r="52">
      <c r="A52" s="8" t="inlineStr">
        <is>
          <t>Macrobrachium rosenbergii</t>
        </is>
      </c>
      <c r="B52" s="8" t="inlineStr">
        <is>
          <t>MRO</t>
        </is>
      </c>
      <c r="C52" s="13" t="n">
        <v>1000</v>
      </c>
      <c r="D52" s="8" t="n">
        <v>2</v>
      </c>
      <c r="E52" s="8" t="inlineStr">
        <is>
          <t>SOD_U_per_mg_protein</t>
        </is>
      </c>
      <c r="F52" s="13" t="n">
        <v>25.514</v>
      </c>
      <c r="G52" s="13" t="n">
        <v>18.5</v>
      </c>
      <c r="H52" s="14" t="n">
        <v>1.455</v>
      </c>
      <c r="I52" s="8" t="inlineStr">
        <is>
          <t>hepatopancreas</t>
        </is>
      </c>
      <c r="J52" s="8" t="inlineStr">
        <is>
          <t>oxidative defence, biphasic</t>
        </is>
      </c>
      <c r="K52" s="8" t="inlineStr">
        <is>
          <t>synthetic (dummy) - generated, not measured</t>
        </is>
      </c>
    </row>
    <row r="53">
      <c r="A53" s="8" t="inlineStr">
        <is>
          <t>Macrobrachium rosenbergii</t>
        </is>
      </c>
      <c r="B53" s="8" t="inlineStr">
        <is>
          <t>MRO</t>
        </is>
      </c>
      <c r="C53" s="13" t="n">
        <v>1000</v>
      </c>
      <c r="D53" s="8" t="n">
        <v>3</v>
      </c>
      <c r="E53" s="8" t="inlineStr">
        <is>
          <t>SOD_U_per_mg_protein</t>
        </is>
      </c>
      <c r="F53" s="13" t="n">
        <v>25.308</v>
      </c>
      <c r="G53" s="13" t="n">
        <v>18.5</v>
      </c>
      <c r="H53" s="14" t="n">
        <v>1.455</v>
      </c>
      <c r="I53" s="8" t="inlineStr">
        <is>
          <t>hepatopancreas</t>
        </is>
      </c>
      <c r="J53" s="8" t="inlineStr">
        <is>
          <t>oxidative defence, biphasic</t>
        </is>
      </c>
      <c r="K53" s="8" t="inlineStr">
        <is>
          <t>synthetic (dummy) - generated, not measured</t>
        </is>
      </c>
    </row>
    <row r="54">
      <c r="A54" s="8" t="inlineStr">
        <is>
          <t>Macrobrachium rosenbergii</t>
        </is>
      </c>
      <c r="B54" s="8" t="inlineStr">
        <is>
          <t>MRO</t>
        </is>
      </c>
      <c r="C54" s="13" t="n">
        <v>1000</v>
      </c>
      <c r="D54" s="8" t="n">
        <v>1</v>
      </c>
      <c r="E54" s="8" t="inlineStr">
        <is>
          <t>CAT_U_per_mg_protein</t>
        </is>
      </c>
      <c r="F54" s="13" t="n">
        <v>29.994</v>
      </c>
      <c r="G54" s="13" t="n">
        <v>24</v>
      </c>
      <c r="H54" s="14" t="n">
        <v>1.348</v>
      </c>
      <c r="I54" s="8" t="inlineStr">
        <is>
          <t>hepatopancreas</t>
        </is>
      </c>
      <c r="J54" s="8" t="inlineStr">
        <is>
          <t>oxidative defence</t>
        </is>
      </c>
      <c r="K54" s="8" t="inlineStr">
        <is>
          <t>synthetic (dummy) - generated, not measured</t>
        </is>
      </c>
    </row>
    <row r="55">
      <c r="A55" s="8" t="inlineStr">
        <is>
          <t>Macrobrachium rosenbergii</t>
        </is>
      </c>
      <c r="B55" s="8" t="inlineStr">
        <is>
          <t>MRO</t>
        </is>
      </c>
      <c r="C55" s="13" t="n">
        <v>1000</v>
      </c>
      <c r="D55" s="8" t="n">
        <v>2</v>
      </c>
      <c r="E55" s="8" t="inlineStr">
        <is>
          <t>CAT_U_per_mg_protein</t>
        </is>
      </c>
      <c r="F55" s="13" t="n">
        <v>31.591</v>
      </c>
      <c r="G55" s="13" t="n">
        <v>24</v>
      </c>
      <c r="H55" s="14" t="n">
        <v>1.348</v>
      </c>
      <c r="I55" s="8" t="inlineStr">
        <is>
          <t>hepatopancreas</t>
        </is>
      </c>
      <c r="J55" s="8" t="inlineStr">
        <is>
          <t>oxidative defence</t>
        </is>
      </c>
      <c r="K55" s="8" t="inlineStr">
        <is>
          <t>synthetic (dummy) - generated, not measured</t>
        </is>
      </c>
    </row>
    <row r="56">
      <c r="A56" s="8" t="inlineStr">
        <is>
          <t>Macrobrachium rosenbergii</t>
        </is>
      </c>
      <c r="B56" s="8" t="inlineStr">
        <is>
          <t>MRO</t>
        </is>
      </c>
      <c r="C56" s="13" t="n">
        <v>1000</v>
      </c>
      <c r="D56" s="8" t="n">
        <v>3</v>
      </c>
      <c r="E56" s="8" t="inlineStr">
        <is>
          <t>CAT_U_per_mg_protein</t>
        </is>
      </c>
      <c r="F56" s="13" t="n">
        <v>29.523</v>
      </c>
      <c r="G56" s="13" t="n">
        <v>24</v>
      </c>
      <c r="H56" s="14" t="n">
        <v>1.348</v>
      </c>
      <c r="I56" s="8" t="inlineStr">
        <is>
          <t>hepatopancreas</t>
        </is>
      </c>
      <c r="J56" s="8" t="inlineStr">
        <is>
          <t>oxidative defence</t>
        </is>
      </c>
      <c r="K56" s="8" t="inlineStr">
        <is>
          <t>synthetic (dummy) - generated, not measured</t>
        </is>
      </c>
    </row>
    <row r="57">
      <c r="A57" s="8" t="inlineStr">
        <is>
          <t>Macrobrachium rosenbergii</t>
        </is>
      </c>
      <c r="B57" s="8" t="inlineStr">
        <is>
          <t>MRO</t>
        </is>
      </c>
      <c r="C57" s="13" t="n">
        <v>1000</v>
      </c>
      <c r="D57" s="8" t="n">
        <v>1</v>
      </c>
      <c r="E57" s="8" t="inlineStr">
        <is>
          <t>GST_nmol_per_min_mg</t>
        </is>
      </c>
      <c r="F57" s="13" t="n">
        <v>42.272</v>
      </c>
      <c r="G57" s="13" t="n">
        <v>32</v>
      </c>
      <c r="H57" s="14" t="n">
        <v>1.314</v>
      </c>
      <c r="I57" s="8" t="inlineStr">
        <is>
          <t>hepatopancreas</t>
        </is>
      </c>
      <c r="J57" s="8" t="inlineStr">
        <is>
          <t>phase II detoxification</t>
        </is>
      </c>
      <c r="K57" s="8" t="inlineStr">
        <is>
          <t>synthetic (dummy) - generated, not measured</t>
        </is>
      </c>
    </row>
    <row r="58">
      <c r="A58" s="8" t="inlineStr">
        <is>
          <t>Macrobrachium rosenbergii</t>
        </is>
      </c>
      <c r="B58" s="8" t="inlineStr">
        <is>
          <t>MRO</t>
        </is>
      </c>
      <c r="C58" s="13" t="n">
        <v>1000</v>
      </c>
      <c r="D58" s="8" t="n">
        <v>2</v>
      </c>
      <c r="E58" s="8" t="inlineStr">
        <is>
          <t>GST_nmol_per_min_mg</t>
        </is>
      </c>
      <c r="F58" s="13" t="n">
        <v>39.206</v>
      </c>
      <c r="G58" s="13" t="n">
        <v>32</v>
      </c>
      <c r="H58" s="14" t="n">
        <v>1.314</v>
      </c>
      <c r="I58" s="8" t="inlineStr">
        <is>
          <t>hepatopancreas</t>
        </is>
      </c>
      <c r="J58" s="8" t="inlineStr">
        <is>
          <t>phase II detoxification</t>
        </is>
      </c>
      <c r="K58" s="8" t="inlineStr">
        <is>
          <t>synthetic (dummy) - generated, not measured</t>
        </is>
      </c>
    </row>
    <row r="59">
      <c r="A59" s="8" t="inlineStr">
        <is>
          <t>Macrobrachium rosenbergii</t>
        </is>
      </c>
      <c r="B59" s="8" t="inlineStr">
        <is>
          <t>MRO</t>
        </is>
      </c>
      <c r="C59" s="13" t="n">
        <v>1000</v>
      </c>
      <c r="D59" s="8" t="n">
        <v>3</v>
      </c>
      <c r="E59" s="8" t="inlineStr">
        <is>
          <t>GST_nmol_per_min_mg</t>
        </is>
      </c>
      <c r="F59" s="13" t="n">
        <v>45.619</v>
      </c>
      <c r="G59" s="13" t="n">
        <v>32</v>
      </c>
      <c r="H59" s="14" t="n">
        <v>1.314</v>
      </c>
      <c r="I59" s="8" t="inlineStr">
        <is>
          <t>hepatopancreas</t>
        </is>
      </c>
      <c r="J59" s="8" t="inlineStr">
        <is>
          <t>phase II detoxification</t>
        </is>
      </c>
      <c r="K59" s="8" t="inlineStr">
        <is>
          <t>synthetic (dummy) - generated, not measured</t>
        </is>
      </c>
    </row>
    <row r="60">
      <c r="A60" s="8" t="inlineStr">
        <is>
          <t>Macrobrachium rosenbergii</t>
        </is>
      </c>
      <c r="B60" s="8" t="inlineStr">
        <is>
          <t>MRO</t>
        </is>
      </c>
      <c r="C60" s="13" t="n">
        <v>1000</v>
      </c>
      <c r="D60" s="8" t="n">
        <v>1</v>
      </c>
      <c r="E60" s="8" t="inlineStr">
        <is>
          <t>MDA_nmol_per_mg_protein</t>
        </is>
      </c>
      <c r="F60" s="14" t="n">
        <v>2.119</v>
      </c>
      <c r="G60" s="14" t="n">
        <v>1.2</v>
      </c>
      <c r="H60" s="14" t="n">
        <v>1.681</v>
      </c>
      <c r="I60" s="8" t="inlineStr">
        <is>
          <t>hepatopancreas</t>
        </is>
      </c>
      <c r="J60" s="8" t="inlineStr">
        <is>
          <t>lipid peroxidation, monotonic increase</t>
        </is>
      </c>
      <c r="K60" s="8" t="inlineStr">
        <is>
          <t>synthetic (dummy) - generated, not measured</t>
        </is>
      </c>
    </row>
    <row r="61">
      <c r="A61" s="8" t="inlineStr">
        <is>
          <t>Macrobrachium rosenbergii</t>
        </is>
      </c>
      <c r="B61" s="8" t="inlineStr">
        <is>
          <t>MRO</t>
        </is>
      </c>
      <c r="C61" s="13" t="n">
        <v>1000</v>
      </c>
      <c r="D61" s="8" t="n">
        <v>2</v>
      </c>
      <c r="E61" s="8" t="inlineStr">
        <is>
          <t>MDA_nmol_per_mg_protein</t>
        </is>
      </c>
      <c r="F61" s="14" t="n">
        <v>1.914</v>
      </c>
      <c r="G61" s="14" t="n">
        <v>1.2</v>
      </c>
      <c r="H61" s="14" t="n">
        <v>1.681</v>
      </c>
      <c r="I61" s="8" t="inlineStr">
        <is>
          <t>hepatopancreas</t>
        </is>
      </c>
      <c r="J61" s="8" t="inlineStr">
        <is>
          <t>lipid peroxidation, monotonic increase</t>
        </is>
      </c>
      <c r="K61" s="8" t="inlineStr">
        <is>
          <t>synthetic (dummy) - generated, not measured</t>
        </is>
      </c>
    </row>
    <row r="62">
      <c r="A62" s="8" t="inlineStr">
        <is>
          <t>Macrobrachium rosenbergii</t>
        </is>
      </c>
      <c r="B62" s="8" t="inlineStr">
        <is>
          <t>MRO</t>
        </is>
      </c>
      <c r="C62" s="13" t="n">
        <v>1000</v>
      </c>
      <c r="D62" s="8" t="n">
        <v>3</v>
      </c>
      <c r="E62" s="8" t="inlineStr">
        <is>
          <t>MDA_nmol_per_mg_protein</t>
        </is>
      </c>
      <c r="F62" s="14" t="n">
        <v>1.957</v>
      </c>
      <c r="G62" s="14" t="n">
        <v>1.2</v>
      </c>
      <c r="H62" s="14" t="n">
        <v>1.681</v>
      </c>
      <c r="I62" s="8" t="inlineStr">
        <is>
          <t>hepatopancreas</t>
        </is>
      </c>
      <c r="J62" s="8" t="inlineStr">
        <is>
          <t>lipid peroxidation, monotonic increase</t>
        </is>
      </c>
      <c r="K62" s="8" t="inlineStr">
        <is>
          <t>synthetic (dummy) - generated, not measured</t>
        </is>
      </c>
    </row>
    <row r="63">
      <c r="A63" s="8" t="inlineStr">
        <is>
          <t>Macrobrachium rosenbergii</t>
        </is>
      </c>
      <c r="B63" s="8" t="inlineStr">
        <is>
          <t>MRO</t>
        </is>
      </c>
      <c r="C63" s="13" t="n">
        <v>1000</v>
      </c>
      <c r="D63" s="8" t="n">
        <v>1</v>
      </c>
      <c r="E63" s="8" t="inlineStr">
        <is>
          <t>AChE_nmol_per_min_mg</t>
        </is>
      </c>
      <c r="F63" s="13" t="n">
        <v>34.536</v>
      </c>
      <c r="G63" s="13" t="n">
        <v>46</v>
      </c>
      <c r="H63" s="14" t="n">
        <v>0.735</v>
      </c>
      <c r="I63" s="8" t="inlineStr">
        <is>
          <t>hepatopancreas</t>
        </is>
      </c>
      <c r="J63" s="8" t="inlineStr">
        <is>
          <t>neurotoxicity, inhibition</t>
        </is>
      </c>
      <c r="K63" s="8" t="inlineStr">
        <is>
          <t>synthetic (dummy) - generated, not measured</t>
        </is>
      </c>
    </row>
    <row r="64">
      <c r="A64" s="8" t="inlineStr">
        <is>
          <t>Macrobrachium rosenbergii</t>
        </is>
      </c>
      <c r="B64" s="8" t="inlineStr">
        <is>
          <t>MRO</t>
        </is>
      </c>
      <c r="C64" s="13" t="n">
        <v>1000</v>
      </c>
      <c r="D64" s="8" t="n">
        <v>2</v>
      </c>
      <c r="E64" s="8" t="inlineStr">
        <is>
          <t>AChE_nmol_per_min_mg</t>
        </is>
      </c>
      <c r="F64" s="13" t="n">
        <v>29.256</v>
      </c>
      <c r="G64" s="13" t="n">
        <v>46</v>
      </c>
      <c r="H64" s="14" t="n">
        <v>0.735</v>
      </c>
      <c r="I64" s="8" t="inlineStr">
        <is>
          <t>hepatopancreas</t>
        </is>
      </c>
      <c r="J64" s="8" t="inlineStr">
        <is>
          <t>neurotoxicity, inhibition</t>
        </is>
      </c>
      <c r="K64" s="8" t="inlineStr">
        <is>
          <t>synthetic (dummy) - generated, not measured</t>
        </is>
      </c>
    </row>
    <row r="65">
      <c r="A65" s="8" t="inlineStr">
        <is>
          <t>Macrobrachium rosenbergii</t>
        </is>
      </c>
      <c r="B65" s="8" t="inlineStr">
        <is>
          <t>MRO</t>
        </is>
      </c>
      <c r="C65" s="13" t="n">
        <v>1000</v>
      </c>
      <c r="D65" s="8" t="n">
        <v>3</v>
      </c>
      <c r="E65" s="8" t="inlineStr">
        <is>
          <t>AChE_nmol_per_min_mg</t>
        </is>
      </c>
      <c r="F65" s="13" t="n">
        <v>32.532</v>
      </c>
      <c r="G65" s="13" t="n">
        <v>46</v>
      </c>
      <c r="H65" s="14" t="n">
        <v>0.735</v>
      </c>
      <c r="I65" s="8" t="inlineStr">
        <is>
          <t>hepatopancreas</t>
        </is>
      </c>
      <c r="J65" s="8" t="inlineStr">
        <is>
          <t>neurotoxicity, inhibition</t>
        </is>
      </c>
      <c r="K65" s="8" t="inlineStr">
        <is>
          <t>synthetic (dummy) - generated, not measured</t>
        </is>
      </c>
    </row>
    <row r="66">
      <c r="A66" s="8" t="inlineStr">
        <is>
          <t>Macrobrachium rosenbergii</t>
        </is>
      </c>
      <c r="B66" s="8" t="inlineStr">
        <is>
          <t>MRO</t>
        </is>
      </c>
      <c r="C66" s="13" t="n">
        <v>5000</v>
      </c>
      <c r="D66" s="8" t="n">
        <v>1</v>
      </c>
      <c r="E66" s="8" t="inlineStr">
        <is>
          <t>SOD_U_per_mg_protein</t>
        </is>
      </c>
      <c r="F66" s="13" t="n">
        <v>18.52</v>
      </c>
      <c r="G66" s="13" t="n">
        <v>18.5</v>
      </c>
      <c r="H66" s="14" t="n">
        <v>1.016</v>
      </c>
      <c r="I66" s="8" t="inlineStr">
        <is>
          <t>hepatopancreas</t>
        </is>
      </c>
      <c r="J66" s="8" t="inlineStr">
        <is>
          <t>oxidative defence, biphasic</t>
        </is>
      </c>
      <c r="K66" s="8" t="inlineStr">
        <is>
          <t>synthetic (dummy) - generated, not measured</t>
        </is>
      </c>
    </row>
    <row r="67">
      <c r="A67" s="8" t="inlineStr">
        <is>
          <t>Macrobrachium rosenbergii</t>
        </is>
      </c>
      <c r="B67" s="8" t="inlineStr">
        <is>
          <t>MRO</t>
        </is>
      </c>
      <c r="C67" s="13" t="n">
        <v>5000</v>
      </c>
      <c r="D67" s="8" t="n">
        <v>2</v>
      </c>
      <c r="E67" s="8" t="inlineStr">
        <is>
          <t>SOD_U_per_mg_protein</t>
        </is>
      </c>
      <c r="F67" s="13" t="n">
        <v>20.073</v>
      </c>
      <c r="G67" s="13" t="n">
        <v>18.5</v>
      </c>
      <c r="H67" s="14" t="n">
        <v>1.016</v>
      </c>
      <c r="I67" s="8" t="inlineStr">
        <is>
          <t>hepatopancreas</t>
        </is>
      </c>
      <c r="J67" s="8" t="inlineStr">
        <is>
          <t>oxidative defence, biphasic</t>
        </is>
      </c>
      <c r="K67" s="8" t="inlineStr">
        <is>
          <t>synthetic (dummy) - generated, not measured</t>
        </is>
      </c>
    </row>
    <row r="68">
      <c r="A68" s="8" t="inlineStr">
        <is>
          <t>Macrobrachium rosenbergii</t>
        </is>
      </c>
      <c r="B68" s="8" t="inlineStr">
        <is>
          <t>MRO</t>
        </is>
      </c>
      <c r="C68" s="13" t="n">
        <v>5000</v>
      </c>
      <c r="D68" s="8" t="n">
        <v>3</v>
      </c>
      <c r="E68" s="8" t="inlineStr">
        <is>
          <t>SOD_U_per_mg_protein</t>
        </is>
      </c>
      <c r="F68" s="13" t="n">
        <v>19.085</v>
      </c>
      <c r="G68" s="13" t="n">
        <v>18.5</v>
      </c>
      <c r="H68" s="14" t="n">
        <v>1.016</v>
      </c>
      <c r="I68" s="8" t="inlineStr">
        <is>
          <t>hepatopancreas</t>
        </is>
      </c>
      <c r="J68" s="8" t="inlineStr">
        <is>
          <t>oxidative defence, biphasic</t>
        </is>
      </c>
      <c r="K68" s="8" t="inlineStr">
        <is>
          <t>synthetic (dummy) - generated, not measured</t>
        </is>
      </c>
    </row>
    <row r="69">
      <c r="A69" s="8" t="inlineStr">
        <is>
          <t>Macrobrachium rosenbergii</t>
        </is>
      </c>
      <c r="B69" s="8" t="inlineStr">
        <is>
          <t>MRO</t>
        </is>
      </c>
      <c r="C69" s="13" t="n">
        <v>5000</v>
      </c>
      <c r="D69" s="8" t="n">
        <v>1</v>
      </c>
      <c r="E69" s="8" t="inlineStr">
        <is>
          <t>CAT_U_per_mg_protein</t>
        </is>
      </c>
      <c r="F69" s="13" t="n">
        <v>23.479</v>
      </c>
      <c r="G69" s="13" t="n">
        <v>24</v>
      </c>
      <c r="H69" s="14" t="n">
        <v>1.012</v>
      </c>
      <c r="I69" s="8" t="inlineStr">
        <is>
          <t>hepatopancreas</t>
        </is>
      </c>
      <c r="J69" s="8" t="inlineStr">
        <is>
          <t>oxidative defence</t>
        </is>
      </c>
      <c r="K69" s="8" t="inlineStr">
        <is>
          <t>synthetic (dummy) - generated, not measured</t>
        </is>
      </c>
    </row>
    <row r="70">
      <c r="A70" s="8" t="inlineStr">
        <is>
          <t>Macrobrachium rosenbergii</t>
        </is>
      </c>
      <c r="B70" s="8" t="inlineStr">
        <is>
          <t>MRO</t>
        </is>
      </c>
      <c r="C70" s="13" t="n">
        <v>5000</v>
      </c>
      <c r="D70" s="8" t="n">
        <v>2</v>
      </c>
      <c r="E70" s="8" t="inlineStr">
        <is>
          <t>CAT_U_per_mg_protein</t>
        </is>
      </c>
      <c r="F70" s="13" t="n">
        <v>24.274</v>
      </c>
      <c r="G70" s="13" t="n">
        <v>24</v>
      </c>
      <c r="H70" s="14" t="n">
        <v>1.012</v>
      </c>
      <c r="I70" s="8" t="inlineStr">
        <is>
          <t>hepatopancreas</t>
        </is>
      </c>
      <c r="J70" s="8" t="inlineStr">
        <is>
          <t>oxidative defence</t>
        </is>
      </c>
      <c r="K70" s="8" t="inlineStr">
        <is>
          <t>synthetic (dummy) - generated, not measured</t>
        </is>
      </c>
    </row>
    <row r="71">
      <c r="A71" s="8" t="inlineStr">
        <is>
          <t>Macrobrachium rosenbergii</t>
        </is>
      </c>
      <c r="B71" s="8" t="inlineStr">
        <is>
          <t>MRO</t>
        </is>
      </c>
      <c r="C71" s="13" t="n">
        <v>5000</v>
      </c>
      <c r="D71" s="8" t="n">
        <v>3</v>
      </c>
      <c r="E71" s="8" t="inlineStr">
        <is>
          <t>CAT_U_per_mg_protein</t>
        </is>
      </c>
      <c r="F71" s="13" t="n">
        <v>23.717</v>
      </c>
      <c r="G71" s="13" t="n">
        <v>24</v>
      </c>
      <c r="H71" s="14" t="n">
        <v>1.012</v>
      </c>
      <c r="I71" s="8" t="inlineStr">
        <is>
          <t>hepatopancreas</t>
        </is>
      </c>
      <c r="J71" s="8" t="inlineStr">
        <is>
          <t>oxidative defence</t>
        </is>
      </c>
      <c r="K71" s="8" t="inlineStr">
        <is>
          <t>synthetic (dummy) - generated, not measured</t>
        </is>
      </c>
    </row>
    <row r="72">
      <c r="A72" s="8" t="inlineStr">
        <is>
          <t>Macrobrachium rosenbergii</t>
        </is>
      </c>
      <c r="B72" s="8" t="inlineStr">
        <is>
          <t>MRO</t>
        </is>
      </c>
      <c r="C72" s="13" t="n">
        <v>5000</v>
      </c>
      <c r="D72" s="8" t="n">
        <v>1</v>
      </c>
      <c r="E72" s="8" t="inlineStr">
        <is>
          <t>GST_nmol_per_min_mg</t>
        </is>
      </c>
      <c r="F72" s="13" t="n">
        <v>33.404</v>
      </c>
      <c r="G72" s="13" t="n">
        <v>32</v>
      </c>
      <c r="H72" s="14" t="n">
        <v>1.011</v>
      </c>
      <c r="I72" s="8" t="inlineStr">
        <is>
          <t>hepatopancreas</t>
        </is>
      </c>
      <c r="J72" s="8" t="inlineStr">
        <is>
          <t>phase II detoxification</t>
        </is>
      </c>
      <c r="K72" s="8" t="inlineStr">
        <is>
          <t>synthetic (dummy) - generated, not measured</t>
        </is>
      </c>
    </row>
    <row r="73">
      <c r="A73" s="8" t="inlineStr">
        <is>
          <t>Macrobrachium rosenbergii</t>
        </is>
      </c>
      <c r="B73" s="8" t="inlineStr">
        <is>
          <t>MRO</t>
        </is>
      </c>
      <c r="C73" s="13" t="n">
        <v>5000</v>
      </c>
      <c r="D73" s="8" t="n">
        <v>2</v>
      </c>
      <c r="E73" s="8" t="inlineStr">
        <is>
          <t>GST_nmol_per_min_mg</t>
        </is>
      </c>
      <c r="F73" s="13" t="n">
        <v>31.468</v>
      </c>
      <c r="G73" s="13" t="n">
        <v>32</v>
      </c>
      <c r="H73" s="14" t="n">
        <v>1.011</v>
      </c>
      <c r="I73" s="8" t="inlineStr">
        <is>
          <t>hepatopancreas</t>
        </is>
      </c>
      <c r="J73" s="8" t="inlineStr">
        <is>
          <t>phase II detoxification</t>
        </is>
      </c>
      <c r="K73" s="8" t="inlineStr">
        <is>
          <t>synthetic (dummy) - generated, not measured</t>
        </is>
      </c>
    </row>
    <row r="74">
      <c r="A74" s="8" t="inlineStr">
        <is>
          <t>Macrobrachium rosenbergii</t>
        </is>
      </c>
      <c r="B74" s="8" t="inlineStr">
        <is>
          <t>MRO</t>
        </is>
      </c>
      <c r="C74" s="13" t="n">
        <v>5000</v>
      </c>
      <c r="D74" s="8" t="n">
        <v>3</v>
      </c>
      <c r="E74" s="8" t="inlineStr">
        <is>
          <t>GST_nmol_per_min_mg</t>
        </is>
      </c>
      <c r="F74" s="13" t="n">
        <v>32.78</v>
      </c>
      <c r="G74" s="13" t="n">
        <v>32</v>
      </c>
      <c r="H74" s="14" t="n">
        <v>1.011</v>
      </c>
      <c r="I74" s="8" t="inlineStr">
        <is>
          <t>hepatopancreas</t>
        </is>
      </c>
      <c r="J74" s="8" t="inlineStr">
        <is>
          <t>phase II detoxification</t>
        </is>
      </c>
      <c r="K74" s="8" t="inlineStr">
        <is>
          <t>synthetic (dummy) - generated, not measured</t>
        </is>
      </c>
    </row>
    <row r="75">
      <c r="A75" s="8" t="inlineStr">
        <is>
          <t>Macrobrachium rosenbergii</t>
        </is>
      </c>
      <c r="B75" s="8" t="inlineStr">
        <is>
          <t>MRO</t>
        </is>
      </c>
      <c r="C75" s="13" t="n">
        <v>5000</v>
      </c>
      <c r="D75" s="8" t="n">
        <v>1</v>
      </c>
      <c r="E75" s="8" t="inlineStr">
        <is>
          <t>MDA_nmol_per_mg_protein</t>
        </is>
      </c>
      <c r="F75" s="14" t="n">
        <v>2.484</v>
      </c>
      <c r="G75" s="14" t="n">
        <v>1.2</v>
      </c>
      <c r="H75" s="14" t="n">
        <v>2.033</v>
      </c>
      <c r="I75" s="8" t="inlineStr">
        <is>
          <t>hepatopancreas</t>
        </is>
      </c>
      <c r="J75" s="8" t="inlineStr">
        <is>
          <t>lipid peroxidation, monotonic increase</t>
        </is>
      </c>
      <c r="K75" s="8" t="inlineStr">
        <is>
          <t>synthetic (dummy) - generated, not measured</t>
        </is>
      </c>
    </row>
    <row r="76">
      <c r="A76" s="8" t="inlineStr">
        <is>
          <t>Macrobrachium rosenbergii</t>
        </is>
      </c>
      <c r="B76" s="8" t="inlineStr">
        <is>
          <t>MRO</t>
        </is>
      </c>
      <c r="C76" s="13" t="n">
        <v>5000</v>
      </c>
      <c r="D76" s="8" t="n">
        <v>2</v>
      </c>
      <c r="E76" s="8" t="inlineStr">
        <is>
          <t>MDA_nmol_per_mg_protein</t>
        </is>
      </c>
      <c r="F76" s="14" t="n">
        <v>2.649</v>
      </c>
      <c r="G76" s="14" t="n">
        <v>1.2</v>
      </c>
      <c r="H76" s="14" t="n">
        <v>2.033</v>
      </c>
      <c r="I76" s="8" t="inlineStr">
        <is>
          <t>hepatopancreas</t>
        </is>
      </c>
      <c r="J76" s="8" t="inlineStr">
        <is>
          <t>lipid peroxidation, monotonic increase</t>
        </is>
      </c>
      <c r="K76" s="8" t="inlineStr">
        <is>
          <t>synthetic (dummy) - generated, not measured</t>
        </is>
      </c>
    </row>
    <row r="77">
      <c r="A77" s="8" t="inlineStr">
        <is>
          <t>Macrobrachium rosenbergii</t>
        </is>
      </c>
      <c r="B77" s="8" t="inlineStr">
        <is>
          <t>MRO</t>
        </is>
      </c>
      <c r="C77" s="13" t="n">
        <v>5000</v>
      </c>
      <c r="D77" s="8" t="n">
        <v>3</v>
      </c>
      <c r="E77" s="8" t="inlineStr">
        <is>
          <t>MDA_nmol_per_mg_protein</t>
        </is>
      </c>
      <c r="F77" s="14" t="n">
        <v>2.195</v>
      </c>
      <c r="G77" s="14" t="n">
        <v>1.2</v>
      </c>
      <c r="H77" s="14" t="n">
        <v>2.033</v>
      </c>
      <c r="I77" s="8" t="inlineStr">
        <is>
          <t>hepatopancreas</t>
        </is>
      </c>
      <c r="J77" s="8" t="inlineStr">
        <is>
          <t>lipid peroxidation, monotonic increase</t>
        </is>
      </c>
      <c r="K77" s="8" t="inlineStr">
        <is>
          <t>synthetic (dummy) - generated, not measured</t>
        </is>
      </c>
    </row>
    <row r="78">
      <c r="A78" s="8" t="inlineStr">
        <is>
          <t>Macrobrachium rosenbergii</t>
        </is>
      </c>
      <c r="B78" s="8" t="inlineStr">
        <is>
          <t>MRO</t>
        </is>
      </c>
      <c r="C78" s="13" t="n">
        <v>5000</v>
      </c>
      <c r="D78" s="8" t="n">
        <v>1</v>
      </c>
      <c r="E78" s="8" t="inlineStr">
        <is>
          <t>AChE_nmol_per_min_mg</t>
        </is>
      </c>
      <c r="F78" s="13" t="n">
        <v>31.928</v>
      </c>
      <c r="G78" s="13" t="n">
        <v>46</v>
      </c>
      <c r="H78" s="14" t="n">
        <v>0.62</v>
      </c>
      <c r="I78" s="8" t="inlineStr">
        <is>
          <t>hepatopancreas</t>
        </is>
      </c>
      <c r="J78" s="8" t="inlineStr">
        <is>
          <t>neurotoxicity, inhibition</t>
        </is>
      </c>
      <c r="K78" s="8" t="inlineStr">
        <is>
          <t>synthetic (dummy) - generated, not measured</t>
        </is>
      </c>
    </row>
    <row r="79">
      <c r="A79" s="8" t="inlineStr">
        <is>
          <t>Macrobrachium rosenbergii</t>
        </is>
      </c>
      <c r="B79" s="8" t="inlineStr">
        <is>
          <t>MRO</t>
        </is>
      </c>
      <c r="C79" s="13" t="n">
        <v>5000</v>
      </c>
      <c r="D79" s="8" t="n">
        <v>2</v>
      </c>
      <c r="E79" s="8" t="inlineStr">
        <is>
          <t>AChE_nmol_per_min_mg</t>
        </is>
      </c>
      <c r="F79" s="13" t="n">
        <v>26.664</v>
      </c>
      <c r="G79" s="13" t="n">
        <v>46</v>
      </c>
      <c r="H79" s="14" t="n">
        <v>0.62</v>
      </c>
      <c r="I79" s="8" t="inlineStr">
        <is>
          <t>hepatopancreas</t>
        </is>
      </c>
      <c r="J79" s="8" t="inlineStr">
        <is>
          <t>neurotoxicity, inhibition</t>
        </is>
      </c>
      <c r="K79" s="8" t="inlineStr">
        <is>
          <t>synthetic (dummy) - generated, not measured</t>
        </is>
      </c>
    </row>
    <row r="80">
      <c r="A80" s="8" t="inlineStr">
        <is>
          <t>Macrobrachium rosenbergii</t>
        </is>
      </c>
      <c r="B80" s="8" t="inlineStr">
        <is>
          <t>MRO</t>
        </is>
      </c>
      <c r="C80" s="13" t="n">
        <v>5000</v>
      </c>
      <c r="D80" s="8" t="n">
        <v>3</v>
      </c>
      <c r="E80" s="8" t="inlineStr">
        <is>
          <t>AChE_nmol_per_min_mg</t>
        </is>
      </c>
      <c r="F80" s="13" t="n">
        <v>31.018</v>
      </c>
      <c r="G80" s="13" t="n">
        <v>46</v>
      </c>
      <c r="H80" s="14" t="n">
        <v>0.62</v>
      </c>
      <c r="I80" s="8" t="inlineStr">
        <is>
          <t>hepatopancreas</t>
        </is>
      </c>
      <c r="J80" s="8" t="inlineStr">
        <is>
          <t>neurotoxicity, inhibition</t>
        </is>
      </c>
      <c r="K80" s="8" t="inlineStr">
        <is>
          <t>synthetic (dummy) - generated, not measured</t>
        </is>
      </c>
    </row>
    <row r="81">
      <c r="A81" s="8" t="inlineStr">
        <is>
          <t>Macrobrachium rosenbergii</t>
        </is>
      </c>
      <c r="B81" s="8" t="inlineStr">
        <is>
          <t>MRO</t>
        </is>
      </c>
      <c r="C81" s="13" t="n">
        <v>20000</v>
      </c>
      <c r="D81" s="8" t="n">
        <v>1</v>
      </c>
      <c r="E81" s="8" t="inlineStr">
        <is>
          <t>SOD_U_per_mg_protein</t>
        </is>
      </c>
      <c r="F81" s="13" t="n">
        <v>17.762</v>
      </c>
      <c r="G81" s="13" t="n">
        <v>18.5</v>
      </c>
      <c r="H81" s="14" t="n">
        <v>1</v>
      </c>
      <c r="I81" s="8" t="inlineStr">
        <is>
          <t>hepatopancreas</t>
        </is>
      </c>
      <c r="J81" s="8" t="inlineStr">
        <is>
          <t>oxidative defence, biphasic</t>
        </is>
      </c>
      <c r="K81" s="8" t="inlineStr">
        <is>
          <t>synthetic (dummy) - generated, not measured</t>
        </is>
      </c>
    </row>
    <row r="82">
      <c r="A82" s="8" t="inlineStr">
        <is>
          <t>Macrobrachium rosenbergii</t>
        </is>
      </c>
      <c r="B82" s="8" t="inlineStr">
        <is>
          <t>MRO</t>
        </is>
      </c>
      <c r="C82" s="13" t="n">
        <v>20000</v>
      </c>
      <c r="D82" s="8" t="n">
        <v>2</v>
      </c>
      <c r="E82" s="8" t="inlineStr">
        <is>
          <t>SOD_U_per_mg_protein</t>
        </is>
      </c>
      <c r="F82" s="13" t="n">
        <v>19.955</v>
      </c>
      <c r="G82" s="13" t="n">
        <v>18.5</v>
      </c>
      <c r="H82" s="14" t="n">
        <v>1</v>
      </c>
      <c r="I82" s="8" t="inlineStr">
        <is>
          <t>hepatopancreas</t>
        </is>
      </c>
      <c r="J82" s="8" t="inlineStr">
        <is>
          <t>oxidative defence, biphasic</t>
        </is>
      </c>
      <c r="K82" s="8" t="inlineStr">
        <is>
          <t>synthetic (dummy) - generated, not measured</t>
        </is>
      </c>
    </row>
    <row r="83">
      <c r="A83" s="8" t="inlineStr">
        <is>
          <t>Macrobrachium rosenbergii</t>
        </is>
      </c>
      <c r="B83" s="8" t="inlineStr">
        <is>
          <t>MRO</t>
        </is>
      </c>
      <c r="C83" s="13" t="n">
        <v>20000</v>
      </c>
      <c r="D83" s="8" t="n">
        <v>3</v>
      </c>
      <c r="E83" s="8" t="inlineStr">
        <is>
          <t>SOD_U_per_mg_protein</t>
        </is>
      </c>
      <c r="F83" s="13" t="n">
        <v>18.791</v>
      </c>
      <c r="G83" s="13" t="n">
        <v>18.5</v>
      </c>
      <c r="H83" s="14" t="n">
        <v>1</v>
      </c>
      <c r="I83" s="8" t="inlineStr">
        <is>
          <t>hepatopancreas</t>
        </is>
      </c>
      <c r="J83" s="8" t="inlineStr">
        <is>
          <t>oxidative defence, biphasic</t>
        </is>
      </c>
      <c r="K83" s="8" t="inlineStr">
        <is>
          <t>synthetic (dummy) - generated, not measured</t>
        </is>
      </c>
    </row>
    <row r="84">
      <c r="A84" s="8" t="inlineStr">
        <is>
          <t>Macrobrachium rosenbergii</t>
        </is>
      </c>
      <c r="B84" s="8" t="inlineStr">
        <is>
          <t>MRO</t>
        </is>
      </c>
      <c r="C84" s="13" t="n">
        <v>20000</v>
      </c>
      <c r="D84" s="8" t="n">
        <v>1</v>
      </c>
      <c r="E84" s="8" t="inlineStr">
        <is>
          <t>CAT_U_per_mg_protein</t>
        </is>
      </c>
      <c r="F84" s="13" t="n">
        <v>25.589</v>
      </c>
      <c r="G84" s="13" t="n">
        <v>24</v>
      </c>
      <c r="H84" s="14" t="n">
        <v>1</v>
      </c>
      <c r="I84" s="8" t="inlineStr">
        <is>
          <t>hepatopancreas</t>
        </is>
      </c>
      <c r="J84" s="8" t="inlineStr">
        <is>
          <t>oxidative defence</t>
        </is>
      </c>
      <c r="K84" s="8" t="inlineStr">
        <is>
          <t>synthetic (dummy) - generated, not measured</t>
        </is>
      </c>
    </row>
    <row r="85">
      <c r="A85" s="8" t="inlineStr">
        <is>
          <t>Macrobrachium rosenbergii</t>
        </is>
      </c>
      <c r="B85" s="8" t="inlineStr">
        <is>
          <t>MRO</t>
        </is>
      </c>
      <c r="C85" s="13" t="n">
        <v>20000</v>
      </c>
      <c r="D85" s="8" t="n">
        <v>2</v>
      </c>
      <c r="E85" s="8" t="inlineStr">
        <is>
          <t>CAT_U_per_mg_protein</t>
        </is>
      </c>
      <c r="F85" s="13" t="n">
        <v>27.634</v>
      </c>
      <c r="G85" s="13" t="n">
        <v>24</v>
      </c>
      <c r="H85" s="14" t="n">
        <v>1</v>
      </c>
      <c r="I85" s="8" t="inlineStr">
        <is>
          <t>hepatopancreas</t>
        </is>
      </c>
      <c r="J85" s="8" t="inlineStr">
        <is>
          <t>oxidative defence</t>
        </is>
      </c>
      <c r="K85" s="8" t="inlineStr">
        <is>
          <t>synthetic (dummy) - generated, not measured</t>
        </is>
      </c>
    </row>
    <row r="86">
      <c r="A86" s="8" t="inlineStr">
        <is>
          <t>Macrobrachium rosenbergii</t>
        </is>
      </c>
      <c r="B86" s="8" t="inlineStr">
        <is>
          <t>MRO</t>
        </is>
      </c>
      <c r="C86" s="13" t="n">
        <v>20000</v>
      </c>
      <c r="D86" s="8" t="n">
        <v>3</v>
      </c>
      <c r="E86" s="8" t="inlineStr">
        <is>
          <t>CAT_U_per_mg_protein</t>
        </is>
      </c>
      <c r="F86" s="13" t="n">
        <v>24.058</v>
      </c>
      <c r="G86" s="13" t="n">
        <v>24</v>
      </c>
      <c r="H86" s="14" t="n">
        <v>1</v>
      </c>
      <c r="I86" s="8" t="inlineStr">
        <is>
          <t>hepatopancreas</t>
        </is>
      </c>
      <c r="J86" s="8" t="inlineStr">
        <is>
          <t>oxidative defence</t>
        </is>
      </c>
      <c r="K86" s="8" t="inlineStr">
        <is>
          <t>synthetic (dummy) - generated, not measured</t>
        </is>
      </c>
    </row>
    <row r="87">
      <c r="A87" s="8" t="inlineStr">
        <is>
          <t>Macrobrachium rosenbergii</t>
        </is>
      </c>
      <c r="B87" s="8" t="inlineStr">
        <is>
          <t>MRO</t>
        </is>
      </c>
      <c r="C87" s="13" t="n">
        <v>20000</v>
      </c>
      <c r="D87" s="8" t="n">
        <v>1</v>
      </c>
      <c r="E87" s="8" t="inlineStr">
        <is>
          <t>GST_nmol_per_min_mg</t>
        </is>
      </c>
      <c r="F87" s="13" t="n">
        <v>33.906</v>
      </c>
      <c r="G87" s="13" t="n">
        <v>32</v>
      </c>
      <c r="H87" s="14" t="n">
        <v>1</v>
      </c>
      <c r="I87" s="8" t="inlineStr">
        <is>
          <t>hepatopancreas</t>
        </is>
      </c>
      <c r="J87" s="8" t="inlineStr">
        <is>
          <t>phase II detoxification</t>
        </is>
      </c>
      <c r="K87" s="8" t="inlineStr">
        <is>
          <t>synthetic (dummy) - generated, not measured</t>
        </is>
      </c>
    </row>
    <row r="88">
      <c r="A88" s="8" t="inlineStr">
        <is>
          <t>Macrobrachium rosenbergii</t>
        </is>
      </c>
      <c r="B88" s="8" t="inlineStr">
        <is>
          <t>MRO</t>
        </is>
      </c>
      <c r="C88" s="13" t="n">
        <v>20000</v>
      </c>
      <c r="D88" s="8" t="n">
        <v>2</v>
      </c>
      <c r="E88" s="8" t="inlineStr">
        <is>
          <t>GST_nmol_per_min_mg</t>
        </is>
      </c>
      <c r="F88" s="13" t="n">
        <v>29.015</v>
      </c>
      <c r="G88" s="13" t="n">
        <v>32</v>
      </c>
      <c r="H88" s="14" t="n">
        <v>1</v>
      </c>
      <c r="I88" s="8" t="inlineStr">
        <is>
          <t>hepatopancreas</t>
        </is>
      </c>
      <c r="J88" s="8" t="inlineStr">
        <is>
          <t>phase II detoxification</t>
        </is>
      </c>
      <c r="K88" s="8" t="inlineStr">
        <is>
          <t>synthetic (dummy) - generated, not measured</t>
        </is>
      </c>
    </row>
    <row r="89">
      <c r="A89" s="8" t="inlineStr">
        <is>
          <t>Macrobrachium rosenbergii</t>
        </is>
      </c>
      <c r="B89" s="8" t="inlineStr">
        <is>
          <t>MRO</t>
        </is>
      </c>
      <c r="C89" s="13" t="n">
        <v>20000</v>
      </c>
      <c r="D89" s="8" t="n">
        <v>3</v>
      </c>
      <c r="E89" s="8" t="inlineStr">
        <is>
          <t>GST_nmol_per_min_mg</t>
        </is>
      </c>
      <c r="F89" s="13" t="n">
        <v>35.198</v>
      </c>
      <c r="G89" s="13" t="n">
        <v>32</v>
      </c>
      <c r="H89" s="14" t="n">
        <v>1</v>
      </c>
      <c r="I89" s="8" t="inlineStr">
        <is>
          <t>hepatopancreas</t>
        </is>
      </c>
      <c r="J89" s="8" t="inlineStr">
        <is>
          <t>phase II detoxification</t>
        </is>
      </c>
      <c r="K89" s="8" t="inlineStr">
        <is>
          <t>synthetic (dummy) - generated, not measured</t>
        </is>
      </c>
    </row>
    <row r="90">
      <c r="A90" s="8" t="inlineStr">
        <is>
          <t>Macrobrachium rosenbergii</t>
        </is>
      </c>
      <c r="B90" s="8" t="inlineStr">
        <is>
          <t>MRO</t>
        </is>
      </c>
      <c r="C90" s="13" t="n">
        <v>20000</v>
      </c>
      <c r="D90" s="8" t="n">
        <v>1</v>
      </c>
      <c r="E90" s="8" t="inlineStr">
        <is>
          <t>MDA_nmol_per_mg_protein</t>
        </is>
      </c>
      <c r="F90" s="14" t="n">
        <v>2.862</v>
      </c>
      <c r="G90" s="14" t="n">
        <v>1.2</v>
      </c>
      <c r="H90" s="14" t="n">
        <v>2.35</v>
      </c>
      <c r="I90" s="8" t="inlineStr">
        <is>
          <t>hepatopancreas</t>
        </is>
      </c>
      <c r="J90" s="8" t="inlineStr">
        <is>
          <t>lipid peroxidation, monotonic increase</t>
        </is>
      </c>
      <c r="K90" s="8" t="inlineStr">
        <is>
          <t>synthetic (dummy) - generated, not measured</t>
        </is>
      </c>
    </row>
    <row r="91">
      <c r="A91" s="8" t="inlineStr">
        <is>
          <t>Macrobrachium rosenbergii</t>
        </is>
      </c>
      <c r="B91" s="8" t="inlineStr">
        <is>
          <t>MRO</t>
        </is>
      </c>
      <c r="C91" s="13" t="n">
        <v>20000</v>
      </c>
      <c r="D91" s="8" t="n">
        <v>2</v>
      </c>
      <c r="E91" s="8" t="inlineStr">
        <is>
          <t>MDA_nmol_per_mg_protein</t>
        </is>
      </c>
      <c r="F91" s="14" t="n">
        <v>2.886</v>
      </c>
      <c r="G91" s="14" t="n">
        <v>1.2</v>
      </c>
      <c r="H91" s="14" t="n">
        <v>2.35</v>
      </c>
      <c r="I91" s="8" t="inlineStr">
        <is>
          <t>hepatopancreas</t>
        </is>
      </c>
      <c r="J91" s="8" t="inlineStr">
        <is>
          <t>lipid peroxidation, monotonic increase</t>
        </is>
      </c>
      <c r="K91" s="8" t="inlineStr">
        <is>
          <t>synthetic (dummy) - generated, not measured</t>
        </is>
      </c>
    </row>
    <row r="92">
      <c r="A92" s="8" t="inlineStr">
        <is>
          <t>Macrobrachium rosenbergii</t>
        </is>
      </c>
      <c r="B92" s="8" t="inlineStr">
        <is>
          <t>MRO</t>
        </is>
      </c>
      <c r="C92" s="13" t="n">
        <v>20000</v>
      </c>
      <c r="D92" s="8" t="n">
        <v>3</v>
      </c>
      <c r="E92" s="8" t="inlineStr">
        <is>
          <t>MDA_nmol_per_mg_protein</t>
        </is>
      </c>
      <c r="F92" s="14" t="n">
        <v>2.674</v>
      </c>
      <c r="G92" s="14" t="n">
        <v>1.2</v>
      </c>
      <c r="H92" s="14" t="n">
        <v>2.35</v>
      </c>
      <c r="I92" s="8" t="inlineStr">
        <is>
          <t>hepatopancreas</t>
        </is>
      </c>
      <c r="J92" s="8" t="inlineStr">
        <is>
          <t>lipid peroxidation, monotonic increase</t>
        </is>
      </c>
      <c r="K92" s="8" t="inlineStr">
        <is>
          <t>synthetic (dummy) - generated, not measured</t>
        </is>
      </c>
    </row>
    <row r="93">
      <c r="A93" s="8" t="inlineStr">
        <is>
          <t>Macrobrachium rosenbergii</t>
        </is>
      </c>
      <c r="B93" s="8" t="inlineStr">
        <is>
          <t>MRO</t>
        </is>
      </c>
      <c r="C93" s="13" t="n">
        <v>20000</v>
      </c>
      <c r="D93" s="8" t="n">
        <v>1</v>
      </c>
      <c r="E93" s="8" t="inlineStr">
        <is>
          <t>AChE_nmol_per_min_mg</t>
        </is>
      </c>
      <c r="F93" s="13" t="n">
        <v>25.345</v>
      </c>
      <c r="G93" s="13" t="n">
        <v>46</v>
      </c>
      <c r="H93" s="14" t="n">
        <v>0.52</v>
      </c>
      <c r="I93" s="8" t="inlineStr">
        <is>
          <t>hepatopancreas</t>
        </is>
      </c>
      <c r="J93" s="8" t="inlineStr">
        <is>
          <t>neurotoxicity, inhibition</t>
        </is>
      </c>
      <c r="K93" s="8" t="inlineStr">
        <is>
          <t>synthetic (dummy) - generated, not measured</t>
        </is>
      </c>
    </row>
    <row r="94">
      <c r="A94" s="8" t="inlineStr">
        <is>
          <t>Macrobrachium rosenbergii</t>
        </is>
      </c>
      <c r="B94" s="8" t="inlineStr">
        <is>
          <t>MRO</t>
        </is>
      </c>
      <c r="C94" s="13" t="n">
        <v>20000</v>
      </c>
      <c r="D94" s="8" t="n">
        <v>2</v>
      </c>
      <c r="E94" s="8" t="inlineStr">
        <is>
          <t>AChE_nmol_per_min_mg</t>
        </is>
      </c>
      <c r="F94" s="13" t="n">
        <v>23.46</v>
      </c>
      <c r="G94" s="13" t="n">
        <v>46</v>
      </c>
      <c r="H94" s="14" t="n">
        <v>0.52</v>
      </c>
      <c r="I94" s="8" t="inlineStr">
        <is>
          <t>hepatopancreas</t>
        </is>
      </c>
      <c r="J94" s="8" t="inlineStr">
        <is>
          <t>neurotoxicity, inhibition</t>
        </is>
      </c>
      <c r="K94" s="8" t="inlineStr">
        <is>
          <t>synthetic (dummy) - generated, not measured</t>
        </is>
      </c>
    </row>
    <row r="95">
      <c r="A95" s="8" t="inlineStr">
        <is>
          <t>Macrobrachium rosenbergii</t>
        </is>
      </c>
      <c r="B95" s="8" t="inlineStr">
        <is>
          <t>MRO</t>
        </is>
      </c>
      <c r="C95" s="13" t="n">
        <v>20000</v>
      </c>
      <c r="D95" s="8" t="n">
        <v>3</v>
      </c>
      <c r="E95" s="8" t="inlineStr">
        <is>
          <t>AChE_nmol_per_min_mg</t>
        </is>
      </c>
      <c r="F95" s="13" t="n">
        <v>23.856</v>
      </c>
      <c r="G95" s="13" t="n">
        <v>46</v>
      </c>
      <c r="H95" s="14" t="n">
        <v>0.52</v>
      </c>
      <c r="I95" s="8" t="inlineStr">
        <is>
          <t>hepatopancreas</t>
        </is>
      </c>
      <c r="J95" s="8" t="inlineStr">
        <is>
          <t>neurotoxicity, inhibition</t>
        </is>
      </c>
      <c r="K95" s="8" t="inlineStr">
        <is>
          <t>synthetic (dummy) - generated, not measured</t>
        </is>
      </c>
    </row>
    <row r="96">
      <c r="A96" s="8" t="inlineStr">
        <is>
          <t>Oreochromis niloticus</t>
        </is>
      </c>
      <c r="B96" s="8" t="inlineStr">
        <is>
          <t>ONI</t>
        </is>
      </c>
      <c r="C96" s="14" t="n">
        <v>0</v>
      </c>
      <c r="D96" s="8" t="n">
        <v>1</v>
      </c>
      <c r="E96" s="8" t="inlineStr">
        <is>
          <t>SOD_U_per_mg_protein</t>
        </is>
      </c>
      <c r="F96" s="13" t="n">
        <v>18.276</v>
      </c>
      <c r="G96" s="13" t="n">
        <v>18.5</v>
      </c>
      <c r="H96" s="14" t="n">
        <v>1</v>
      </c>
      <c r="I96" s="8" t="inlineStr">
        <is>
          <t>liver</t>
        </is>
      </c>
      <c r="J96" s="8" t="inlineStr">
        <is>
          <t>oxidative defence, biphasic</t>
        </is>
      </c>
      <c r="K96" s="8" t="inlineStr">
        <is>
          <t>synthetic (dummy) - generated, not measured</t>
        </is>
      </c>
    </row>
    <row r="97">
      <c r="A97" s="8" t="inlineStr">
        <is>
          <t>Oreochromis niloticus</t>
        </is>
      </c>
      <c r="B97" s="8" t="inlineStr">
        <is>
          <t>ONI</t>
        </is>
      </c>
      <c r="C97" s="14" t="n">
        <v>0</v>
      </c>
      <c r="D97" s="8" t="n">
        <v>2</v>
      </c>
      <c r="E97" s="8" t="inlineStr">
        <is>
          <t>SOD_U_per_mg_protein</t>
        </is>
      </c>
      <c r="F97" s="13" t="n">
        <v>20.497</v>
      </c>
      <c r="G97" s="13" t="n">
        <v>18.5</v>
      </c>
      <c r="H97" s="14" t="n">
        <v>1</v>
      </c>
      <c r="I97" s="8" t="inlineStr">
        <is>
          <t>liver</t>
        </is>
      </c>
      <c r="J97" s="8" t="inlineStr">
        <is>
          <t>oxidative defence, biphasic</t>
        </is>
      </c>
      <c r="K97" s="8" t="inlineStr">
        <is>
          <t>synthetic (dummy) - generated, not measured</t>
        </is>
      </c>
    </row>
    <row r="98">
      <c r="A98" s="8" t="inlineStr">
        <is>
          <t>Oreochromis niloticus</t>
        </is>
      </c>
      <c r="B98" s="8" t="inlineStr">
        <is>
          <t>ONI</t>
        </is>
      </c>
      <c r="C98" s="14" t="n">
        <v>0</v>
      </c>
      <c r="D98" s="8" t="n">
        <v>3</v>
      </c>
      <c r="E98" s="8" t="inlineStr">
        <is>
          <t>SOD_U_per_mg_protein</t>
        </is>
      </c>
      <c r="F98" s="13" t="n">
        <v>18.016</v>
      </c>
      <c r="G98" s="13" t="n">
        <v>18.5</v>
      </c>
      <c r="H98" s="14" t="n">
        <v>1</v>
      </c>
      <c r="I98" s="8" t="inlineStr">
        <is>
          <t>liver</t>
        </is>
      </c>
      <c r="J98" s="8" t="inlineStr">
        <is>
          <t>oxidative defence, biphasic</t>
        </is>
      </c>
      <c r="K98" s="8" t="inlineStr">
        <is>
          <t>synthetic (dummy) - generated, not measured</t>
        </is>
      </c>
    </row>
    <row r="99">
      <c r="A99" s="8" t="inlineStr">
        <is>
          <t>Oreochromis niloticus</t>
        </is>
      </c>
      <c r="B99" s="8" t="inlineStr">
        <is>
          <t>ONI</t>
        </is>
      </c>
      <c r="C99" s="14" t="n">
        <v>0</v>
      </c>
      <c r="D99" s="8" t="n">
        <v>1</v>
      </c>
      <c r="E99" s="8" t="inlineStr">
        <is>
          <t>CAT_U_per_mg_protein</t>
        </is>
      </c>
      <c r="F99" s="13" t="n">
        <v>23.944</v>
      </c>
      <c r="G99" s="13" t="n">
        <v>24</v>
      </c>
      <c r="H99" s="14" t="n">
        <v>1</v>
      </c>
      <c r="I99" s="8" t="inlineStr">
        <is>
          <t>liver</t>
        </is>
      </c>
      <c r="J99" s="8" t="inlineStr">
        <is>
          <t>oxidative defence</t>
        </is>
      </c>
      <c r="K99" s="8" t="inlineStr">
        <is>
          <t>synthetic (dummy) - generated, not measured</t>
        </is>
      </c>
    </row>
    <row r="100">
      <c r="A100" s="8" t="inlineStr">
        <is>
          <t>Oreochromis niloticus</t>
        </is>
      </c>
      <c r="B100" s="8" t="inlineStr">
        <is>
          <t>ONI</t>
        </is>
      </c>
      <c r="C100" s="14" t="n">
        <v>0</v>
      </c>
      <c r="D100" s="8" t="n">
        <v>2</v>
      </c>
      <c r="E100" s="8" t="inlineStr">
        <is>
          <t>CAT_U_per_mg_protein</t>
        </is>
      </c>
      <c r="F100" s="13" t="n">
        <v>22.992</v>
      </c>
      <c r="G100" s="13" t="n">
        <v>24</v>
      </c>
      <c r="H100" s="14" t="n">
        <v>1</v>
      </c>
      <c r="I100" s="8" t="inlineStr">
        <is>
          <t>liver</t>
        </is>
      </c>
      <c r="J100" s="8" t="inlineStr">
        <is>
          <t>oxidative defence</t>
        </is>
      </c>
      <c r="K100" s="8" t="inlineStr">
        <is>
          <t>synthetic (dummy) - generated, not measured</t>
        </is>
      </c>
    </row>
    <row r="101">
      <c r="A101" s="8" t="inlineStr">
        <is>
          <t>Oreochromis niloticus</t>
        </is>
      </c>
      <c r="B101" s="8" t="inlineStr">
        <is>
          <t>ONI</t>
        </is>
      </c>
      <c r="C101" s="14" t="n">
        <v>0</v>
      </c>
      <c r="D101" s="8" t="n">
        <v>3</v>
      </c>
      <c r="E101" s="8" t="inlineStr">
        <is>
          <t>CAT_U_per_mg_protein</t>
        </is>
      </c>
      <c r="F101" s="13" t="n">
        <v>21.831</v>
      </c>
      <c r="G101" s="13" t="n">
        <v>24</v>
      </c>
      <c r="H101" s="14" t="n">
        <v>1</v>
      </c>
      <c r="I101" s="8" t="inlineStr">
        <is>
          <t>liver</t>
        </is>
      </c>
      <c r="J101" s="8" t="inlineStr">
        <is>
          <t>oxidative defence</t>
        </is>
      </c>
      <c r="K101" s="8" t="inlineStr">
        <is>
          <t>synthetic (dummy) - generated, not measured</t>
        </is>
      </c>
    </row>
    <row r="102">
      <c r="A102" s="8" t="inlineStr">
        <is>
          <t>Oreochromis niloticus</t>
        </is>
      </c>
      <c r="B102" s="8" t="inlineStr">
        <is>
          <t>ONI</t>
        </is>
      </c>
      <c r="C102" s="14" t="n">
        <v>0</v>
      </c>
      <c r="D102" s="8" t="n">
        <v>1</v>
      </c>
      <c r="E102" s="8" t="inlineStr">
        <is>
          <t>GST_nmol_per_min_mg</t>
        </is>
      </c>
      <c r="F102" s="13" t="n">
        <v>32.855</v>
      </c>
      <c r="G102" s="13" t="n">
        <v>32</v>
      </c>
      <c r="H102" s="14" t="n">
        <v>1</v>
      </c>
      <c r="I102" s="8" t="inlineStr">
        <is>
          <t>liver</t>
        </is>
      </c>
      <c r="J102" s="8" t="inlineStr">
        <is>
          <t>phase II detoxification</t>
        </is>
      </c>
      <c r="K102" s="8" t="inlineStr">
        <is>
          <t>synthetic (dummy) - generated, not measured</t>
        </is>
      </c>
    </row>
    <row r="103">
      <c r="A103" s="8" t="inlineStr">
        <is>
          <t>Oreochromis niloticus</t>
        </is>
      </c>
      <c r="B103" s="8" t="inlineStr">
        <is>
          <t>ONI</t>
        </is>
      </c>
      <c r="C103" s="14" t="n">
        <v>0</v>
      </c>
      <c r="D103" s="8" t="n">
        <v>2</v>
      </c>
      <c r="E103" s="8" t="inlineStr">
        <is>
          <t>GST_nmol_per_min_mg</t>
        </is>
      </c>
      <c r="F103" s="13" t="n">
        <v>32.619</v>
      </c>
      <c r="G103" s="13" t="n">
        <v>32</v>
      </c>
      <c r="H103" s="14" t="n">
        <v>1</v>
      </c>
      <c r="I103" s="8" t="inlineStr">
        <is>
          <t>liver</t>
        </is>
      </c>
      <c r="J103" s="8" t="inlineStr">
        <is>
          <t>phase II detoxification</t>
        </is>
      </c>
      <c r="K103" s="8" t="inlineStr">
        <is>
          <t>synthetic (dummy) - generated, not measured</t>
        </is>
      </c>
    </row>
    <row r="104">
      <c r="A104" s="8" t="inlineStr">
        <is>
          <t>Oreochromis niloticus</t>
        </is>
      </c>
      <c r="B104" s="8" t="inlineStr">
        <is>
          <t>ONI</t>
        </is>
      </c>
      <c r="C104" s="14" t="n">
        <v>0</v>
      </c>
      <c r="D104" s="8" t="n">
        <v>3</v>
      </c>
      <c r="E104" s="8" t="inlineStr">
        <is>
          <t>GST_nmol_per_min_mg</t>
        </is>
      </c>
      <c r="F104" s="13" t="n">
        <v>31.72</v>
      </c>
      <c r="G104" s="13" t="n">
        <v>32</v>
      </c>
      <c r="H104" s="14" t="n">
        <v>1</v>
      </c>
      <c r="I104" s="8" t="inlineStr">
        <is>
          <t>liver</t>
        </is>
      </c>
      <c r="J104" s="8" t="inlineStr">
        <is>
          <t>phase II detoxification</t>
        </is>
      </c>
      <c r="K104" s="8" t="inlineStr">
        <is>
          <t>synthetic (dummy) - generated, not measured</t>
        </is>
      </c>
    </row>
    <row r="105">
      <c r="A105" s="8" t="inlineStr">
        <is>
          <t>Oreochromis niloticus</t>
        </is>
      </c>
      <c r="B105" s="8" t="inlineStr">
        <is>
          <t>ONI</t>
        </is>
      </c>
      <c r="C105" s="14" t="n">
        <v>0</v>
      </c>
      <c r="D105" s="8" t="n">
        <v>1</v>
      </c>
      <c r="E105" s="8" t="inlineStr">
        <is>
          <t>MDA_nmol_per_mg_protein</t>
        </is>
      </c>
      <c r="F105" s="14" t="n">
        <v>1.098</v>
      </c>
      <c r="G105" s="14" t="n">
        <v>1.2</v>
      </c>
      <c r="H105" s="14" t="n">
        <v>1</v>
      </c>
      <c r="I105" s="8" t="inlineStr">
        <is>
          <t>liver</t>
        </is>
      </c>
      <c r="J105" s="8" t="inlineStr">
        <is>
          <t>lipid peroxidation, monotonic increase</t>
        </is>
      </c>
      <c r="K105" s="8" t="inlineStr">
        <is>
          <t>synthetic (dummy) - generated, not measured</t>
        </is>
      </c>
    </row>
    <row r="106">
      <c r="A106" s="8" t="inlineStr">
        <is>
          <t>Oreochromis niloticus</t>
        </is>
      </c>
      <c r="B106" s="8" t="inlineStr">
        <is>
          <t>ONI</t>
        </is>
      </c>
      <c r="C106" s="14" t="n">
        <v>0</v>
      </c>
      <c r="D106" s="8" t="n">
        <v>2</v>
      </c>
      <c r="E106" s="8" t="inlineStr">
        <is>
          <t>MDA_nmol_per_mg_protein</t>
        </is>
      </c>
      <c r="F106" s="14" t="n">
        <v>1.211</v>
      </c>
      <c r="G106" s="14" t="n">
        <v>1.2</v>
      </c>
      <c r="H106" s="14" t="n">
        <v>1</v>
      </c>
      <c r="I106" s="8" t="inlineStr">
        <is>
          <t>liver</t>
        </is>
      </c>
      <c r="J106" s="8" t="inlineStr">
        <is>
          <t>lipid peroxidation, monotonic increase</t>
        </is>
      </c>
      <c r="K106" s="8" t="inlineStr">
        <is>
          <t>synthetic (dummy) - generated, not measured</t>
        </is>
      </c>
    </row>
    <row r="107">
      <c r="A107" s="8" t="inlineStr">
        <is>
          <t>Oreochromis niloticus</t>
        </is>
      </c>
      <c r="B107" s="8" t="inlineStr">
        <is>
          <t>ONI</t>
        </is>
      </c>
      <c r="C107" s="14" t="n">
        <v>0</v>
      </c>
      <c r="D107" s="8" t="n">
        <v>3</v>
      </c>
      <c r="E107" s="8" t="inlineStr">
        <is>
          <t>MDA_nmol_per_mg_protein</t>
        </is>
      </c>
      <c r="F107" s="14" t="n">
        <v>1.262</v>
      </c>
      <c r="G107" s="14" t="n">
        <v>1.2</v>
      </c>
      <c r="H107" s="14" t="n">
        <v>1</v>
      </c>
      <c r="I107" s="8" t="inlineStr">
        <is>
          <t>liver</t>
        </is>
      </c>
      <c r="J107" s="8" t="inlineStr">
        <is>
          <t>lipid peroxidation, monotonic increase</t>
        </is>
      </c>
      <c r="K107" s="8" t="inlineStr">
        <is>
          <t>synthetic (dummy) - generated, not measured</t>
        </is>
      </c>
    </row>
    <row r="108">
      <c r="A108" s="8" t="inlineStr">
        <is>
          <t>Oreochromis niloticus</t>
        </is>
      </c>
      <c r="B108" s="8" t="inlineStr">
        <is>
          <t>ONI</t>
        </is>
      </c>
      <c r="C108" s="14" t="n">
        <v>0</v>
      </c>
      <c r="D108" s="8" t="n">
        <v>1</v>
      </c>
      <c r="E108" s="8" t="inlineStr">
        <is>
          <t>AChE_nmol_per_min_mg</t>
        </is>
      </c>
      <c r="F108" s="13" t="n">
        <v>50.898</v>
      </c>
      <c r="G108" s="13" t="n">
        <v>46</v>
      </c>
      <c r="H108" s="14" t="n">
        <v>1</v>
      </c>
      <c r="I108" s="8" t="inlineStr">
        <is>
          <t>liver</t>
        </is>
      </c>
      <c r="J108" s="8" t="inlineStr">
        <is>
          <t>neurotoxicity, inhibition</t>
        </is>
      </c>
      <c r="K108" s="8" t="inlineStr">
        <is>
          <t>synthetic (dummy) - generated, not measured</t>
        </is>
      </c>
    </row>
    <row r="109">
      <c r="A109" s="8" t="inlineStr">
        <is>
          <t>Oreochromis niloticus</t>
        </is>
      </c>
      <c r="B109" s="8" t="inlineStr">
        <is>
          <t>ONI</t>
        </is>
      </c>
      <c r="C109" s="14" t="n">
        <v>0</v>
      </c>
      <c r="D109" s="8" t="n">
        <v>2</v>
      </c>
      <c r="E109" s="8" t="inlineStr">
        <is>
          <t>AChE_nmol_per_min_mg</t>
        </is>
      </c>
      <c r="F109" s="13" t="n">
        <v>49.181</v>
      </c>
      <c r="G109" s="13" t="n">
        <v>46</v>
      </c>
      <c r="H109" s="14" t="n">
        <v>1</v>
      </c>
      <c r="I109" s="8" t="inlineStr">
        <is>
          <t>liver</t>
        </is>
      </c>
      <c r="J109" s="8" t="inlineStr">
        <is>
          <t>neurotoxicity, inhibition</t>
        </is>
      </c>
      <c r="K109" s="8" t="inlineStr">
        <is>
          <t>synthetic (dummy) - generated, not measured</t>
        </is>
      </c>
    </row>
    <row r="110">
      <c r="A110" s="8" t="inlineStr">
        <is>
          <t>Oreochromis niloticus</t>
        </is>
      </c>
      <c r="B110" s="8" t="inlineStr">
        <is>
          <t>ONI</t>
        </is>
      </c>
      <c r="C110" s="14" t="n">
        <v>0</v>
      </c>
      <c r="D110" s="8" t="n">
        <v>3</v>
      </c>
      <c r="E110" s="8" t="inlineStr">
        <is>
          <t>AChE_nmol_per_min_mg</t>
        </is>
      </c>
      <c r="F110" s="13" t="n">
        <v>47.638</v>
      </c>
      <c r="G110" s="13" t="n">
        <v>46</v>
      </c>
      <c r="H110" s="14" t="n">
        <v>1</v>
      </c>
      <c r="I110" s="8" t="inlineStr">
        <is>
          <t>liver</t>
        </is>
      </c>
      <c r="J110" s="8" t="inlineStr">
        <is>
          <t>neurotoxicity, inhibition</t>
        </is>
      </c>
      <c r="K110" s="8" t="inlineStr">
        <is>
          <t>synthetic (dummy) - generated, not measured</t>
        </is>
      </c>
    </row>
    <row r="111">
      <c r="A111" s="8" t="inlineStr">
        <is>
          <t>Oreochromis niloticus</t>
        </is>
      </c>
      <c r="B111" s="8" t="inlineStr">
        <is>
          <t>ONI</t>
        </is>
      </c>
      <c r="C111" s="13" t="n">
        <v>50</v>
      </c>
      <c r="D111" s="8" t="n">
        <v>1</v>
      </c>
      <c r="E111" s="8" t="inlineStr">
        <is>
          <t>SOD_U_per_mg_protein</t>
        </is>
      </c>
      <c r="F111" s="13" t="n">
        <v>22.006</v>
      </c>
      <c r="G111" s="13" t="n">
        <v>18.5</v>
      </c>
      <c r="H111" s="14" t="n">
        <v>1.135</v>
      </c>
      <c r="I111" s="8" t="inlineStr">
        <is>
          <t>liver</t>
        </is>
      </c>
      <c r="J111" s="8" t="inlineStr">
        <is>
          <t>oxidative defence, biphasic</t>
        </is>
      </c>
      <c r="K111" s="8" t="inlineStr">
        <is>
          <t>synthetic (dummy) - generated, not measured</t>
        </is>
      </c>
    </row>
    <row r="112">
      <c r="A112" s="8" t="inlineStr">
        <is>
          <t>Oreochromis niloticus</t>
        </is>
      </c>
      <c r="B112" s="8" t="inlineStr">
        <is>
          <t>ONI</t>
        </is>
      </c>
      <c r="C112" s="13" t="n">
        <v>50</v>
      </c>
      <c r="D112" s="8" t="n">
        <v>2</v>
      </c>
      <c r="E112" s="8" t="inlineStr">
        <is>
          <t>SOD_U_per_mg_protein</t>
        </is>
      </c>
      <c r="F112" s="13" t="n">
        <v>20.8</v>
      </c>
      <c r="G112" s="13" t="n">
        <v>18.5</v>
      </c>
      <c r="H112" s="14" t="n">
        <v>1.135</v>
      </c>
      <c r="I112" s="8" t="inlineStr">
        <is>
          <t>liver</t>
        </is>
      </c>
      <c r="J112" s="8" t="inlineStr">
        <is>
          <t>oxidative defence, biphasic</t>
        </is>
      </c>
      <c r="K112" s="8" t="inlineStr">
        <is>
          <t>synthetic (dummy) - generated, not measured</t>
        </is>
      </c>
    </row>
    <row r="113">
      <c r="A113" s="8" t="inlineStr">
        <is>
          <t>Oreochromis niloticus</t>
        </is>
      </c>
      <c r="B113" s="8" t="inlineStr">
        <is>
          <t>ONI</t>
        </is>
      </c>
      <c r="C113" s="13" t="n">
        <v>50</v>
      </c>
      <c r="D113" s="8" t="n">
        <v>3</v>
      </c>
      <c r="E113" s="8" t="inlineStr">
        <is>
          <t>SOD_U_per_mg_protein</t>
        </is>
      </c>
      <c r="F113" s="13" t="n">
        <v>21.165</v>
      </c>
      <c r="G113" s="13" t="n">
        <v>18.5</v>
      </c>
      <c r="H113" s="14" t="n">
        <v>1.135</v>
      </c>
      <c r="I113" s="8" t="inlineStr">
        <is>
          <t>liver</t>
        </is>
      </c>
      <c r="J113" s="8" t="inlineStr">
        <is>
          <t>oxidative defence, biphasic</t>
        </is>
      </c>
      <c r="K113" s="8" t="inlineStr">
        <is>
          <t>synthetic (dummy) - generated, not measured</t>
        </is>
      </c>
    </row>
    <row r="114">
      <c r="A114" s="8" t="inlineStr">
        <is>
          <t>Oreochromis niloticus</t>
        </is>
      </c>
      <c r="B114" s="8" t="inlineStr">
        <is>
          <t>ONI</t>
        </is>
      </c>
      <c r="C114" s="13" t="n">
        <v>50</v>
      </c>
      <c r="D114" s="8" t="n">
        <v>1</v>
      </c>
      <c r="E114" s="8" t="inlineStr">
        <is>
          <t>CAT_U_per_mg_protein</t>
        </is>
      </c>
      <c r="F114" s="13" t="n">
        <v>24.662</v>
      </c>
      <c r="G114" s="13" t="n">
        <v>24</v>
      </c>
      <c r="H114" s="14" t="n">
        <v>1.103</v>
      </c>
      <c r="I114" s="8" t="inlineStr">
        <is>
          <t>liver</t>
        </is>
      </c>
      <c r="J114" s="8" t="inlineStr">
        <is>
          <t>oxidative defence</t>
        </is>
      </c>
      <c r="K114" s="8" t="inlineStr">
        <is>
          <t>synthetic (dummy) - generated, not measured</t>
        </is>
      </c>
    </row>
    <row r="115">
      <c r="A115" s="8" t="inlineStr">
        <is>
          <t>Oreochromis niloticus</t>
        </is>
      </c>
      <c r="B115" s="8" t="inlineStr">
        <is>
          <t>ONI</t>
        </is>
      </c>
      <c r="C115" s="13" t="n">
        <v>50</v>
      </c>
      <c r="D115" s="8" t="n">
        <v>2</v>
      </c>
      <c r="E115" s="8" t="inlineStr">
        <is>
          <t>CAT_U_per_mg_protein</t>
        </is>
      </c>
      <c r="F115" s="13" t="n">
        <v>28.916</v>
      </c>
      <c r="G115" s="13" t="n">
        <v>24</v>
      </c>
      <c r="H115" s="14" t="n">
        <v>1.103</v>
      </c>
      <c r="I115" s="8" t="inlineStr">
        <is>
          <t>liver</t>
        </is>
      </c>
      <c r="J115" s="8" t="inlineStr">
        <is>
          <t>oxidative defence</t>
        </is>
      </c>
      <c r="K115" s="8" t="inlineStr">
        <is>
          <t>synthetic (dummy) - generated, not measured</t>
        </is>
      </c>
    </row>
    <row r="116">
      <c r="A116" s="8" t="inlineStr">
        <is>
          <t>Oreochromis niloticus</t>
        </is>
      </c>
      <c r="B116" s="8" t="inlineStr">
        <is>
          <t>ONI</t>
        </is>
      </c>
      <c r="C116" s="13" t="n">
        <v>50</v>
      </c>
      <c r="D116" s="8" t="n">
        <v>3</v>
      </c>
      <c r="E116" s="8" t="inlineStr">
        <is>
          <t>CAT_U_per_mg_protein</t>
        </is>
      </c>
      <c r="F116" s="13" t="n">
        <v>26.913</v>
      </c>
      <c r="G116" s="13" t="n">
        <v>24</v>
      </c>
      <c r="H116" s="14" t="n">
        <v>1.103</v>
      </c>
      <c r="I116" s="8" t="inlineStr">
        <is>
          <t>liver</t>
        </is>
      </c>
      <c r="J116" s="8" t="inlineStr">
        <is>
          <t>oxidative defence</t>
        </is>
      </c>
      <c r="K116" s="8" t="inlineStr">
        <is>
          <t>synthetic (dummy) - generated, not measured</t>
        </is>
      </c>
    </row>
    <row r="117">
      <c r="A117" s="8" t="inlineStr">
        <is>
          <t>Oreochromis niloticus</t>
        </is>
      </c>
      <c r="B117" s="8" t="inlineStr">
        <is>
          <t>ONI</t>
        </is>
      </c>
      <c r="C117" s="13" t="n">
        <v>50</v>
      </c>
      <c r="D117" s="8" t="n">
        <v>1</v>
      </c>
      <c r="E117" s="8" t="inlineStr">
        <is>
          <t>GST_nmol_per_min_mg</t>
        </is>
      </c>
      <c r="F117" s="13" t="n">
        <v>36.546</v>
      </c>
      <c r="G117" s="13" t="n">
        <v>32</v>
      </c>
      <c r="H117" s="14" t="n">
        <v>1.093</v>
      </c>
      <c r="I117" s="8" t="inlineStr">
        <is>
          <t>liver</t>
        </is>
      </c>
      <c r="J117" s="8" t="inlineStr">
        <is>
          <t>phase II detoxification</t>
        </is>
      </c>
      <c r="K117" s="8" t="inlineStr">
        <is>
          <t>synthetic (dummy) - generated, not measured</t>
        </is>
      </c>
    </row>
    <row r="118">
      <c r="A118" s="8" t="inlineStr">
        <is>
          <t>Oreochromis niloticus</t>
        </is>
      </c>
      <c r="B118" s="8" t="inlineStr">
        <is>
          <t>ONI</t>
        </is>
      </c>
      <c r="C118" s="13" t="n">
        <v>50</v>
      </c>
      <c r="D118" s="8" t="n">
        <v>2</v>
      </c>
      <c r="E118" s="8" t="inlineStr">
        <is>
          <t>GST_nmol_per_min_mg</t>
        </is>
      </c>
      <c r="F118" s="13" t="n">
        <v>31.328</v>
      </c>
      <c r="G118" s="13" t="n">
        <v>32</v>
      </c>
      <c r="H118" s="14" t="n">
        <v>1.093</v>
      </c>
      <c r="I118" s="8" t="inlineStr">
        <is>
          <t>liver</t>
        </is>
      </c>
      <c r="J118" s="8" t="inlineStr">
        <is>
          <t>phase II detoxification</t>
        </is>
      </c>
      <c r="K118" s="8" t="inlineStr">
        <is>
          <t>synthetic (dummy) - generated, not measured</t>
        </is>
      </c>
    </row>
    <row r="119">
      <c r="A119" s="8" t="inlineStr">
        <is>
          <t>Oreochromis niloticus</t>
        </is>
      </c>
      <c r="B119" s="8" t="inlineStr">
        <is>
          <t>ONI</t>
        </is>
      </c>
      <c r="C119" s="13" t="n">
        <v>50</v>
      </c>
      <c r="D119" s="8" t="n">
        <v>3</v>
      </c>
      <c r="E119" s="8" t="inlineStr">
        <is>
          <t>GST_nmol_per_min_mg</t>
        </is>
      </c>
      <c r="F119" s="13" t="n">
        <v>31.4</v>
      </c>
      <c r="G119" s="13" t="n">
        <v>32</v>
      </c>
      <c r="H119" s="14" t="n">
        <v>1.093</v>
      </c>
      <c r="I119" s="8" t="inlineStr">
        <is>
          <t>liver</t>
        </is>
      </c>
      <c r="J119" s="8" t="inlineStr">
        <is>
          <t>phase II detoxification</t>
        </is>
      </c>
      <c r="K119" s="8" t="inlineStr">
        <is>
          <t>synthetic (dummy) - generated, not measured</t>
        </is>
      </c>
    </row>
    <row r="120">
      <c r="A120" s="8" t="inlineStr">
        <is>
          <t>Oreochromis niloticus</t>
        </is>
      </c>
      <c r="B120" s="8" t="inlineStr">
        <is>
          <t>ONI</t>
        </is>
      </c>
      <c r="C120" s="13" t="n">
        <v>50</v>
      </c>
      <c r="D120" s="8" t="n">
        <v>1</v>
      </c>
      <c r="E120" s="8" t="inlineStr">
        <is>
          <t>MDA_nmol_per_mg_protein</t>
        </is>
      </c>
      <c r="F120" s="14" t="n">
        <v>1.335</v>
      </c>
      <c r="G120" s="14" t="n">
        <v>1.2</v>
      </c>
      <c r="H120" s="14" t="n">
        <v>1.062</v>
      </c>
      <c r="I120" s="8" t="inlineStr">
        <is>
          <t>liver</t>
        </is>
      </c>
      <c r="J120" s="8" t="inlineStr">
        <is>
          <t>lipid peroxidation, monotonic increase</t>
        </is>
      </c>
      <c r="K120" s="8" t="inlineStr">
        <is>
          <t>synthetic (dummy) - generated, not measured</t>
        </is>
      </c>
    </row>
    <row r="121">
      <c r="A121" s="8" t="inlineStr">
        <is>
          <t>Oreochromis niloticus</t>
        </is>
      </c>
      <c r="B121" s="8" t="inlineStr">
        <is>
          <t>ONI</t>
        </is>
      </c>
      <c r="C121" s="13" t="n">
        <v>50</v>
      </c>
      <c r="D121" s="8" t="n">
        <v>2</v>
      </c>
      <c r="E121" s="8" t="inlineStr">
        <is>
          <t>MDA_nmol_per_mg_protein</t>
        </is>
      </c>
      <c r="F121" s="14" t="n">
        <v>1.439</v>
      </c>
      <c r="G121" s="14" t="n">
        <v>1.2</v>
      </c>
      <c r="H121" s="14" t="n">
        <v>1.062</v>
      </c>
      <c r="I121" s="8" t="inlineStr">
        <is>
          <t>liver</t>
        </is>
      </c>
      <c r="J121" s="8" t="inlineStr">
        <is>
          <t>lipid peroxidation, monotonic increase</t>
        </is>
      </c>
      <c r="K121" s="8" t="inlineStr">
        <is>
          <t>synthetic (dummy) - generated, not measured</t>
        </is>
      </c>
    </row>
    <row r="122">
      <c r="A122" s="8" t="inlineStr">
        <is>
          <t>Oreochromis niloticus</t>
        </is>
      </c>
      <c r="B122" s="8" t="inlineStr">
        <is>
          <t>ONI</t>
        </is>
      </c>
      <c r="C122" s="13" t="n">
        <v>50</v>
      </c>
      <c r="D122" s="8" t="n">
        <v>3</v>
      </c>
      <c r="E122" s="8" t="inlineStr">
        <is>
          <t>MDA_nmol_per_mg_protein</t>
        </is>
      </c>
      <c r="F122" s="14" t="n">
        <v>1.195</v>
      </c>
      <c r="G122" s="14" t="n">
        <v>1.2</v>
      </c>
      <c r="H122" s="14" t="n">
        <v>1.062</v>
      </c>
      <c r="I122" s="8" t="inlineStr">
        <is>
          <t>liver</t>
        </is>
      </c>
      <c r="J122" s="8" t="inlineStr">
        <is>
          <t>lipid peroxidation, monotonic increase</t>
        </is>
      </c>
      <c r="K122" s="8" t="inlineStr">
        <is>
          <t>synthetic (dummy) - generated, not measured</t>
        </is>
      </c>
    </row>
    <row r="123">
      <c r="A123" s="8" t="inlineStr">
        <is>
          <t>Oreochromis niloticus</t>
        </is>
      </c>
      <c r="B123" s="8" t="inlineStr">
        <is>
          <t>ONI</t>
        </is>
      </c>
      <c r="C123" s="13" t="n">
        <v>50</v>
      </c>
      <c r="D123" s="8" t="n">
        <v>1</v>
      </c>
      <c r="E123" s="8" t="inlineStr">
        <is>
          <t>AChE_nmol_per_min_mg</t>
        </is>
      </c>
      <c r="F123" s="13" t="n">
        <v>48.498</v>
      </c>
      <c r="G123" s="13" t="n">
        <v>46</v>
      </c>
      <c r="H123" s="14" t="n">
        <v>0.969</v>
      </c>
      <c r="I123" s="8" t="inlineStr">
        <is>
          <t>liver</t>
        </is>
      </c>
      <c r="J123" s="8" t="inlineStr">
        <is>
          <t>neurotoxicity, inhibition</t>
        </is>
      </c>
      <c r="K123" s="8" t="inlineStr">
        <is>
          <t>synthetic (dummy) - generated, not measured</t>
        </is>
      </c>
    </row>
    <row r="124">
      <c r="A124" s="8" t="inlineStr">
        <is>
          <t>Oreochromis niloticus</t>
        </is>
      </c>
      <c r="B124" s="8" t="inlineStr">
        <is>
          <t>ONI</t>
        </is>
      </c>
      <c r="C124" s="13" t="n">
        <v>50</v>
      </c>
      <c r="D124" s="8" t="n">
        <v>2</v>
      </c>
      <c r="E124" s="8" t="inlineStr">
        <is>
          <t>AChE_nmol_per_min_mg</t>
        </is>
      </c>
      <c r="F124" s="13" t="n">
        <v>48.558</v>
      </c>
      <c r="G124" s="13" t="n">
        <v>46</v>
      </c>
      <c r="H124" s="14" t="n">
        <v>0.969</v>
      </c>
      <c r="I124" s="8" t="inlineStr">
        <is>
          <t>liver</t>
        </is>
      </c>
      <c r="J124" s="8" t="inlineStr">
        <is>
          <t>neurotoxicity, inhibition</t>
        </is>
      </c>
      <c r="K124" s="8" t="inlineStr">
        <is>
          <t>synthetic (dummy) - generated, not measured</t>
        </is>
      </c>
    </row>
    <row r="125">
      <c r="A125" s="8" t="inlineStr">
        <is>
          <t>Oreochromis niloticus</t>
        </is>
      </c>
      <c r="B125" s="8" t="inlineStr">
        <is>
          <t>ONI</t>
        </is>
      </c>
      <c r="C125" s="13" t="n">
        <v>50</v>
      </c>
      <c r="D125" s="8" t="n">
        <v>3</v>
      </c>
      <c r="E125" s="8" t="inlineStr">
        <is>
          <t>AChE_nmol_per_min_mg</t>
        </is>
      </c>
      <c r="F125" s="13" t="n">
        <v>43.334</v>
      </c>
      <c r="G125" s="13" t="n">
        <v>46</v>
      </c>
      <c r="H125" s="14" t="n">
        <v>0.969</v>
      </c>
      <c r="I125" s="8" t="inlineStr">
        <is>
          <t>liver</t>
        </is>
      </c>
      <c r="J125" s="8" t="inlineStr">
        <is>
          <t>neurotoxicity, inhibition</t>
        </is>
      </c>
      <c r="K125" s="8" t="inlineStr">
        <is>
          <t>synthetic (dummy) - generated, not measured</t>
        </is>
      </c>
    </row>
    <row r="126">
      <c r="A126" s="8" t="inlineStr">
        <is>
          <t>Oreochromis niloticus</t>
        </is>
      </c>
      <c r="B126" s="8" t="inlineStr">
        <is>
          <t>ONI</t>
        </is>
      </c>
      <c r="C126" s="13" t="n">
        <v>250</v>
      </c>
      <c r="D126" s="8" t="n">
        <v>1</v>
      </c>
      <c r="E126" s="8" t="inlineStr">
        <is>
          <t>SOD_U_per_mg_protein</t>
        </is>
      </c>
      <c r="F126" s="13" t="n">
        <v>23.374</v>
      </c>
      <c r="G126" s="13" t="n">
        <v>18.5</v>
      </c>
      <c r="H126" s="14" t="n">
        <v>1.333</v>
      </c>
      <c r="I126" s="8" t="inlineStr">
        <is>
          <t>liver</t>
        </is>
      </c>
      <c r="J126" s="8" t="inlineStr">
        <is>
          <t>oxidative defence, biphasic</t>
        </is>
      </c>
      <c r="K126" s="8" t="inlineStr">
        <is>
          <t>synthetic (dummy) - generated, not measured</t>
        </is>
      </c>
    </row>
    <row r="127">
      <c r="A127" s="8" t="inlineStr">
        <is>
          <t>Oreochromis niloticus</t>
        </is>
      </c>
      <c r="B127" s="8" t="inlineStr">
        <is>
          <t>ONI</t>
        </is>
      </c>
      <c r="C127" s="13" t="n">
        <v>250</v>
      </c>
      <c r="D127" s="8" t="n">
        <v>2</v>
      </c>
      <c r="E127" s="8" t="inlineStr">
        <is>
          <t>SOD_U_per_mg_protein</t>
        </is>
      </c>
      <c r="F127" s="13" t="n">
        <v>23.296</v>
      </c>
      <c r="G127" s="13" t="n">
        <v>18.5</v>
      </c>
      <c r="H127" s="14" t="n">
        <v>1.333</v>
      </c>
      <c r="I127" s="8" t="inlineStr">
        <is>
          <t>liver</t>
        </is>
      </c>
      <c r="J127" s="8" t="inlineStr">
        <is>
          <t>oxidative defence, biphasic</t>
        </is>
      </c>
      <c r="K127" s="8" t="inlineStr">
        <is>
          <t>synthetic (dummy) - generated, not measured</t>
        </is>
      </c>
    </row>
    <row r="128">
      <c r="A128" s="8" t="inlineStr">
        <is>
          <t>Oreochromis niloticus</t>
        </is>
      </c>
      <c r="B128" s="8" t="inlineStr">
        <is>
          <t>ONI</t>
        </is>
      </c>
      <c r="C128" s="13" t="n">
        <v>250</v>
      </c>
      <c r="D128" s="8" t="n">
        <v>3</v>
      </c>
      <c r="E128" s="8" t="inlineStr">
        <is>
          <t>SOD_U_per_mg_protein</t>
        </is>
      </c>
      <c r="F128" s="13" t="n">
        <v>25.455</v>
      </c>
      <c r="G128" s="13" t="n">
        <v>18.5</v>
      </c>
      <c r="H128" s="14" t="n">
        <v>1.333</v>
      </c>
      <c r="I128" s="8" t="inlineStr">
        <is>
          <t>liver</t>
        </is>
      </c>
      <c r="J128" s="8" t="inlineStr">
        <is>
          <t>oxidative defence, biphasic</t>
        </is>
      </c>
      <c r="K128" s="8" t="inlineStr">
        <is>
          <t>synthetic (dummy) - generated, not measured</t>
        </is>
      </c>
    </row>
    <row r="129">
      <c r="A129" s="8" t="inlineStr">
        <is>
          <t>Oreochromis niloticus</t>
        </is>
      </c>
      <c r="B129" s="8" t="inlineStr">
        <is>
          <t>ONI</t>
        </is>
      </c>
      <c r="C129" s="13" t="n">
        <v>250</v>
      </c>
      <c r="D129" s="8" t="n">
        <v>1</v>
      </c>
      <c r="E129" s="8" t="inlineStr">
        <is>
          <t>CAT_U_per_mg_protein</t>
        </is>
      </c>
      <c r="F129" s="13" t="n">
        <v>29.876</v>
      </c>
      <c r="G129" s="13" t="n">
        <v>24</v>
      </c>
      <c r="H129" s="14" t="n">
        <v>1.254</v>
      </c>
      <c r="I129" s="8" t="inlineStr">
        <is>
          <t>liver</t>
        </is>
      </c>
      <c r="J129" s="8" t="inlineStr">
        <is>
          <t>oxidative defence</t>
        </is>
      </c>
      <c r="K129" s="8" t="inlineStr">
        <is>
          <t>synthetic (dummy) - generated, not measured</t>
        </is>
      </c>
    </row>
    <row r="130">
      <c r="A130" s="8" t="inlineStr">
        <is>
          <t>Oreochromis niloticus</t>
        </is>
      </c>
      <c r="B130" s="8" t="inlineStr">
        <is>
          <t>ONI</t>
        </is>
      </c>
      <c r="C130" s="13" t="n">
        <v>250</v>
      </c>
      <c r="D130" s="8" t="n">
        <v>2</v>
      </c>
      <c r="E130" s="8" t="inlineStr">
        <is>
          <t>CAT_U_per_mg_protein</t>
        </is>
      </c>
      <c r="F130" s="13" t="n">
        <v>27.692</v>
      </c>
      <c r="G130" s="13" t="n">
        <v>24</v>
      </c>
      <c r="H130" s="14" t="n">
        <v>1.254</v>
      </c>
      <c r="I130" s="8" t="inlineStr">
        <is>
          <t>liver</t>
        </is>
      </c>
      <c r="J130" s="8" t="inlineStr">
        <is>
          <t>oxidative defence</t>
        </is>
      </c>
      <c r="K130" s="8" t="inlineStr">
        <is>
          <t>synthetic (dummy) - generated, not measured</t>
        </is>
      </c>
    </row>
    <row r="131">
      <c r="A131" s="8" t="inlineStr">
        <is>
          <t>Oreochromis niloticus</t>
        </is>
      </c>
      <c r="B131" s="8" t="inlineStr">
        <is>
          <t>ONI</t>
        </is>
      </c>
      <c r="C131" s="13" t="n">
        <v>250</v>
      </c>
      <c r="D131" s="8" t="n">
        <v>3</v>
      </c>
      <c r="E131" s="8" t="inlineStr">
        <is>
          <t>CAT_U_per_mg_protein</t>
        </is>
      </c>
      <c r="F131" s="13" t="n">
        <v>31.96</v>
      </c>
      <c r="G131" s="13" t="n">
        <v>24</v>
      </c>
      <c r="H131" s="14" t="n">
        <v>1.254</v>
      </c>
      <c r="I131" s="8" t="inlineStr">
        <is>
          <t>liver</t>
        </is>
      </c>
      <c r="J131" s="8" t="inlineStr">
        <is>
          <t>oxidative defence</t>
        </is>
      </c>
      <c r="K131" s="8" t="inlineStr">
        <is>
          <t>synthetic (dummy) - generated, not measured</t>
        </is>
      </c>
    </row>
    <row r="132">
      <c r="A132" s="8" t="inlineStr">
        <is>
          <t>Oreochromis niloticus</t>
        </is>
      </c>
      <c r="B132" s="8" t="inlineStr">
        <is>
          <t>ONI</t>
        </is>
      </c>
      <c r="C132" s="13" t="n">
        <v>250</v>
      </c>
      <c r="D132" s="8" t="n">
        <v>1</v>
      </c>
      <c r="E132" s="8" t="inlineStr">
        <is>
          <t>GST_nmol_per_min_mg</t>
        </is>
      </c>
      <c r="F132" s="13" t="n">
        <v>38.505</v>
      </c>
      <c r="G132" s="13" t="n">
        <v>32</v>
      </c>
      <c r="H132" s="14" t="n">
        <v>1.23</v>
      </c>
      <c r="I132" s="8" t="inlineStr">
        <is>
          <t>liver</t>
        </is>
      </c>
      <c r="J132" s="8" t="inlineStr">
        <is>
          <t>phase II detoxification</t>
        </is>
      </c>
      <c r="K132" s="8" t="inlineStr">
        <is>
          <t>synthetic (dummy) - generated, not measured</t>
        </is>
      </c>
    </row>
    <row r="133">
      <c r="A133" s="8" t="inlineStr">
        <is>
          <t>Oreochromis niloticus</t>
        </is>
      </c>
      <c r="B133" s="8" t="inlineStr">
        <is>
          <t>ONI</t>
        </is>
      </c>
      <c r="C133" s="13" t="n">
        <v>250</v>
      </c>
      <c r="D133" s="8" t="n">
        <v>2</v>
      </c>
      <c r="E133" s="8" t="inlineStr">
        <is>
          <t>GST_nmol_per_min_mg</t>
        </is>
      </c>
      <c r="F133" s="13" t="n">
        <v>32.21</v>
      </c>
      <c r="G133" s="13" t="n">
        <v>32</v>
      </c>
      <c r="H133" s="14" t="n">
        <v>1.23</v>
      </c>
      <c r="I133" s="8" t="inlineStr">
        <is>
          <t>liver</t>
        </is>
      </c>
      <c r="J133" s="8" t="inlineStr">
        <is>
          <t>phase II detoxification</t>
        </is>
      </c>
      <c r="K133" s="8" t="inlineStr">
        <is>
          <t>synthetic (dummy) - generated, not measured</t>
        </is>
      </c>
    </row>
    <row r="134">
      <c r="A134" s="8" t="inlineStr">
        <is>
          <t>Oreochromis niloticus</t>
        </is>
      </c>
      <c r="B134" s="8" t="inlineStr">
        <is>
          <t>ONI</t>
        </is>
      </c>
      <c r="C134" s="13" t="n">
        <v>250</v>
      </c>
      <c r="D134" s="8" t="n">
        <v>3</v>
      </c>
      <c r="E134" s="8" t="inlineStr">
        <is>
          <t>GST_nmol_per_min_mg</t>
        </is>
      </c>
      <c r="F134" s="13" t="n">
        <v>43.045</v>
      </c>
      <c r="G134" s="13" t="n">
        <v>32</v>
      </c>
      <c r="H134" s="14" t="n">
        <v>1.23</v>
      </c>
      <c r="I134" s="8" t="inlineStr">
        <is>
          <t>liver</t>
        </is>
      </c>
      <c r="J134" s="8" t="inlineStr">
        <is>
          <t>phase II detoxification</t>
        </is>
      </c>
      <c r="K134" s="8" t="inlineStr">
        <is>
          <t>synthetic (dummy) - generated, not measured</t>
        </is>
      </c>
    </row>
    <row r="135">
      <c r="A135" s="8" t="inlineStr">
        <is>
          <t>Oreochromis niloticus</t>
        </is>
      </c>
      <c r="B135" s="8" t="inlineStr">
        <is>
          <t>ONI</t>
        </is>
      </c>
      <c r="C135" s="13" t="n">
        <v>250</v>
      </c>
      <c r="D135" s="8" t="n">
        <v>1</v>
      </c>
      <c r="E135" s="8" t="inlineStr">
        <is>
          <t>MDA_nmol_per_mg_protein</t>
        </is>
      </c>
      <c r="F135" s="14" t="n">
        <v>1.643</v>
      </c>
      <c r="G135" s="14" t="n">
        <v>1.2</v>
      </c>
      <c r="H135" s="14" t="n">
        <v>1.246</v>
      </c>
      <c r="I135" s="8" t="inlineStr">
        <is>
          <t>liver</t>
        </is>
      </c>
      <c r="J135" s="8" t="inlineStr">
        <is>
          <t>lipid peroxidation, monotonic increase</t>
        </is>
      </c>
      <c r="K135" s="8" t="inlineStr">
        <is>
          <t>synthetic (dummy) - generated, not measured</t>
        </is>
      </c>
    </row>
    <row r="136">
      <c r="A136" s="8" t="inlineStr">
        <is>
          <t>Oreochromis niloticus</t>
        </is>
      </c>
      <c r="B136" s="8" t="inlineStr">
        <is>
          <t>ONI</t>
        </is>
      </c>
      <c r="C136" s="13" t="n">
        <v>250</v>
      </c>
      <c r="D136" s="8" t="n">
        <v>2</v>
      </c>
      <c r="E136" s="8" t="inlineStr">
        <is>
          <t>MDA_nmol_per_mg_protein</t>
        </is>
      </c>
      <c r="F136" s="14" t="n">
        <v>1.507</v>
      </c>
      <c r="G136" s="14" t="n">
        <v>1.2</v>
      </c>
      <c r="H136" s="14" t="n">
        <v>1.246</v>
      </c>
      <c r="I136" s="8" t="inlineStr">
        <is>
          <t>liver</t>
        </is>
      </c>
      <c r="J136" s="8" t="inlineStr">
        <is>
          <t>lipid peroxidation, monotonic increase</t>
        </is>
      </c>
      <c r="K136" s="8" t="inlineStr">
        <is>
          <t>synthetic (dummy) - generated, not measured</t>
        </is>
      </c>
    </row>
    <row r="137">
      <c r="A137" s="8" t="inlineStr">
        <is>
          <t>Oreochromis niloticus</t>
        </is>
      </c>
      <c r="B137" s="8" t="inlineStr">
        <is>
          <t>ONI</t>
        </is>
      </c>
      <c r="C137" s="13" t="n">
        <v>250</v>
      </c>
      <c r="D137" s="8" t="n">
        <v>3</v>
      </c>
      <c r="E137" s="8" t="inlineStr">
        <is>
          <t>MDA_nmol_per_mg_protein</t>
        </is>
      </c>
      <c r="F137" s="14" t="n">
        <v>1.617</v>
      </c>
      <c r="G137" s="14" t="n">
        <v>1.2</v>
      </c>
      <c r="H137" s="14" t="n">
        <v>1.246</v>
      </c>
      <c r="I137" s="8" t="inlineStr">
        <is>
          <t>liver</t>
        </is>
      </c>
      <c r="J137" s="8" t="inlineStr">
        <is>
          <t>lipid peroxidation, monotonic increase</t>
        </is>
      </c>
      <c r="K137" s="8" t="inlineStr">
        <is>
          <t>synthetic (dummy) - generated, not measured</t>
        </is>
      </c>
    </row>
    <row r="138">
      <c r="A138" s="8" t="inlineStr">
        <is>
          <t>Oreochromis niloticus</t>
        </is>
      </c>
      <c r="B138" s="8" t="inlineStr">
        <is>
          <t>ONI</t>
        </is>
      </c>
      <c r="C138" s="13" t="n">
        <v>250</v>
      </c>
      <c r="D138" s="8" t="n">
        <v>1</v>
      </c>
      <c r="E138" s="8" t="inlineStr">
        <is>
          <t>AChE_nmol_per_min_mg</t>
        </is>
      </c>
      <c r="F138" s="13" t="n">
        <v>36.814</v>
      </c>
      <c r="G138" s="13" t="n">
        <v>46</v>
      </c>
      <c r="H138" s="14" t="n">
        <v>0.897</v>
      </c>
      <c r="I138" s="8" t="inlineStr">
        <is>
          <t>liver</t>
        </is>
      </c>
      <c r="J138" s="8" t="inlineStr">
        <is>
          <t>neurotoxicity, inhibition</t>
        </is>
      </c>
      <c r="K138" s="8" t="inlineStr">
        <is>
          <t>synthetic (dummy) - generated, not measured</t>
        </is>
      </c>
    </row>
    <row r="139">
      <c r="A139" s="8" t="inlineStr">
        <is>
          <t>Oreochromis niloticus</t>
        </is>
      </c>
      <c r="B139" s="8" t="inlineStr">
        <is>
          <t>ONI</t>
        </is>
      </c>
      <c r="C139" s="13" t="n">
        <v>250</v>
      </c>
      <c r="D139" s="8" t="n">
        <v>2</v>
      </c>
      <c r="E139" s="8" t="inlineStr">
        <is>
          <t>AChE_nmol_per_min_mg</t>
        </is>
      </c>
      <c r="F139" s="13" t="n">
        <v>42.346</v>
      </c>
      <c r="G139" s="13" t="n">
        <v>46</v>
      </c>
      <c r="H139" s="14" t="n">
        <v>0.897</v>
      </c>
      <c r="I139" s="8" t="inlineStr">
        <is>
          <t>liver</t>
        </is>
      </c>
      <c r="J139" s="8" t="inlineStr">
        <is>
          <t>neurotoxicity, inhibition</t>
        </is>
      </c>
      <c r="K139" s="8" t="inlineStr">
        <is>
          <t>synthetic (dummy) - generated, not measured</t>
        </is>
      </c>
    </row>
    <row r="140">
      <c r="A140" s="8" t="inlineStr">
        <is>
          <t>Oreochromis niloticus</t>
        </is>
      </c>
      <c r="B140" s="8" t="inlineStr">
        <is>
          <t>ONI</t>
        </is>
      </c>
      <c r="C140" s="13" t="n">
        <v>250</v>
      </c>
      <c r="D140" s="8" t="n">
        <v>3</v>
      </c>
      <c r="E140" s="8" t="inlineStr">
        <is>
          <t>AChE_nmol_per_min_mg</t>
        </is>
      </c>
      <c r="F140" s="13" t="n">
        <v>38.428</v>
      </c>
      <c r="G140" s="13" t="n">
        <v>46</v>
      </c>
      <c r="H140" s="14" t="n">
        <v>0.897</v>
      </c>
      <c r="I140" s="8" t="inlineStr">
        <is>
          <t>liver</t>
        </is>
      </c>
      <c r="J140" s="8" t="inlineStr">
        <is>
          <t>neurotoxicity, inhibition</t>
        </is>
      </c>
      <c r="K140" s="8" t="inlineStr">
        <is>
          <t>synthetic (dummy) - generated, not measured</t>
        </is>
      </c>
    </row>
    <row r="141">
      <c r="A141" s="8" t="inlineStr">
        <is>
          <t>Oreochromis niloticus</t>
        </is>
      </c>
      <c r="B141" s="8" t="inlineStr">
        <is>
          <t>ONI</t>
        </is>
      </c>
      <c r="C141" s="13" t="n">
        <v>1000</v>
      </c>
      <c r="D141" s="8" t="n">
        <v>1</v>
      </c>
      <c r="E141" s="8" t="inlineStr">
        <is>
          <t>SOD_U_per_mg_protein</t>
        </is>
      </c>
      <c r="F141" s="13" t="n">
        <v>24.252</v>
      </c>
      <c r="G141" s="13" t="n">
        <v>18.5</v>
      </c>
      <c r="H141" s="14" t="n">
        <v>1.282</v>
      </c>
      <c r="I141" s="8" t="inlineStr">
        <is>
          <t>liver</t>
        </is>
      </c>
      <c r="J141" s="8" t="inlineStr">
        <is>
          <t>oxidative defence, biphasic</t>
        </is>
      </c>
      <c r="K141" s="8" t="inlineStr">
        <is>
          <t>synthetic (dummy) - generated, not measured</t>
        </is>
      </c>
    </row>
    <row r="142">
      <c r="A142" s="8" t="inlineStr">
        <is>
          <t>Oreochromis niloticus</t>
        </is>
      </c>
      <c r="B142" s="8" t="inlineStr">
        <is>
          <t>ONI</t>
        </is>
      </c>
      <c r="C142" s="13" t="n">
        <v>1000</v>
      </c>
      <c r="D142" s="8" t="n">
        <v>2</v>
      </c>
      <c r="E142" s="8" t="inlineStr">
        <is>
          <t>SOD_U_per_mg_protein</t>
        </is>
      </c>
      <c r="F142" s="13" t="n">
        <v>22.867</v>
      </c>
      <c r="G142" s="13" t="n">
        <v>18.5</v>
      </c>
      <c r="H142" s="14" t="n">
        <v>1.282</v>
      </c>
      <c r="I142" s="8" t="inlineStr">
        <is>
          <t>liver</t>
        </is>
      </c>
      <c r="J142" s="8" t="inlineStr">
        <is>
          <t>oxidative defence, biphasic</t>
        </is>
      </c>
      <c r="K142" s="8" t="inlineStr">
        <is>
          <t>synthetic (dummy) - generated, not measured</t>
        </is>
      </c>
    </row>
    <row r="143">
      <c r="A143" s="8" t="inlineStr">
        <is>
          <t>Oreochromis niloticus</t>
        </is>
      </c>
      <c r="B143" s="8" t="inlineStr">
        <is>
          <t>ONI</t>
        </is>
      </c>
      <c r="C143" s="13" t="n">
        <v>1000</v>
      </c>
      <c r="D143" s="8" t="n">
        <v>3</v>
      </c>
      <c r="E143" s="8" t="inlineStr">
        <is>
          <t>SOD_U_per_mg_protein</t>
        </is>
      </c>
      <c r="F143" s="13" t="n">
        <v>24.641</v>
      </c>
      <c r="G143" s="13" t="n">
        <v>18.5</v>
      </c>
      <c r="H143" s="14" t="n">
        <v>1.282</v>
      </c>
      <c r="I143" s="8" t="inlineStr">
        <is>
          <t>liver</t>
        </is>
      </c>
      <c r="J143" s="8" t="inlineStr">
        <is>
          <t>oxidative defence, biphasic</t>
        </is>
      </c>
      <c r="K143" s="8" t="inlineStr">
        <is>
          <t>synthetic (dummy) - generated, not measured</t>
        </is>
      </c>
    </row>
    <row r="144">
      <c r="A144" s="8" t="inlineStr">
        <is>
          <t>Oreochromis niloticus</t>
        </is>
      </c>
      <c r="B144" s="8" t="inlineStr">
        <is>
          <t>ONI</t>
        </is>
      </c>
      <c r="C144" s="13" t="n">
        <v>1000</v>
      </c>
      <c r="D144" s="8" t="n">
        <v>1</v>
      </c>
      <c r="E144" s="8" t="inlineStr">
        <is>
          <t>CAT_U_per_mg_protein</t>
        </is>
      </c>
      <c r="F144" s="13" t="n">
        <v>31.711</v>
      </c>
      <c r="G144" s="13" t="n">
        <v>24</v>
      </c>
      <c r="H144" s="14" t="n">
        <v>1.215</v>
      </c>
      <c r="I144" s="8" t="inlineStr">
        <is>
          <t>liver</t>
        </is>
      </c>
      <c r="J144" s="8" t="inlineStr">
        <is>
          <t>oxidative defence</t>
        </is>
      </c>
      <c r="K144" s="8" t="inlineStr">
        <is>
          <t>synthetic (dummy) - generated, not measured</t>
        </is>
      </c>
    </row>
    <row r="145">
      <c r="A145" s="8" t="inlineStr">
        <is>
          <t>Oreochromis niloticus</t>
        </is>
      </c>
      <c r="B145" s="8" t="inlineStr">
        <is>
          <t>ONI</t>
        </is>
      </c>
      <c r="C145" s="13" t="n">
        <v>1000</v>
      </c>
      <c r="D145" s="8" t="n">
        <v>2</v>
      </c>
      <c r="E145" s="8" t="inlineStr">
        <is>
          <t>CAT_U_per_mg_protein</t>
        </is>
      </c>
      <c r="F145" s="13" t="n">
        <v>30.991</v>
      </c>
      <c r="G145" s="13" t="n">
        <v>24</v>
      </c>
      <c r="H145" s="14" t="n">
        <v>1.215</v>
      </c>
      <c r="I145" s="8" t="inlineStr">
        <is>
          <t>liver</t>
        </is>
      </c>
      <c r="J145" s="8" t="inlineStr">
        <is>
          <t>oxidative defence</t>
        </is>
      </c>
      <c r="K145" s="8" t="inlineStr">
        <is>
          <t>synthetic (dummy) - generated, not measured</t>
        </is>
      </c>
    </row>
    <row r="146">
      <c r="A146" s="8" t="inlineStr">
        <is>
          <t>Oreochromis niloticus</t>
        </is>
      </c>
      <c r="B146" s="8" t="inlineStr">
        <is>
          <t>ONI</t>
        </is>
      </c>
      <c r="C146" s="13" t="n">
        <v>1000</v>
      </c>
      <c r="D146" s="8" t="n">
        <v>3</v>
      </c>
      <c r="E146" s="8" t="inlineStr">
        <is>
          <t>CAT_U_per_mg_protein</t>
        </is>
      </c>
      <c r="F146" s="13" t="n">
        <v>31.616</v>
      </c>
      <c r="G146" s="13" t="n">
        <v>24</v>
      </c>
      <c r="H146" s="14" t="n">
        <v>1.215</v>
      </c>
      <c r="I146" s="8" t="inlineStr">
        <is>
          <t>liver</t>
        </is>
      </c>
      <c r="J146" s="8" t="inlineStr">
        <is>
          <t>oxidative defence</t>
        </is>
      </c>
      <c r="K146" s="8" t="inlineStr">
        <is>
          <t>synthetic (dummy) - generated, not measured</t>
        </is>
      </c>
    </row>
    <row r="147">
      <c r="A147" s="8" t="inlineStr">
        <is>
          <t>Oreochromis niloticus</t>
        </is>
      </c>
      <c r="B147" s="8" t="inlineStr">
        <is>
          <t>ONI</t>
        </is>
      </c>
      <c r="C147" s="13" t="n">
        <v>1000</v>
      </c>
      <c r="D147" s="8" t="n">
        <v>1</v>
      </c>
      <c r="E147" s="8" t="inlineStr">
        <is>
          <t>GST_nmol_per_min_mg</t>
        </is>
      </c>
      <c r="F147" s="13" t="n">
        <v>41.679</v>
      </c>
      <c r="G147" s="13" t="n">
        <v>32</v>
      </c>
      <c r="H147" s="14" t="n">
        <v>1.195</v>
      </c>
      <c r="I147" s="8" t="inlineStr">
        <is>
          <t>liver</t>
        </is>
      </c>
      <c r="J147" s="8" t="inlineStr">
        <is>
          <t>phase II detoxification</t>
        </is>
      </c>
      <c r="K147" s="8" t="inlineStr">
        <is>
          <t>synthetic (dummy) - generated, not measured</t>
        </is>
      </c>
    </row>
    <row r="148">
      <c r="A148" s="8" t="inlineStr">
        <is>
          <t>Oreochromis niloticus</t>
        </is>
      </c>
      <c r="B148" s="8" t="inlineStr">
        <is>
          <t>ONI</t>
        </is>
      </c>
      <c r="C148" s="13" t="n">
        <v>1000</v>
      </c>
      <c r="D148" s="8" t="n">
        <v>2</v>
      </c>
      <c r="E148" s="8" t="inlineStr">
        <is>
          <t>GST_nmol_per_min_mg</t>
        </is>
      </c>
      <c r="F148" s="13" t="n">
        <v>33.611</v>
      </c>
      <c r="G148" s="13" t="n">
        <v>32</v>
      </c>
      <c r="H148" s="14" t="n">
        <v>1.195</v>
      </c>
      <c r="I148" s="8" t="inlineStr">
        <is>
          <t>liver</t>
        </is>
      </c>
      <c r="J148" s="8" t="inlineStr">
        <is>
          <t>phase II detoxification</t>
        </is>
      </c>
      <c r="K148" s="8" t="inlineStr">
        <is>
          <t>synthetic (dummy) - generated, not measured</t>
        </is>
      </c>
    </row>
    <row r="149">
      <c r="A149" s="8" t="inlineStr">
        <is>
          <t>Oreochromis niloticus</t>
        </is>
      </c>
      <c r="B149" s="8" t="inlineStr">
        <is>
          <t>ONI</t>
        </is>
      </c>
      <c r="C149" s="13" t="n">
        <v>1000</v>
      </c>
      <c r="D149" s="8" t="n">
        <v>3</v>
      </c>
      <c r="E149" s="8" t="inlineStr">
        <is>
          <t>GST_nmol_per_min_mg</t>
        </is>
      </c>
      <c r="F149" s="13" t="n">
        <v>40.597</v>
      </c>
      <c r="G149" s="13" t="n">
        <v>32</v>
      </c>
      <c r="H149" s="14" t="n">
        <v>1.195</v>
      </c>
      <c r="I149" s="8" t="inlineStr">
        <is>
          <t>liver</t>
        </is>
      </c>
      <c r="J149" s="8" t="inlineStr">
        <is>
          <t>phase II detoxification</t>
        </is>
      </c>
      <c r="K149" s="8" t="inlineStr">
        <is>
          <t>synthetic (dummy) - generated, not measured</t>
        </is>
      </c>
    </row>
    <row r="150">
      <c r="A150" s="8" t="inlineStr">
        <is>
          <t>Oreochromis niloticus</t>
        </is>
      </c>
      <c r="B150" s="8" t="inlineStr">
        <is>
          <t>ONI</t>
        </is>
      </c>
      <c r="C150" s="13" t="n">
        <v>1000</v>
      </c>
      <c r="D150" s="8" t="n">
        <v>1</v>
      </c>
      <c r="E150" s="8" t="inlineStr">
        <is>
          <t>MDA_nmol_per_mg_protein</t>
        </is>
      </c>
      <c r="F150" s="14" t="n">
        <v>1.68</v>
      </c>
      <c r="G150" s="14" t="n">
        <v>1.2</v>
      </c>
      <c r="H150" s="14" t="n">
        <v>1.422</v>
      </c>
      <c r="I150" s="8" t="inlineStr">
        <is>
          <t>liver</t>
        </is>
      </c>
      <c r="J150" s="8" t="inlineStr">
        <is>
          <t>lipid peroxidation, monotonic increase</t>
        </is>
      </c>
      <c r="K150" s="8" t="inlineStr">
        <is>
          <t>synthetic (dummy) - generated, not measured</t>
        </is>
      </c>
    </row>
    <row r="151">
      <c r="A151" s="8" t="inlineStr">
        <is>
          <t>Oreochromis niloticus</t>
        </is>
      </c>
      <c r="B151" s="8" t="inlineStr">
        <is>
          <t>ONI</t>
        </is>
      </c>
      <c r="C151" s="13" t="n">
        <v>1000</v>
      </c>
      <c r="D151" s="8" t="n">
        <v>2</v>
      </c>
      <c r="E151" s="8" t="inlineStr">
        <is>
          <t>MDA_nmol_per_mg_protein</t>
        </is>
      </c>
      <c r="F151" s="14" t="n">
        <v>1.744</v>
      </c>
      <c r="G151" s="14" t="n">
        <v>1.2</v>
      </c>
      <c r="H151" s="14" t="n">
        <v>1.422</v>
      </c>
      <c r="I151" s="8" t="inlineStr">
        <is>
          <t>liver</t>
        </is>
      </c>
      <c r="J151" s="8" t="inlineStr">
        <is>
          <t>lipid peroxidation, monotonic increase</t>
        </is>
      </c>
      <c r="K151" s="8" t="inlineStr">
        <is>
          <t>synthetic (dummy) - generated, not measured</t>
        </is>
      </c>
    </row>
    <row r="152">
      <c r="A152" s="8" t="inlineStr">
        <is>
          <t>Oreochromis niloticus</t>
        </is>
      </c>
      <c r="B152" s="8" t="inlineStr">
        <is>
          <t>ONI</t>
        </is>
      </c>
      <c r="C152" s="13" t="n">
        <v>1000</v>
      </c>
      <c r="D152" s="8" t="n">
        <v>3</v>
      </c>
      <c r="E152" s="8" t="inlineStr">
        <is>
          <t>MDA_nmol_per_mg_protein</t>
        </is>
      </c>
      <c r="F152" s="14" t="n">
        <v>1.595</v>
      </c>
      <c r="G152" s="14" t="n">
        <v>1.2</v>
      </c>
      <c r="H152" s="14" t="n">
        <v>1.422</v>
      </c>
      <c r="I152" s="8" t="inlineStr">
        <is>
          <t>liver</t>
        </is>
      </c>
      <c r="J152" s="8" t="inlineStr">
        <is>
          <t>lipid peroxidation, monotonic increase</t>
        </is>
      </c>
      <c r="K152" s="8" t="inlineStr">
        <is>
          <t>synthetic (dummy) - generated, not measured</t>
        </is>
      </c>
    </row>
    <row r="153">
      <c r="A153" s="8" t="inlineStr">
        <is>
          <t>Oreochromis niloticus</t>
        </is>
      </c>
      <c r="B153" s="8" t="inlineStr">
        <is>
          <t>ONI</t>
        </is>
      </c>
      <c r="C153" s="13" t="n">
        <v>1000</v>
      </c>
      <c r="D153" s="8" t="n">
        <v>1</v>
      </c>
      <c r="E153" s="8" t="inlineStr">
        <is>
          <t>AChE_nmol_per_min_mg</t>
        </is>
      </c>
      <c r="F153" s="13" t="n">
        <v>33.991</v>
      </c>
      <c r="G153" s="13" t="n">
        <v>46</v>
      </c>
      <c r="H153" s="14" t="n">
        <v>0.836</v>
      </c>
      <c r="I153" s="8" t="inlineStr">
        <is>
          <t>liver</t>
        </is>
      </c>
      <c r="J153" s="8" t="inlineStr">
        <is>
          <t>neurotoxicity, inhibition</t>
        </is>
      </c>
      <c r="K153" s="8" t="inlineStr">
        <is>
          <t>synthetic (dummy) - generated, not measured</t>
        </is>
      </c>
    </row>
    <row r="154">
      <c r="A154" s="8" t="inlineStr">
        <is>
          <t>Oreochromis niloticus</t>
        </is>
      </c>
      <c r="B154" s="8" t="inlineStr">
        <is>
          <t>ONI</t>
        </is>
      </c>
      <c r="C154" s="13" t="n">
        <v>1000</v>
      </c>
      <c r="D154" s="8" t="n">
        <v>2</v>
      </c>
      <c r="E154" s="8" t="inlineStr">
        <is>
          <t>AChE_nmol_per_min_mg</t>
        </is>
      </c>
      <c r="F154" s="13" t="n">
        <v>38.278</v>
      </c>
      <c r="G154" s="13" t="n">
        <v>46</v>
      </c>
      <c r="H154" s="14" t="n">
        <v>0.836</v>
      </c>
      <c r="I154" s="8" t="inlineStr">
        <is>
          <t>liver</t>
        </is>
      </c>
      <c r="J154" s="8" t="inlineStr">
        <is>
          <t>neurotoxicity, inhibition</t>
        </is>
      </c>
      <c r="K154" s="8" t="inlineStr">
        <is>
          <t>synthetic (dummy) - generated, not measured</t>
        </is>
      </c>
    </row>
    <row r="155">
      <c r="A155" s="8" t="inlineStr">
        <is>
          <t>Oreochromis niloticus</t>
        </is>
      </c>
      <c r="B155" s="8" t="inlineStr">
        <is>
          <t>ONI</t>
        </is>
      </c>
      <c r="C155" s="13" t="n">
        <v>1000</v>
      </c>
      <c r="D155" s="8" t="n">
        <v>3</v>
      </c>
      <c r="E155" s="8" t="inlineStr">
        <is>
          <t>AChE_nmol_per_min_mg</t>
        </is>
      </c>
      <c r="F155" s="13" t="n">
        <v>41.028</v>
      </c>
      <c r="G155" s="13" t="n">
        <v>46</v>
      </c>
      <c r="H155" s="14" t="n">
        <v>0.836</v>
      </c>
      <c r="I155" s="8" t="inlineStr">
        <is>
          <t>liver</t>
        </is>
      </c>
      <c r="J155" s="8" t="inlineStr">
        <is>
          <t>neurotoxicity, inhibition</t>
        </is>
      </c>
      <c r="K155" s="8" t="inlineStr">
        <is>
          <t>synthetic (dummy) - generated, not measured</t>
        </is>
      </c>
    </row>
    <row r="156">
      <c r="A156" s="8" t="inlineStr">
        <is>
          <t>Oreochromis niloticus</t>
        </is>
      </c>
      <c r="B156" s="8" t="inlineStr">
        <is>
          <t>ONI</t>
        </is>
      </c>
      <c r="C156" s="13" t="n">
        <v>5000</v>
      </c>
      <c r="D156" s="8" t="n">
        <v>1</v>
      </c>
      <c r="E156" s="8" t="inlineStr">
        <is>
          <t>SOD_U_per_mg_protein</t>
        </is>
      </c>
      <c r="F156" s="13" t="n">
        <v>20.89</v>
      </c>
      <c r="G156" s="13" t="n">
        <v>18.5</v>
      </c>
      <c r="H156" s="14" t="n">
        <v>1.01</v>
      </c>
      <c r="I156" s="8" t="inlineStr">
        <is>
          <t>liver</t>
        </is>
      </c>
      <c r="J156" s="8" t="inlineStr">
        <is>
          <t>oxidative defence, biphasic</t>
        </is>
      </c>
      <c r="K156" s="8" t="inlineStr">
        <is>
          <t>synthetic (dummy) - generated, not measured</t>
        </is>
      </c>
    </row>
    <row r="157">
      <c r="A157" s="8" t="inlineStr">
        <is>
          <t>Oreochromis niloticus</t>
        </is>
      </c>
      <c r="B157" s="8" t="inlineStr">
        <is>
          <t>ONI</t>
        </is>
      </c>
      <c r="C157" s="13" t="n">
        <v>5000</v>
      </c>
      <c r="D157" s="8" t="n">
        <v>2</v>
      </c>
      <c r="E157" s="8" t="inlineStr">
        <is>
          <t>SOD_U_per_mg_protein</t>
        </is>
      </c>
      <c r="F157" s="13" t="n">
        <v>21.683</v>
      </c>
      <c r="G157" s="13" t="n">
        <v>18.5</v>
      </c>
      <c r="H157" s="14" t="n">
        <v>1.01</v>
      </c>
      <c r="I157" s="8" t="inlineStr">
        <is>
          <t>liver</t>
        </is>
      </c>
      <c r="J157" s="8" t="inlineStr">
        <is>
          <t>oxidative defence, biphasic</t>
        </is>
      </c>
      <c r="K157" s="8" t="inlineStr">
        <is>
          <t>synthetic (dummy) - generated, not measured</t>
        </is>
      </c>
    </row>
    <row r="158">
      <c r="A158" s="8" t="inlineStr">
        <is>
          <t>Oreochromis niloticus</t>
        </is>
      </c>
      <c r="B158" s="8" t="inlineStr">
        <is>
          <t>ONI</t>
        </is>
      </c>
      <c r="C158" s="13" t="n">
        <v>5000</v>
      </c>
      <c r="D158" s="8" t="n">
        <v>3</v>
      </c>
      <c r="E158" s="8" t="inlineStr">
        <is>
          <t>SOD_U_per_mg_protein</t>
        </is>
      </c>
      <c r="F158" s="13" t="n">
        <v>17.68</v>
      </c>
      <c r="G158" s="13" t="n">
        <v>18.5</v>
      </c>
      <c r="H158" s="14" t="n">
        <v>1.01</v>
      </c>
      <c r="I158" s="8" t="inlineStr">
        <is>
          <t>liver</t>
        </is>
      </c>
      <c r="J158" s="8" t="inlineStr">
        <is>
          <t>oxidative defence, biphasic</t>
        </is>
      </c>
      <c r="K158" s="8" t="inlineStr">
        <is>
          <t>synthetic (dummy) - generated, not measured</t>
        </is>
      </c>
    </row>
    <row r="159">
      <c r="A159" s="8" t="inlineStr">
        <is>
          <t>Oreochromis niloticus</t>
        </is>
      </c>
      <c r="B159" s="8" t="inlineStr">
        <is>
          <t>ONI</t>
        </is>
      </c>
      <c r="C159" s="13" t="n">
        <v>5000</v>
      </c>
      <c r="D159" s="8" t="n">
        <v>1</v>
      </c>
      <c r="E159" s="8" t="inlineStr">
        <is>
          <t>CAT_U_per_mg_protein</t>
        </is>
      </c>
      <c r="F159" s="13" t="n">
        <v>26.65</v>
      </c>
      <c r="G159" s="13" t="n">
        <v>24</v>
      </c>
      <c r="H159" s="14" t="n">
        <v>1.008</v>
      </c>
      <c r="I159" s="8" t="inlineStr">
        <is>
          <t>liver</t>
        </is>
      </c>
      <c r="J159" s="8" t="inlineStr">
        <is>
          <t>oxidative defence</t>
        </is>
      </c>
      <c r="K159" s="8" t="inlineStr">
        <is>
          <t>synthetic (dummy) - generated, not measured</t>
        </is>
      </c>
    </row>
    <row r="160">
      <c r="A160" s="8" t="inlineStr">
        <is>
          <t>Oreochromis niloticus</t>
        </is>
      </c>
      <c r="B160" s="8" t="inlineStr">
        <is>
          <t>ONI</t>
        </is>
      </c>
      <c r="C160" s="13" t="n">
        <v>5000</v>
      </c>
      <c r="D160" s="8" t="n">
        <v>2</v>
      </c>
      <c r="E160" s="8" t="inlineStr">
        <is>
          <t>CAT_U_per_mg_protein</t>
        </is>
      </c>
      <c r="F160" s="13" t="n">
        <v>26.27</v>
      </c>
      <c r="G160" s="13" t="n">
        <v>24</v>
      </c>
      <c r="H160" s="14" t="n">
        <v>1.008</v>
      </c>
      <c r="I160" s="8" t="inlineStr">
        <is>
          <t>liver</t>
        </is>
      </c>
      <c r="J160" s="8" t="inlineStr">
        <is>
          <t>oxidative defence</t>
        </is>
      </c>
      <c r="K160" s="8" t="inlineStr">
        <is>
          <t>synthetic (dummy) - generated, not measured</t>
        </is>
      </c>
    </row>
    <row r="161">
      <c r="A161" s="8" t="inlineStr">
        <is>
          <t>Oreochromis niloticus</t>
        </is>
      </c>
      <c r="B161" s="8" t="inlineStr">
        <is>
          <t>ONI</t>
        </is>
      </c>
      <c r="C161" s="13" t="n">
        <v>5000</v>
      </c>
      <c r="D161" s="8" t="n">
        <v>3</v>
      </c>
      <c r="E161" s="8" t="inlineStr">
        <is>
          <t>CAT_U_per_mg_protein</t>
        </is>
      </c>
      <c r="F161" s="13" t="n">
        <v>22.519</v>
      </c>
      <c r="G161" s="13" t="n">
        <v>24</v>
      </c>
      <c r="H161" s="14" t="n">
        <v>1.008</v>
      </c>
      <c r="I161" s="8" t="inlineStr">
        <is>
          <t>liver</t>
        </is>
      </c>
      <c r="J161" s="8" t="inlineStr">
        <is>
          <t>oxidative defence</t>
        </is>
      </c>
      <c r="K161" s="8" t="inlineStr">
        <is>
          <t>synthetic (dummy) - generated, not measured</t>
        </is>
      </c>
    </row>
    <row r="162">
      <c r="A162" s="8" t="inlineStr">
        <is>
          <t>Oreochromis niloticus</t>
        </is>
      </c>
      <c r="B162" s="8" t="inlineStr">
        <is>
          <t>ONI</t>
        </is>
      </c>
      <c r="C162" s="13" t="n">
        <v>5000</v>
      </c>
      <c r="D162" s="8" t="n">
        <v>1</v>
      </c>
      <c r="E162" s="8" t="inlineStr">
        <is>
          <t>GST_nmol_per_min_mg</t>
        </is>
      </c>
      <c r="F162" s="13" t="n">
        <v>33.387</v>
      </c>
      <c r="G162" s="13" t="n">
        <v>32</v>
      </c>
      <c r="H162" s="14" t="n">
        <v>1.007</v>
      </c>
      <c r="I162" s="8" t="inlineStr">
        <is>
          <t>liver</t>
        </is>
      </c>
      <c r="J162" s="8" t="inlineStr">
        <is>
          <t>phase II detoxification</t>
        </is>
      </c>
      <c r="K162" s="8" t="inlineStr">
        <is>
          <t>synthetic (dummy) - generated, not measured</t>
        </is>
      </c>
    </row>
    <row r="163">
      <c r="A163" s="8" t="inlineStr">
        <is>
          <t>Oreochromis niloticus</t>
        </is>
      </c>
      <c r="B163" s="8" t="inlineStr">
        <is>
          <t>ONI</t>
        </is>
      </c>
      <c r="C163" s="13" t="n">
        <v>5000</v>
      </c>
      <c r="D163" s="8" t="n">
        <v>2</v>
      </c>
      <c r="E163" s="8" t="inlineStr">
        <is>
          <t>GST_nmol_per_min_mg</t>
        </is>
      </c>
      <c r="F163" s="13" t="n">
        <v>35.006</v>
      </c>
      <c r="G163" s="13" t="n">
        <v>32</v>
      </c>
      <c r="H163" s="14" t="n">
        <v>1.007</v>
      </c>
      <c r="I163" s="8" t="inlineStr">
        <is>
          <t>liver</t>
        </is>
      </c>
      <c r="J163" s="8" t="inlineStr">
        <is>
          <t>phase II detoxification</t>
        </is>
      </c>
      <c r="K163" s="8" t="inlineStr">
        <is>
          <t>synthetic (dummy) - generated, not measured</t>
        </is>
      </c>
    </row>
    <row r="164">
      <c r="A164" s="8" t="inlineStr">
        <is>
          <t>Oreochromis niloticus</t>
        </is>
      </c>
      <c r="B164" s="8" t="inlineStr">
        <is>
          <t>ONI</t>
        </is>
      </c>
      <c r="C164" s="13" t="n">
        <v>5000</v>
      </c>
      <c r="D164" s="8" t="n">
        <v>3</v>
      </c>
      <c r="E164" s="8" t="inlineStr">
        <is>
          <t>GST_nmol_per_min_mg</t>
        </is>
      </c>
      <c r="F164" s="13" t="n">
        <v>29.438</v>
      </c>
      <c r="G164" s="13" t="n">
        <v>32</v>
      </c>
      <c r="H164" s="14" t="n">
        <v>1.007</v>
      </c>
      <c r="I164" s="8" t="inlineStr">
        <is>
          <t>liver</t>
        </is>
      </c>
      <c r="J164" s="8" t="inlineStr">
        <is>
          <t>phase II detoxification</t>
        </is>
      </c>
      <c r="K164" s="8" t="inlineStr">
        <is>
          <t>synthetic (dummy) - generated, not measured</t>
        </is>
      </c>
    </row>
    <row r="165">
      <c r="A165" s="8" t="inlineStr">
        <is>
          <t>Oreochromis niloticus</t>
        </is>
      </c>
      <c r="B165" s="8" t="inlineStr">
        <is>
          <t>ONI</t>
        </is>
      </c>
      <c r="C165" s="13" t="n">
        <v>5000</v>
      </c>
      <c r="D165" s="8" t="n">
        <v>1</v>
      </c>
      <c r="E165" s="8" t="inlineStr">
        <is>
          <t>MDA_nmol_per_mg_protein</t>
        </is>
      </c>
      <c r="F165" s="14" t="n">
        <v>2.003</v>
      </c>
      <c r="G165" s="14" t="n">
        <v>1.2</v>
      </c>
      <c r="H165" s="14" t="n">
        <v>1.641</v>
      </c>
      <c r="I165" s="8" t="inlineStr">
        <is>
          <t>liver</t>
        </is>
      </c>
      <c r="J165" s="8" t="inlineStr">
        <is>
          <t>lipid peroxidation, monotonic increase</t>
        </is>
      </c>
      <c r="K165" s="8" t="inlineStr">
        <is>
          <t>synthetic (dummy) - generated, not measured</t>
        </is>
      </c>
    </row>
    <row r="166">
      <c r="A166" s="8" t="inlineStr">
        <is>
          <t>Oreochromis niloticus</t>
        </is>
      </c>
      <c r="B166" s="8" t="inlineStr">
        <is>
          <t>ONI</t>
        </is>
      </c>
      <c r="C166" s="13" t="n">
        <v>5000</v>
      </c>
      <c r="D166" s="8" t="n">
        <v>2</v>
      </c>
      <c r="E166" s="8" t="inlineStr">
        <is>
          <t>MDA_nmol_per_mg_protein</t>
        </is>
      </c>
      <c r="F166" s="14" t="n">
        <v>2.012</v>
      </c>
      <c r="G166" s="14" t="n">
        <v>1.2</v>
      </c>
      <c r="H166" s="14" t="n">
        <v>1.641</v>
      </c>
      <c r="I166" s="8" t="inlineStr">
        <is>
          <t>liver</t>
        </is>
      </c>
      <c r="J166" s="8" t="inlineStr">
        <is>
          <t>lipid peroxidation, monotonic increase</t>
        </is>
      </c>
      <c r="K166" s="8" t="inlineStr">
        <is>
          <t>synthetic (dummy) - generated, not measured</t>
        </is>
      </c>
    </row>
    <row r="167">
      <c r="A167" s="8" t="inlineStr">
        <is>
          <t>Oreochromis niloticus</t>
        </is>
      </c>
      <c r="B167" s="8" t="inlineStr">
        <is>
          <t>ONI</t>
        </is>
      </c>
      <c r="C167" s="13" t="n">
        <v>5000</v>
      </c>
      <c r="D167" s="8" t="n">
        <v>3</v>
      </c>
      <c r="E167" s="8" t="inlineStr">
        <is>
          <t>MDA_nmol_per_mg_protein</t>
        </is>
      </c>
      <c r="F167" s="14" t="n">
        <v>2.172</v>
      </c>
      <c r="G167" s="14" t="n">
        <v>1.2</v>
      </c>
      <c r="H167" s="14" t="n">
        <v>1.641</v>
      </c>
      <c r="I167" s="8" t="inlineStr">
        <is>
          <t>liver</t>
        </is>
      </c>
      <c r="J167" s="8" t="inlineStr">
        <is>
          <t>lipid peroxidation, monotonic increase</t>
        </is>
      </c>
      <c r="K167" s="8" t="inlineStr">
        <is>
          <t>synthetic (dummy) - generated, not measured</t>
        </is>
      </c>
    </row>
    <row r="168">
      <c r="A168" s="8" t="inlineStr">
        <is>
          <t>Oreochromis niloticus</t>
        </is>
      </c>
      <c r="B168" s="8" t="inlineStr">
        <is>
          <t>ONI</t>
        </is>
      </c>
      <c r="C168" s="13" t="n">
        <v>5000</v>
      </c>
      <c r="D168" s="8" t="n">
        <v>1</v>
      </c>
      <c r="E168" s="8" t="inlineStr">
        <is>
          <t>AChE_nmol_per_min_mg</t>
        </is>
      </c>
      <c r="F168" s="13" t="n">
        <v>36.172</v>
      </c>
      <c r="G168" s="13" t="n">
        <v>46</v>
      </c>
      <c r="H168" s="14" t="n">
        <v>0.764</v>
      </c>
      <c r="I168" s="8" t="inlineStr">
        <is>
          <t>liver</t>
        </is>
      </c>
      <c r="J168" s="8" t="inlineStr">
        <is>
          <t>neurotoxicity, inhibition</t>
        </is>
      </c>
      <c r="K168" s="8" t="inlineStr">
        <is>
          <t>synthetic (dummy) - generated, not measured</t>
        </is>
      </c>
    </row>
    <row r="169">
      <c r="A169" s="8" t="inlineStr">
        <is>
          <t>Oreochromis niloticus</t>
        </is>
      </c>
      <c r="B169" s="8" t="inlineStr">
        <is>
          <t>ONI</t>
        </is>
      </c>
      <c r="C169" s="13" t="n">
        <v>5000</v>
      </c>
      <c r="D169" s="8" t="n">
        <v>2</v>
      </c>
      <c r="E169" s="8" t="inlineStr">
        <is>
          <t>AChE_nmol_per_min_mg</t>
        </is>
      </c>
      <c r="F169" s="13" t="n">
        <v>31.688</v>
      </c>
      <c r="G169" s="13" t="n">
        <v>46</v>
      </c>
      <c r="H169" s="14" t="n">
        <v>0.764</v>
      </c>
      <c r="I169" s="8" t="inlineStr">
        <is>
          <t>liver</t>
        </is>
      </c>
      <c r="J169" s="8" t="inlineStr">
        <is>
          <t>neurotoxicity, inhibition</t>
        </is>
      </c>
      <c r="K169" s="8" t="inlineStr">
        <is>
          <t>synthetic (dummy) - generated, not measured</t>
        </is>
      </c>
    </row>
    <row r="170">
      <c r="A170" s="8" t="inlineStr">
        <is>
          <t>Oreochromis niloticus</t>
        </is>
      </c>
      <c r="B170" s="8" t="inlineStr">
        <is>
          <t>ONI</t>
        </is>
      </c>
      <c r="C170" s="13" t="n">
        <v>5000</v>
      </c>
      <c r="D170" s="8" t="n">
        <v>3</v>
      </c>
      <c r="E170" s="8" t="inlineStr">
        <is>
          <t>AChE_nmol_per_min_mg</t>
        </is>
      </c>
      <c r="F170" s="13" t="n">
        <v>38.826</v>
      </c>
      <c r="G170" s="13" t="n">
        <v>46</v>
      </c>
      <c r="H170" s="14" t="n">
        <v>0.764</v>
      </c>
      <c r="I170" s="8" t="inlineStr">
        <is>
          <t>liver</t>
        </is>
      </c>
      <c r="J170" s="8" t="inlineStr">
        <is>
          <t>neurotoxicity, inhibition</t>
        </is>
      </c>
      <c r="K170" s="8" t="inlineStr">
        <is>
          <t>synthetic (dummy) - generated, not measured</t>
        </is>
      </c>
    </row>
    <row r="171">
      <c r="A171" s="8" t="inlineStr">
        <is>
          <t>Oreochromis niloticus</t>
        </is>
      </c>
      <c r="B171" s="8" t="inlineStr">
        <is>
          <t>ONI</t>
        </is>
      </c>
      <c r="C171" s="13" t="n">
        <v>20000</v>
      </c>
      <c r="D171" s="8" t="n">
        <v>1</v>
      </c>
      <c r="E171" s="8" t="inlineStr">
        <is>
          <t>SOD_U_per_mg_protein</t>
        </is>
      </c>
      <c r="F171" s="13" t="n">
        <v>17.322</v>
      </c>
      <c r="G171" s="13" t="n">
        <v>18.5</v>
      </c>
      <c r="H171" s="14" t="n">
        <v>1</v>
      </c>
      <c r="I171" s="8" t="inlineStr">
        <is>
          <t>liver</t>
        </is>
      </c>
      <c r="J171" s="8" t="inlineStr">
        <is>
          <t>oxidative defence, biphasic</t>
        </is>
      </c>
      <c r="K171" s="8" t="inlineStr">
        <is>
          <t>synthetic (dummy) - generated, not measured</t>
        </is>
      </c>
    </row>
    <row r="172">
      <c r="A172" s="8" t="inlineStr">
        <is>
          <t>Oreochromis niloticus</t>
        </is>
      </c>
      <c r="B172" s="8" t="inlineStr">
        <is>
          <t>ONI</t>
        </is>
      </c>
      <c r="C172" s="13" t="n">
        <v>20000</v>
      </c>
      <c r="D172" s="8" t="n">
        <v>2</v>
      </c>
      <c r="E172" s="8" t="inlineStr">
        <is>
          <t>SOD_U_per_mg_protein</t>
        </is>
      </c>
      <c r="F172" s="13" t="n">
        <v>18.355</v>
      </c>
      <c r="G172" s="13" t="n">
        <v>18.5</v>
      </c>
      <c r="H172" s="14" t="n">
        <v>1</v>
      </c>
      <c r="I172" s="8" t="inlineStr">
        <is>
          <t>liver</t>
        </is>
      </c>
      <c r="J172" s="8" t="inlineStr">
        <is>
          <t>oxidative defence, biphasic</t>
        </is>
      </c>
      <c r="K172" s="8" t="inlineStr">
        <is>
          <t>synthetic (dummy) - generated, not measured</t>
        </is>
      </c>
    </row>
    <row r="173">
      <c r="A173" s="8" t="inlineStr">
        <is>
          <t>Oreochromis niloticus</t>
        </is>
      </c>
      <c r="B173" s="8" t="inlineStr">
        <is>
          <t>ONI</t>
        </is>
      </c>
      <c r="C173" s="13" t="n">
        <v>20000</v>
      </c>
      <c r="D173" s="8" t="n">
        <v>3</v>
      </c>
      <c r="E173" s="8" t="inlineStr">
        <is>
          <t>SOD_U_per_mg_protein</t>
        </is>
      </c>
      <c r="F173" s="13" t="n">
        <v>17.869</v>
      </c>
      <c r="G173" s="13" t="n">
        <v>18.5</v>
      </c>
      <c r="H173" s="14" t="n">
        <v>1</v>
      </c>
      <c r="I173" s="8" t="inlineStr">
        <is>
          <t>liver</t>
        </is>
      </c>
      <c r="J173" s="8" t="inlineStr">
        <is>
          <t>oxidative defence, biphasic</t>
        </is>
      </c>
      <c r="K173" s="8" t="inlineStr">
        <is>
          <t>synthetic (dummy) - generated, not measured</t>
        </is>
      </c>
    </row>
    <row r="174">
      <c r="A174" s="8" t="inlineStr">
        <is>
          <t>Oreochromis niloticus</t>
        </is>
      </c>
      <c r="B174" s="8" t="inlineStr">
        <is>
          <t>ONI</t>
        </is>
      </c>
      <c r="C174" s="13" t="n">
        <v>20000</v>
      </c>
      <c r="D174" s="8" t="n">
        <v>1</v>
      </c>
      <c r="E174" s="8" t="inlineStr">
        <is>
          <t>CAT_U_per_mg_protein</t>
        </is>
      </c>
      <c r="F174" s="13" t="n">
        <v>25.078</v>
      </c>
      <c r="G174" s="13" t="n">
        <v>24</v>
      </c>
      <c r="H174" s="14" t="n">
        <v>1</v>
      </c>
      <c r="I174" s="8" t="inlineStr">
        <is>
          <t>liver</t>
        </is>
      </c>
      <c r="J174" s="8" t="inlineStr">
        <is>
          <t>oxidative defence</t>
        </is>
      </c>
      <c r="K174" s="8" t="inlineStr">
        <is>
          <t>synthetic (dummy) - generated, not measured</t>
        </is>
      </c>
    </row>
    <row r="175">
      <c r="A175" s="8" t="inlineStr">
        <is>
          <t>Oreochromis niloticus</t>
        </is>
      </c>
      <c r="B175" s="8" t="inlineStr">
        <is>
          <t>ONI</t>
        </is>
      </c>
      <c r="C175" s="13" t="n">
        <v>20000</v>
      </c>
      <c r="D175" s="8" t="n">
        <v>2</v>
      </c>
      <c r="E175" s="8" t="inlineStr">
        <is>
          <t>CAT_U_per_mg_protein</t>
        </is>
      </c>
      <c r="F175" s="13" t="n">
        <v>27.163</v>
      </c>
      <c r="G175" s="13" t="n">
        <v>24</v>
      </c>
      <c r="H175" s="14" t="n">
        <v>1</v>
      </c>
      <c r="I175" s="8" t="inlineStr">
        <is>
          <t>liver</t>
        </is>
      </c>
      <c r="J175" s="8" t="inlineStr">
        <is>
          <t>oxidative defence</t>
        </is>
      </c>
      <c r="K175" s="8" t="inlineStr">
        <is>
          <t>synthetic (dummy) - generated, not measured</t>
        </is>
      </c>
    </row>
    <row r="176">
      <c r="A176" s="8" t="inlineStr">
        <is>
          <t>Oreochromis niloticus</t>
        </is>
      </c>
      <c r="B176" s="8" t="inlineStr">
        <is>
          <t>ONI</t>
        </is>
      </c>
      <c r="C176" s="13" t="n">
        <v>20000</v>
      </c>
      <c r="D176" s="8" t="n">
        <v>3</v>
      </c>
      <c r="E176" s="8" t="inlineStr">
        <is>
          <t>CAT_U_per_mg_protein</t>
        </is>
      </c>
      <c r="F176" s="13" t="n">
        <v>26.65</v>
      </c>
      <c r="G176" s="13" t="n">
        <v>24</v>
      </c>
      <c r="H176" s="14" t="n">
        <v>1</v>
      </c>
      <c r="I176" s="8" t="inlineStr">
        <is>
          <t>liver</t>
        </is>
      </c>
      <c r="J176" s="8" t="inlineStr">
        <is>
          <t>oxidative defence</t>
        </is>
      </c>
      <c r="K176" s="8" t="inlineStr">
        <is>
          <t>synthetic (dummy) - generated, not measured</t>
        </is>
      </c>
    </row>
    <row r="177">
      <c r="A177" s="8" t="inlineStr">
        <is>
          <t>Oreochromis niloticus</t>
        </is>
      </c>
      <c r="B177" s="8" t="inlineStr">
        <is>
          <t>ONI</t>
        </is>
      </c>
      <c r="C177" s="13" t="n">
        <v>20000</v>
      </c>
      <c r="D177" s="8" t="n">
        <v>1</v>
      </c>
      <c r="E177" s="8" t="inlineStr">
        <is>
          <t>GST_nmol_per_min_mg</t>
        </is>
      </c>
      <c r="F177" s="13" t="n">
        <v>32.733</v>
      </c>
      <c r="G177" s="13" t="n">
        <v>32</v>
      </c>
      <c r="H177" s="14" t="n">
        <v>1</v>
      </c>
      <c r="I177" s="8" t="inlineStr">
        <is>
          <t>liver</t>
        </is>
      </c>
      <c r="J177" s="8" t="inlineStr">
        <is>
          <t>phase II detoxification</t>
        </is>
      </c>
      <c r="K177" s="8" t="inlineStr">
        <is>
          <t>synthetic (dummy) - generated, not measured</t>
        </is>
      </c>
    </row>
    <row r="178">
      <c r="A178" s="8" t="inlineStr">
        <is>
          <t>Oreochromis niloticus</t>
        </is>
      </c>
      <c r="B178" s="8" t="inlineStr">
        <is>
          <t>ONI</t>
        </is>
      </c>
      <c r="C178" s="13" t="n">
        <v>20000</v>
      </c>
      <c r="D178" s="8" t="n">
        <v>2</v>
      </c>
      <c r="E178" s="8" t="inlineStr">
        <is>
          <t>GST_nmol_per_min_mg</t>
        </is>
      </c>
      <c r="F178" s="13" t="n">
        <v>34.701</v>
      </c>
      <c r="G178" s="13" t="n">
        <v>32</v>
      </c>
      <c r="H178" s="14" t="n">
        <v>1</v>
      </c>
      <c r="I178" s="8" t="inlineStr">
        <is>
          <t>liver</t>
        </is>
      </c>
      <c r="J178" s="8" t="inlineStr">
        <is>
          <t>phase II detoxification</t>
        </is>
      </c>
      <c r="K178" s="8" t="inlineStr">
        <is>
          <t>synthetic (dummy) - generated, not measured</t>
        </is>
      </c>
    </row>
    <row r="179">
      <c r="A179" s="8" t="inlineStr">
        <is>
          <t>Oreochromis niloticus</t>
        </is>
      </c>
      <c r="B179" s="8" t="inlineStr">
        <is>
          <t>ONI</t>
        </is>
      </c>
      <c r="C179" s="13" t="n">
        <v>20000</v>
      </c>
      <c r="D179" s="8" t="n">
        <v>3</v>
      </c>
      <c r="E179" s="8" t="inlineStr">
        <is>
          <t>GST_nmol_per_min_mg</t>
        </is>
      </c>
      <c r="F179" s="13" t="n">
        <v>35.094</v>
      </c>
      <c r="G179" s="13" t="n">
        <v>32</v>
      </c>
      <c r="H179" s="14" t="n">
        <v>1</v>
      </c>
      <c r="I179" s="8" t="inlineStr">
        <is>
          <t>liver</t>
        </is>
      </c>
      <c r="J179" s="8" t="inlineStr">
        <is>
          <t>phase II detoxification</t>
        </is>
      </c>
      <c r="K179" s="8" t="inlineStr">
        <is>
          <t>synthetic (dummy) - generated, not measured</t>
        </is>
      </c>
    </row>
    <row r="180">
      <c r="A180" s="8" t="inlineStr">
        <is>
          <t>Oreochromis niloticus</t>
        </is>
      </c>
      <c r="B180" s="8" t="inlineStr">
        <is>
          <t>ONI</t>
        </is>
      </c>
      <c r="C180" s="13" t="n">
        <v>20000</v>
      </c>
      <c r="D180" s="8" t="n">
        <v>1</v>
      </c>
      <c r="E180" s="8" t="inlineStr">
        <is>
          <t>MDA_nmol_per_mg_protein</t>
        </is>
      </c>
      <c r="F180" s="14" t="n">
        <v>2.396</v>
      </c>
      <c r="G180" s="14" t="n">
        <v>1.2</v>
      </c>
      <c r="H180" s="14" t="n">
        <v>1.837</v>
      </c>
      <c r="I180" s="8" t="inlineStr">
        <is>
          <t>liver</t>
        </is>
      </c>
      <c r="J180" s="8" t="inlineStr">
        <is>
          <t>lipid peroxidation, monotonic increase</t>
        </is>
      </c>
      <c r="K180" s="8" t="inlineStr">
        <is>
          <t>synthetic (dummy) - generated, not measured</t>
        </is>
      </c>
    </row>
    <row r="181">
      <c r="A181" s="8" t="inlineStr">
        <is>
          <t>Oreochromis niloticus</t>
        </is>
      </c>
      <c r="B181" s="8" t="inlineStr">
        <is>
          <t>ONI</t>
        </is>
      </c>
      <c r="C181" s="13" t="n">
        <v>20000</v>
      </c>
      <c r="D181" s="8" t="n">
        <v>2</v>
      </c>
      <c r="E181" s="8" t="inlineStr">
        <is>
          <t>MDA_nmol_per_mg_protein</t>
        </is>
      </c>
      <c r="F181" s="14" t="n">
        <v>2.228</v>
      </c>
      <c r="G181" s="14" t="n">
        <v>1.2</v>
      </c>
      <c r="H181" s="14" t="n">
        <v>1.837</v>
      </c>
      <c r="I181" s="8" t="inlineStr">
        <is>
          <t>liver</t>
        </is>
      </c>
      <c r="J181" s="8" t="inlineStr">
        <is>
          <t>lipid peroxidation, monotonic increase</t>
        </is>
      </c>
      <c r="K181" s="8" t="inlineStr">
        <is>
          <t>synthetic (dummy) - generated, not measured</t>
        </is>
      </c>
    </row>
    <row r="182">
      <c r="A182" s="8" t="inlineStr">
        <is>
          <t>Oreochromis niloticus</t>
        </is>
      </c>
      <c r="B182" s="8" t="inlineStr">
        <is>
          <t>ONI</t>
        </is>
      </c>
      <c r="C182" s="13" t="n">
        <v>20000</v>
      </c>
      <c r="D182" s="8" t="n">
        <v>3</v>
      </c>
      <c r="E182" s="8" t="inlineStr">
        <is>
          <t>MDA_nmol_per_mg_protein</t>
        </is>
      </c>
      <c r="F182" s="14" t="n">
        <v>2.241</v>
      </c>
      <c r="G182" s="14" t="n">
        <v>1.2</v>
      </c>
      <c r="H182" s="14" t="n">
        <v>1.837</v>
      </c>
      <c r="I182" s="8" t="inlineStr">
        <is>
          <t>liver</t>
        </is>
      </c>
      <c r="J182" s="8" t="inlineStr">
        <is>
          <t>lipid peroxidation, monotonic increase</t>
        </is>
      </c>
      <c r="K182" s="8" t="inlineStr">
        <is>
          <t>synthetic (dummy) - generated, not measured</t>
        </is>
      </c>
    </row>
    <row r="183">
      <c r="A183" s="8" t="inlineStr">
        <is>
          <t>Oreochromis niloticus</t>
        </is>
      </c>
      <c r="B183" s="8" t="inlineStr">
        <is>
          <t>ONI</t>
        </is>
      </c>
      <c r="C183" s="13" t="n">
        <v>20000</v>
      </c>
      <c r="D183" s="8" t="n">
        <v>1</v>
      </c>
      <c r="E183" s="8" t="inlineStr">
        <is>
          <t>AChE_nmol_per_min_mg</t>
        </is>
      </c>
      <c r="F183" s="13" t="n">
        <v>31.685</v>
      </c>
      <c r="G183" s="13" t="n">
        <v>46</v>
      </c>
      <c r="H183" s="14" t="n">
        <v>0.702</v>
      </c>
      <c r="I183" s="8" t="inlineStr">
        <is>
          <t>liver</t>
        </is>
      </c>
      <c r="J183" s="8" t="inlineStr">
        <is>
          <t>neurotoxicity, inhibition</t>
        </is>
      </c>
      <c r="K183" s="8" t="inlineStr">
        <is>
          <t>synthetic (dummy) - generated, not measured</t>
        </is>
      </c>
    </row>
    <row r="184">
      <c r="A184" s="8" t="inlineStr">
        <is>
          <t>Oreochromis niloticus</t>
        </is>
      </c>
      <c r="B184" s="8" t="inlineStr">
        <is>
          <t>ONI</t>
        </is>
      </c>
      <c r="C184" s="13" t="n">
        <v>20000</v>
      </c>
      <c r="D184" s="8" t="n">
        <v>2</v>
      </c>
      <c r="E184" s="8" t="inlineStr">
        <is>
          <t>AChE_nmol_per_min_mg</t>
        </is>
      </c>
      <c r="F184" s="13" t="n">
        <v>33.965</v>
      </c>
      <c r="G184" s="13" t="n">
        <v>46</v>
      </c>
      <c r="H184" s="14" t="n">
        <v>0.702</v>
      </c>
      <c r="I184" s="8" t="inlineStr">
        <is>
          <t>liver</t>
        </is>
      </c>
      <c r="J184" s="8" t="inlineStr">
        <is>
          <t>neurotoxicity, inhibition</t>
        </is>
      </c>
      <c r="K184" s="8" t="inlineStr">
        <is>
          <t>synthetic (dummy) - generated, not measured</t>
        </is>
      </c>
    </row>
    <row r="185">
      <c r="A185" s="8" t="inlineStr">
        <is>
          <t>Oreochromis niloticus</t>
        </is>
      </c>
      <c r="B185" s="8" t="inlineStr">
        <is>
          <t>ONI</t>
        </is>
      </c>
      <c r="C185" s="13" t="n">
        <v>20000</v>
      </c>
      <c r="D185" s="8" t="n">
        <v>3</v>
      </c>
      <c r="E185" s="8" t="inlineStr">
        <is>
          <t>AChE_nmol_per_min_mg</t>
        </is>
      </c>
      <c r="F185" s="13" t="n">
        <v>33.718</v>
      </c>
      <c r="G185" s="13" t="n">
        <v>46</v>
      </c>
      <c r="H185" s="14" t="n">
        <v>0.702</v>
      </c>
      <c r="I185" s="8" t="inlineStr">
        <is>
          <t>liver</t>
        </is>
      </c>
      <c r="J185" s="8" t="inlineStr">
        <is>
          <t>neurotoxicity, inhibition</t>
        </is>
      </c>
      <c r="K185" s="8" t="inlineStr">
        <is>
          <t>synthetic (dummy) - generated, not measured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65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7" customWidth="1" min="1" max="1"/>
    <col width="25" customWidth="1" min="2" max="2"/>
    <col width="18" customWidth="1" min="3" max="3"/>
    <col width="10" customWidth="1" min="4" max="4"/>
    <col width="24" customWidth="1" min="5" max="5"/>
  </cols>
  <sheetData>
    <row r="1">
      <c r="A1" s="1" t="inlineStr">
        <is>
          <t>Biomarker means per dose</t>
        </is>
      </c>
    </row>
    <row r="2">
      <c r="A2" s="2" t="inlineStr">
        <is>
          <t>mean of 3 analytical replicates</t>
        </is>
      </c>
    </row>
    <row r="3">
      <c r="A3" s="3" t="inlineStr">
        <is>
          <t>Data status: synthetic (dummy) - generated, not measured</t>
        </is>
      </c>
    </row>
    <row r="5" ht="30" customHeight="1">
      <c r="A5" s="7" t="inlineStr">
        <is>
          <t>species</t>
        </is>
      </c>
      <c r="B5" s="7" t="inlineStr">
        <is>
          <t>biomarker</t>
        </is>
      </c>
      <c r="C5" s="7" t="inlineStr">
        <is>
          <t>dose_pet_np_ug_L</t>
        </is>
      </c>
      <c r="D5" s="7" t="inlineStr">
        <is>
          <t>value</t>
        </is>
      </c>
      <c r="E5" s="7" t="inlineStr">
        <is>
          <t>fold_change_vs_control</t>
        </is>
      </c>
    </row>
    <row r="6">
      <c r="A6" s="8" t="inlineStr">
        <is>
          <t>Macrobrachium rosenbergii</t>
        </is>
      </c>
      <c r="B6" s="8" t="inlineStr">
        <is>
          <t>AChE_nmol_per_min_mg</t>
        </is>
      </c>
      <c r="C6" s="14" t="n">
        <v>0</v>
      </c>
      <c r="D6" s="13" t="n">
        <v>44.065</v>
      </c>
      <c r="E6" s="14" t="n">
        <v>1</v>
      </c>
    </row>
    <row r="7">
      <c r="A7" s="8" t="inlineStr">
        <is>
          <t>Macrobrachium rosenbergii</t>
        </is>
      </c>
      <c r="B7" s="8" t="inlineStr">
        <is>
          <t>AChE_nmol_per_min_mg</t>
        </is>
      </c>
      <c r="C7" s="13" t="n">
        <v>50</v>
      </c>
      <c r="D7" s="13" t="n">
        <v>46.647</v>
      </c>
      <c r="E7" s="14" t="n">
        <v>0.95</v>
      </c>
    </row>
    <row r="8">
      <c r="A8" s="8" t="inlineStr">
        <is>
          <t>Macrobrachium rosenbergii</t>
        </is>
      </c>
      <c r="B8" s="8" t="inlineStr">
        <is>
          <t>AChE_nmol_per_min_mg</t>
        </is>
      </c>
      <c r="C8" s="13" t="n">
        <v>250</v>
      </c>
      <c r="D8" s="13" t="n">
        <v>41.151</v>
      </c>
      <c r="E8" s="14" t="n">
        <v>0.835</v>
      </c>
    </row>
    <row r="9">
      <c r="A9" s="8" t="inlineStr">
        <is>
          <t>Macrobrachium rosenbergii</t>
        </is>
      </c>
      <c r="B9" s="8" t="inlineStr">
        <is>
          <t>AChE_nmol_per_min_mg</t>
        </is>
      </c>
      <c r="C9" s="13" t="n">
        <v>1000</v>
      </c>
      <c r="D9" s="13" t="n">
        <v>32.108</v>
      </c>
      <c r="E9" s="14" t="n">
        <v>0.735</v>
      </c>
    </row>
    <row r="10">
      <c r="A10" s="8" t="inlineStr">
        <is>
          <t>Macrobrachium rosenbergii</t>
        </is>
      </c>
      <c r="B10" s="8" t="inlineStr">
        <is>
          <t>AChE_nmol_per_min_mg</t>
        </is>
      </c>
      <c r="C10" s="13" t="n">
        <v>5000</v>
      </c>
      <c r="D10" s="13" t="n">
        <v>29.87</v>
      </c>
      <c r="E10" s="14" t="n">
        <v>0.62</v>
      </c>
    </row>
    <row r="11">
      <c r="A11" s="8" t="inlineStr">
        <is>
          <t>Macrobrachium rosenbergii</t>
        </is>
      </c>
      <c r="B11" s="8" t="inlineStr">
        <is>
          <t>AChE_nmol_per_min_mg</t>
        </is>
      </c>
      <c r="C11" s="13" t="n">
        <v>20000</v>
      </c>
      <c r="D11" s="13" t="n">
        <v>24.22</v>
      </c>
      <c r="E11" s="14" t="n">
        <v>0.52</v>
      </c>
    </row>
    <row r="12">
      <c r="A12" s="8" t="inlineStr">
        <is>
          <t>Macrobrachium rosenbergii</t>
        </is>
      </c>
      <c r="B12" s="8" t="inlineStr">
        <is>
          <t>CAT_U_per_mg_protein</t>
        </is>
      </c>
      <c r="C12" s="14" t="n">
        <v>0</v>
      </c>
      <c r="D12" s="13" t="n">
        <v>25.477</v>
      </c>
      <c r="E12" s="14" t="n">
        <v>1</v>
      </c>
    </row>
    <row r="13">
      <c r="A13" s="8" t="inlineStr">
        <is>
          <t>Macrobrachium rosenbergii</t>
        </is>
      </c>
      <c r="B13" s="8" t="inlineStr">
        <is>
          <t>CAT_U_per_mg_protein</t>
        </is>
      </c>
      <c r="C13" s="13" t="n">
        <v>50</v>
      </c>
      <c r="D13" s="13" t="n">
        <v>27.581</v>
      </c>
      <c r="E13" s="14" t="n">
        <v>1.166</v>
      </c>
    </row>
    <row r="14">
      <c r="A14" s="8" t="inlineStr">
        <is>
          <t>Macrobrachium rosenbergii</t>
        </is>
      </c>
      <c r="B14" s="8" t="inlineStr">
        <is>
          <t>CAT_U_per_mg_protein</t>
        </is>
      </c>
      <c r="C14" s="13" t="n">
        <v>250</v>
      </c>
      <c r="D14" s="13" t="n">
        <v>35.499</v>
      </c>
      <c r="E14" s="14" t="n">
        <v>1.41</v>
      </c>
    </row>
    <row r="15">
      <c r="A15" s="8" t="inlineStr">
        <is>
          <t>Macrobrachium rosenbergii</t>
        </is>
      </c>
      <c r="B15" s="8" t="inlineStr">
        <is>
          <t>CAT_U_per_mg_protein</t>
        </is>
      </c>
      <c r="C15" s="13" t="n">
        <v>1000</v>
      </c>
      <c r="D15" s="13" t="n">
        <v>30.369</v>
      </c>
      <c r="E15" s="14" t="n">
        <v>1.348</v>
      </c>
    </row>
    <row r="16">
      <c r="A16" s="8" t="inlineStr">
        <is>
          <t>Macrobrachium rosenbergii</t>
        </is>
      </c>
      <c r="B16" s="8" t="inlineStr">
        <is>
          <t>CAT_U_per_mg_protein</t>
        </is>
      </c>
      <c r="C16" s="13" t="n">
        <v>5000</v>
      </c>
      <c r="D16" s="13" t="n">
        <v>23.823</v>
      </c>
      <c r="E16" s="14" t="n">
        <v>1.012</v>
      </c>
    </row>
    <row r="17">
      <c r="A17" s="8" t="inlineStr">
        <is>
          <t>Macrobrachium rosenbergii</t>
        </is>
      </c>
      <c r="B17" s="8" t="inlineStr">
        <is>
          <t>CAT_U_per_mg_protein</t>
        </is>
      </c>
      <c r="C17" s="13" t="n">
        <v>20000</v>
      </c>
      <c r="D17" s="13" t="n">
        <v>25.76</v>
      </c>
      <c r="E17" s="14" t="n">
        <v>1</v>
      </c>
    </row>
    <row r="18">
      <c r="A18" s="8" t="inlineStr">
        <is>
          <t>Macrobrachium rosenbergii</t>
        </is>
      </c>
      <c r="B18" s="8" t="inlineStr">
        <is>
          <t>GST_nmol_per_min_mg</t>
        </is>
      </c>
      <c r="C18" s="14" t="n">
        <v>0</v>
      </c>
      <c r="D18" s="13" t="n">
        <v>31.123</v>
      </c>
      <c r="E18" s="14" t="n">
        <v>1</v>
      </c>
    </row>
    <row r="19">
      <c r="A19" s="8" t="inlineStr">
        <is>
          <t>Macrobrachium rosenbergii</t>
        </is>
      </c>
      <c r="B19" s="8" t="inlineStr">
        <is>
          <t>GST_nmol_per_min_mg</t>
        </is>
      </c>
      <c r="C19" s="13" t="n">
        <v>50</v>
      </c>
      <c r="D19" s="13" t="n">
        <v>38.755</v>
      </c>
      <c r="E19" s="14" t="n">
        <v>1.15</v>
      </c>
    </row>
    <row r="20">
      <c r="A20" s="8" t="inlineStr">
        <is>
          <t>Macrobrachium rosenbergii</t>
        </is>
      </c>
      <c r="B20" s="8" t="inlineStr">
        <is>
          <t>GST_nmol_per_min_mg</t>
        </is>
      </c>
      <c r="C20" s="13" t="n">
        <v>250</v>
      </c>
      <c r="D20" s="13" t="n">
        <v>45.301</v>
      </c>
      <c r="E20" s="14" t="n">
        <v>1.371</v>
      </c>
    </row>
    <row r="21">
      <c r="A21" s="8" t="inlineStr">
        <is>
          <t>Macrobrachium rosenbergii</t>
        </is>
      </c>
      <c r="B21" s="8" t="inlineStr">
        <is>
          <t>GST_nmol_per_min_mg</t>
        </is>
      </c>
      <c r="C21" s="13" t="n">
        <v>1000</v>
      </c>
      <c r="D21" s="13" t="n">
        <v>42.366</v>
      </c>
      <c r="E21" s="14" t="n">
        <v>1.314</v>
      </c>
    </row>
    <row r="22">
      <c r="A22" s="8" t="inlineStr">
        <is>
          <t>Macrobrachium rosenbergii</t>
        </is>
      </c>
      <c r="B22" s="8" t="inlineStr">
        <is>
          <t>GST_nmol_per_min_mg</t>
        </is>
      </c>
      <c r="C22" s="13" t="n">
        <v>5000</v>
      </c>
      <c r="D22" s="13" t="n">
        <v>32.551</v>
      </c>
      <c r="E22" s="14" t="n">
        <v>1.011</v>
      </c>
    </row>
    <row r="23">
      <c r="A23" s="8" t="inlineStr">
        <is>
          <t>Macrobrachium rosenbergii</t>
        </is>
      </c>
      <c r="B23" s="8" t="inlineStr">
        <is>
          <t>GST_nmol_per_min_mg</t>
        </is>
      </c>
      <c r="C23" s="13" t="n">
        <v>20000</v>
      </c>
      <c r="D23" s="13" t="n">
        <v>32.706</v>
      </c>
      <c r="E23" s="14" t="n">
        <v>1</v>
      </c>
    </row>
    <row r="24">
      <c r="A24" s="8" t="inlineStr">
        <is>
          <t>Macrobrachium rosenbergii</t>
        </is>
      </c>
      <c r="B24" s="8" t="inlineStr">
        <is>
          <t>MDA_nmol_per_mg_protein</t>
        </is>
      </c>
      <c r="C24" s="14" t="n">
        <v>0</v>
      </c>
      <c r="D24" s="14" t="n">
        <v>1.101</v>
      </c>
      <c r="E24" s="14" t="n">
        <v>1</v>
      </c>
    </row>
    <row r="25">
      <c r="A25" s="8" t="inlineStr">
        <is>
          <t>Macrobrachium rosenbergii</t>
        </is>
      </c>
      <c r="B25" s="8" t="inlineStr">
        <is>
          <t>MDA_nmol_per_mg_protein</t>
        </is>
      </c>
      <c r="C25" s="13" t="n">
        <v>50</v>
      </c>
      <c r="D25" s="14" t="n">
        <v>1.25</v>
      </c>
      <c r="E25" s="14" t="n">
        <v>1.1</v>
      </c>
    </row>
    <row r="26">
      <c r="A26" s="8" t="inlineStr">
        <is>
          <t>Macrobrachium rosenbergii</t>
        </is>
      </c>
      <c r="B26" s="8" t="inlineStr">
        <is>
          <t>MDA_nmol_per_mg_protein</t>
        </is>
      </c>
      <c r="C26" s="13" t="n">
        <v>250</v>
      </c>
      <c r="D26" s="14" t="n">
        <v>1.519</v>
      </c>
      <c r="E26" s="14" t="n">
        <v>1.396</v>
      </c>
    </row>
    <row r="27">
      <c r="A27" s="8" t="inlineStr">
        <is>
          <t>Macrobrachium rosenbergii</t>
        </is>
      </c>
      <c r="B27" s="8" t="inlineStr">
        <is>
          <t>MDA_nmol_per_mg_protein</t>
        </is>
      </c>
      <c r="C27" s="13" t="n">
        <v>1000</v>
      </c>
      <c r="D27" s="14" t="n">
        <v>1.997</v>
      </c>
      <c r="E27" s="14" t="n">
        <v>1.681</v>
      </c>
    </row>
    <row r="28">
      <c r="A28" s="8" t="inlineStr">
        <is>
          <t>Macrobrachium rosenbergii</t>
        </is>
      </c>
      <c r="B28" s="8" t="inlineStr">
        <is>
          <t>MDA_nmol_per_mg_protein</t>
        </is>
      </c>
      <c r="C28" s="13" t="n">
        <v>5000</v>
      </c>
      <c r="D28" s="14" t="n">
        <v>2.443</v>
      </c>
      <c r="E28" s="14" t="n">
        <v>2.033</v>
      </c>
    </row>
    <row r="29">
      <c r="A29" s="8" t="inlineStr">
        <is>
          <t>Macrobrachium rosenbergii</t>
        </is>
      </c>
      <c r="B29" s="8" t="inlineStr">
        <is>
          <t>MDA_nmol_per_mg_protein</t>
        </is>
      </c>
      <c r="C29" s="13" t="n">
        <v>20000</v>
      </c>
      <c r="D29" s="14" t="n">
        <v>2.807</v>
      </c>
      <c r="E29" s="14" t="n">
        <v>2.35</v>
      </c>
    </row>
    <row r="30">
      <c r="A30" s="8" t="inlineStr">
        <is>
          <t>Macrobrachium rosenbergii</t>
        </is>
      </c>
      <c r="B30" s="8" t="inlineStr">
        <is>
          <t>SOD_U_per_mg_protein</t>
        </is>
      </c>
      <c r="C30" s="14" t="n">
        <v>0</v>
      </c>
      <c r="D30" s="13" t="n">
        <v>19.689</v>
      </c>
      <c r="E30" s="14" t="n">
        <v>1</v>
      </c>
    </row>
    <row r="31">
      <c r="A31" s="8" t="inlineStr">
        <is>
          <t>Macrobrachium rosenbergii</t>
        </is>
      </c>
      <c r="B31" s="8" t="inlineStr">
        <is>
          <t>SOD_U_per_mg_protein</t>
        </is>
      </c>
      <c r="C31" s="13" t="n">
        <v>50</v>
      </c>
      <c r="D31" s="13" t="n">
        <v>23.598</v>
      </c>
      <c r="E31" s="14" t="n">
        <v>1.218</v>
      </c>
    </row>
    <row r="32">
      <c r="A32" s="8" t="inlineStr">
        <is>
          <t>Macrobrachium rosenbergii</t>
        </is>
      </c>
      <c r="B32" s="8" t="inlineStr">
        <is>
          <t>SOD_U_per_mg_protein</t>
        </is>
      </c>
      <c r="C32" s="13" t="n">
        <v>250</v>
      </c>
      <c r="D32" s="13" t="n">
        <v>29.116</v>
      </c>
      <c r="E32" s="14" t="n">
        <v>1.537</v>
      </c>
    </row>
    <row r="33">
      <c r="A33" s="8" t="inlineStr">
        <is>
          <t>Macrobrachium rosenbergii</t>
        </is>
      </c>
      <c r="B33" s="8" t="inlineStr">
        <is>
          <t>SOD_U_per_mg_protein</t>
        </is>
      </c>
      <c r="C33" s="13" t="n">
        <v>1000</v>
      </c>
      <c r="D33" s="13" t="n">
        <v>26.436</v>
      </c>
      <c r="E33" s="14" t="n">
        <v>1.455</v>
      </c>
    </row>
    <row r="34">
      <c r="A34" s="8" t="inlineStr">
        <is>
          <t>Macrobrachium rosenbergii</t>
        </is>
      </c>
      <c r="B34" s="8" t="inlineStr">
        <is>
          <t>SOD_U_per_mg_protein</t>
        </is>
      </c>
      <c r="C34" s="13" t="n">
        <v>5000</v>
      </c>
      <c r="D34" s="13" t="n">
        <v>19.226</v>
      </c>
      <c r="E34" s="14" t="n">
        <v>1.016</v>
      </c>
    </row>
    <row r="35">
      <c r="A35" s="8" t="inlineStr">
        <is>
          <t>Macrobrachium rosenbergii</t>
        </is>
      </c>
      <c r="B35" s="8" t="inlineStr">
        <is>
          <t>SOD_U_per_mg_protein</t>
        </is>
      </c>
      <c r="C35" s="13" t="n">
        <v>20000</v>
      </c>
      <c r="D35" s="13" t="n">
        <v>18.836</v>
      </c>
      <c r="E35" s="14" t="n">
        <v>1</v>
      </c>
    </row>
    <row r="36">
      <c r="A36" s="8" t="inlineStr">
        <is>
          <t>Oreochromis niloticus</t>
        </is>
      </c>
      <c r="B36" s="8" t="inlineStr">
        <is>
          <t>AChE_nmol_per_min_mg</t>
        </is>
      </c>
      <c r="C36" s="14" t="n">
        <v>0</v>
      </c>
      <c r="D36" s="13" t="n">
        <v>49.239</v>
      </c>
      <c r="E36" s="14" t="n">
        <v>1</v>
      </c>
    </row>
    <row r="37">
      <c r="A37" s="8" t="inlineStr">
        <is>
          <t>Oreochromis niloticus</t>
        </is>
      </c>
      <c r="B37" s="8" t="inlineStr">
        <is>
          <t>AChE_nmol_per_min_mg</t>
        </is>
      </c>
      <c r="C37" s="13" t="n">
        <v>50</v>
      </c>
      <c r="D37" s="13" t="n">
        <v>46.797</v>
      </c>
      <c r="E37" s="14" t="n">
        <v>0.969</v>
      </c>
    </row>
    <row r="38">
      <c r="A38" s="8" t="inlineStr">
        <is>
          <t>Oreochromis niloticus</t>
        </is>
      </c>
      <c r="B38" s="8" t="inlineStr">
        <is>
          <t>AChE_nmol_per_min_mg</t>
        </is>
      </c>
      <c r="C38" s="13" t="n">
        <v>250</v>
      </c>
      <c r="D38" s="13" t="n">
        <v>39.196</v>
      </c>
      <c r="E38" s="14" t="n">
        <v>0.897</v>
      </c>
    </row>
    <row r="39">
      <c r="A39" s="8" t="inlineStr">
        <is>
          <t>Oreochromis niloticus</t>
        </is>
      </c>
      <c r="B39" s="8" t="inlineStr">
        <is>
          <t>AChE_nmol_per_min_mg</t>
        </is>
      </c>
      <c r="C39" s="13" t="n">
        <v>1000</v>
      </c>
      <c r="D39" s="13" t="n">
        <v>37.766</v>
      </c>
      <c r="E39" s="14" t="n">
        <v>0.836</v>
      </c>
    </row>
    <row r="40">
      <c r="A40" s="8" t="inlineStr">
        <is>
          <t>Oreochromis niloticus</t>
        </is>
      </c>
      <c r="B40" s="8" t="inlineStr">
        <is>
          <t>AChE_nmol_per_min_mg</t>
        </is>
      </c>
      <c r="C40" s="13" t="n">
        <v>5000</v>
      </c>
      <c r="D40" s="13" t="n">
        <v>35.562</v>
      </c>
      <c r="E40" s="14" t="n">
        <v>0.764</v>
      </c>
    </row>
    <row r="41">
      <c r="A41" s="8" t="inlineStr">
        <is>
          <t>Oreochromis niloticus</t>
        </is>
      </c>
      <c r="B41" s="8" t="inlineStr">
        <is>
          <t>AChE_nmol_per_min_mg</t>
        </is>
      </c>
      <c r="C41" s="13" t="n">
        <v>20000</v>
      </c>
      <c r="D41" s="13" t="n">
        <v>33.123</v>
      </c>
      <c r="E41" s="14" t="n">
        <v>0.702</v>
      </c>
    </row>
    <row r="42">
      <c r="A42" s="8" t="inlineStr">
        <is>
          <t>Oreochromis niloticus</t>
        </is>
      </c>
      <c r="B42" s="8" t="inlineStr">
        <is>
          <t>CAT_U_per_mg_protein</t>
        </is>
      </c>
      <c r="C42" s="14" t="n">
        <v>0</v>
      </c>
      <c r="D42" s="13" t="n">
        <v>22.922</v>
      </c>
      <c r="E42" s="14" t="n">
        <v>1</v>
      </c>
    </row>
    <row r="43">
      <c r="A43" s="8" t="inlineStr">
        <is>
          <t>Oreochromis niloticus</t>
        </is>
      </c>
      <c r="B43" s="8" t="inlineStr">
        <is>
          <t>CAT_U_per_mg_protein</t>
        </is>
      </c>
      <c r="C43" s="13" t="n">
        <v>50</v>
      </c>
      <c r="D43" s="13" t="n">
        <v>26.83</v>
      </c>
      <c r="E43" s="14" t="n">
        <v>1.103</v>
      </c>
    </row>
    <row r="44">
      <c r="A44" s="8" t="inlineStr">
        <is>
          <t>Oreochromis niloticus</t>
        </is>
      </c>
      <c r="B44" s="8" t="inlineStr">
        <is>
          <t>CAT_U_per_mg_protein</t>
        </is>
      </c>
      <c r="C44" s="13" t="n">
        <v>250</v>
      </c>
      <c r="D44" s="13" t="n">
        <v>29.843</v>
      </c>
      <c r="E44" s="14" t="n">
        <v>1.254</v>
      </c>
    </row>
    <row r="45">
      <c r="A45" s="8" t="inlineStr">
        <is>
          <t>Oreochromis niloticus</t>
        </is>
      </c>
      <c r="B45" s="8" t="inlineStr">
        <is>
          <t>CAT_U_per_mg_protein</t>
        </is>
      </c>
      <c r="C45" s="13" t="n">
        <v>1000</v>
      </c>
      <c r="D45" s="13" t="n">
        <v>31.439</v>
      </c>
      <c r="E45" s="14" t="n">
        <v>1.215</v>
      </c>
    </row>
    <row r="46">
      <c r="A46" s="8" t="inlineStr">
        <is>
          <t>Oreochromis niloticus</t>
        </is>
      </c>
      <c r="B46" s="8" t="inlineStr">
        <is>
          <t>CAT_U_per_mg_protein</t>
        </is>
      </c>
      <c r="C46" s="13" t="n">
        <v>5000</v>
      </c>
      <c r="D46" s="13" t="n">
        <v>25.146</v>
      </c>
      <c r="E46" s="14" t="n">
        <v>1.008</v>
      </c>
    </row>
    <row r="47">
      <c r="A47" s="8" t="inlineStr">
        <is>
          <t>Oreochromis niloticus</t>
        </is>
      </c>
      <c r="B47" s="8" t="inlineStr">
        <is>
          <t>CAT_U_per_mg_protein</t>
        </is>
      </c>
      <c r="C47" s="13" t="n">
        <v>20000</v>
      </c>
      <c r="D47" s="13" t="n">
        <v>26.297</v>
      </c>
      <c r="E47" s="14" t="n">
        <v>1</v>
      </c>
    </row>
    <row r="48">
      <c r="A48" s="8" t="inlineStr">
        <is>
          <t>Oreochromis niloticus</t>
        </is>
      </c>
      <c r="B48" s="8" t="inlineStr">
        <is>
          <t>GST_nmol_per_min_mg</t>
        </is>
      </c>
      <c r="C48" s="14" t="n">
        <v>0</v>
      </c>
      <c r="D48" s="13" t="n">
        <v>32.398</v>
      </c>
      <c r="E48" s="14" t="n">
        <v>1</v>
      </c>
    </row>
    <row r="49">
      <c r="A49" s="8" t="inlineStr">
        <is>
          <t>Oreochromis niloticus</t>
        </is>
      </c>
      <c r="B49" s="8" t="inlineStr">
        <is>
          <t>GST_nmol_per_min_mg</t>
        </is>
      </c>
      <c r="C49" s="13" t="n">
        <v>50</v>
      </c>
      <c r="D49" s="13" t="n">
        <v>33.091</v>
      </c>
      <c r="E49" s="14" t="n">
        <v>1.093</v>
      </c>
    </row>
    <row r="50">
      <c r="A50" s="8" t="inlineStr">
        <is>
          <t>Oreochromis niloticus</t>
        </is>
      </c>
      <c r="B50" s="8" t="inlineStr">
        <is>
          <t>GST_nmol_per_min_mg</t>
        </is>
      </c>
      <c r="C50" s="13" t="n">
        <v>250</v>
      </c>
      <c r="D50" s="13" t="n">
        <v>37.92</v>
      </c>
      <c r="E50" s="14" t="n">
        <v>1.23</v>
      </c>
    </row>
    <row r="51">
      <c r="A51" s="8" t="inlineStr">
        <is>
          <t>Oreochromis niloticus</t>
        </is>
      </c>
      <c r="B51" s="8" t="inlineStr">
        <is>
          <t>GST_nmol_per_min_mg</t>
        </is>
      </c>
      <c r="C51" s="13" t="n">
        <v>1000</v>
      </c>
      <c r="D51" s="13" t="n">
        <v>38.629</v>
      </c>
      <c r="E51" s="14" t="n">
        <v>1.195</v>
      </c>
    </row>
    <row r="52">
      <c r="A52" s="8" t="inlineStr">
        <is>
          <t>Oreochromis niloticus</t>
        </is>
      </c>
      <c r="B52" s="8" t="inlineStr">
        <is>
          <t>GST_nmol_per_min_mg</t>
        </is>
      </c>
      <c r="C52" s="13" t="n">
        <v>5000</v>
      </c>
      <c r="D52" s="13" t="n">
        <v>32.61</v>
      </c>
      <c r="E52" s="14" t="n">
        <v>1.007</v>
      </c>
    </row>
    <row r="53">
      <c r="A53" s="8" t="inlineStr">
        <is>
          <t>Oreochromis niloticus</t>
        </is>
      </c>
      <c r="B53" s="8" t="inlineStr">
        <is>
          <t>GST_nmol_per_min_mg</t>
        </is>
      </c>
      <c r="C53" s="13" t="n">
        <v>20000</v>
      </c>
      <c r="D53" s="13" t="n">
        <v>34.176</v>
      </c>
      <c r="E53" s="14" t="n">
        <v>1</v>
      </c>
    </row>
    <row r="54">
      <c r="A54" s="8" t="inlineStr">
        <is>
          <t>Oreochromis niloticus</t>
        </is>
      </c>
      <c r="B54" s="8" t="inlineStr">
        <is>
          <t>MDA_nmol_per_mg_protein</t>
        </is>
      </c>
      <c r="C54" s="14" t="n">
        <v>0</v>
      </c>
      <c r="D54" s="14" t="n">
        <v>1.19</v>
      </c>
      <c r="E54" s="14" t="n">
        <v>1</v>
      </c>
    </row>
    <row r="55">
      <c r="A55" s="8" t="inlineStr">
        <is>
          <t>Oreochromis niloticus</t>
        </is>
      </c>
      <c r="B55" s="8" t="inlineStr">
        <is>
          <t>MDA_nmol_per_mg_protein</t>
        </is>
      </c>
      <c r="C55" s="13" t="n">
        <v>50</v>
      </c>
      <c r="D55" s="14" t="n">
        <v>1.323</v>
      </c>
      <c r="E55" s="14" t="n">
        <v>1.062</v>
      </c>
    </row>
    <row r="56">
      <c r="A56" s="8" t="inlineStr">
        <is>
          <t>Oreochromis niloticus</t>
        </is>
      </c>
      <c r="B56" s="8" t="inlineStr">
        <is>
          <t>MDA_nmol_per_mg_protein</t>
        </is>
      </c>
      <c r="C56" s="13" t="n">
        <v>250</v>
      </c>
      <c r="D56" s="14" t="n">
        <v>1.589</v>
      </c>
      <c r="E56" s="14" t="n">
        <v>1.246</v>
      </c>
    </row>
    <row r="57">
      <c r="A57" s="8" t="inlineStr">
        <is>
          <t>Oreochromis niloticus</t>
        </is>
      </c>
      <c r="B57" s="8" t="inlineStr">
        <is>
          <t>MDA_nmol_per_mg_protein</t>
        </is>
      </c>
      <c r="C57" s="13" t="n">
        <v>1000</v>
      </c>
      <c r="D57" s="14" t="n">
        <v>1.673</v>
      </c>
      <c r="E57" s="14" t="n">
        <v>1.422</v>
      </c>
    </row>
    <row r="58">
      <c r="A58" s="8" t="inlineStr">
        <is>
          <t>Oreochromis niloticus</t>
        </is>
      </c>
      <c r="B58" s="8" t="inlineStr">
        <is>
          <t>MDA_nmol_per_mg_protein</t>
        </is>
      </c>
      <c r="C58" s="13" t="n">
        <v>5000</v>
      </c>
      <c r="D58" s="14" t="n">
        <v>2.062</v>
      </c>
      <c r="E58" s="14" t="n">
        <v>1.641</v>
      </c>
    </row>
    <row r="59">
      <c r="A59" s="8" t="inlineStr">
        <is>
          <t>Oreochromis niloticus</t>
        </is>
      </c>
      <c r="B59" s="8" t="inlineStr">
        <is>
          <t>MDA_nmol_per_mg_protein</t>
        </is>
      </c>
      <c r="C59" s="13" t="n">
        <v>20000</v>
      </c>
      <c r="D59" s="14" t="n">
        <v>2.288</v>
      </c>
      <c r="E59" s="14" t="n">
        <v>1.837</v>
      </c>
    </row>
    <row r="60">
      <c r="A60" s="8" t="inlineStr">
        <is>
          <t>Oreochromis niloticus</t>
        </is>
      </c>
      <c r="B60" s="8" t="inlineStr">
        <is>
          <t>SOD_U_per_mg_protein</t>
        </is>
      </c>
      <c r="C60" s="14" t="n">
        <v>0</v>
      </c>
      <c r="D60" s="13" t="n">
        <v>18.93</v>
      </c>
      <c r="E60" s="14" t="n">
        <v>1</v>
      </c>
    </row>
    <row r="61">
      <c r="A61" s="8" t="inlineStr">
        <is>
          <t>Oreochromis niloticus</t>
        </is>
      </c>
      <c r="B61" s="8" t="inlineStr">
        <is>
          <t>SOD_U_per_mg_protein</t>
        </is>
      </c>
      <c r="C61" s="13" t="n">
        <v>50</v>
      </c>
      <c r="D61" s="13" t="n">
        <v>21.324</v>
      </c>
      <c r="E61" s="14" t="n">
        <v>1.135</v>
      </c>
    </row>
    <row r="62">
      <c r="A62" s="8" t="inlineStr">
        <is>
          <t>Oreochromis niloticus</t>
        </is>
      </c>
      <c r="B62" s="8" t="inlineStr">
        <is>
          <t>SOD_U_per_mg_protein</t>
        </is>
      </c>
      <c r="C62" s="13" t="n">
        <v>250</v>
      </c>
      <c r="D62" s="13" t="n">
        <v>24.042</v>
      </c>
      <c r="E62" s="14" t="n">
        <v>1.333</v>
      </c>
    </row>
    <row r="63">
      <c r="A63" s="8" t="inlineStr">
        <is>
          <t>Oreochromis niloticus</t>
        </is>
      </c>
      <c r="B63" s="8" t="inlineStr">
        <is>
          <t>SOD_U_per_mg_protein</t>
        </is>
      </c>
      <c r="C63" s="13" t="n">
        <v>1000</v>
      </c>
      <c r="D63" s="13" t="n">
        <v>23.92</v>
      </c>
      <c r="E63" s="14" t="n">
        <v>1.282</v>
      </c>
    </row>
    <row r="64">
      <c r="A64" s="8" t="inlineStr">
        <is>
          <t>Oreochromis niloticus</t>
        </is>
      </c>
      <c r="B64" s="8" t="inlineStr">
        <is>
          <t>SOD_U_per_mg_protein</t>
        </is>
      </c>
      <c r="C64" s="13" t="n">
        <v>5000</v>
      </c>
      <c r="D64" s="13" t="n">
        <v>20.084</v>
      </c>
      <c r="E64" s="14" t="n">
        <v>1.01</v>
      </c>
    </row>
    <row r="65">
      <c r="A65" s="8" t="inlineStr">
        <is>
          <t>Oreochromis niloticus</t>
        </is>
      </c>
      <c r="B65" s="8" t="inlineStr">
        <is>
          <t>SOD_U_per_mg_protein</t>
        </is>
      </c>
      <c r="C65" s="13" t="n">
        <v>20000</v>
      </c>
      <c r="D65" s="13" t="n">
        <v>17.849</v>
      </c>
      <c r="E65" s="14" t="n">
        <v>1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519"/>
  <sheetViews>
    <sheetView showGridLines="0" workbookViewId="0">
      <pane xSplit="2" ySplit="512" topLeftCell="C513" activePane="bottomRight" state="frozen"/>
      <selection pane="topRight"/>
      <selection pane="bottomLeft"/>
      <selection pane="bottom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2" customWidth="1" min="5" max="5"/>
    <col width="12" customWidth="1" min="6" max="6"/>
    <col width="13" customWidth="1" min="7" max="7"/>
  </cols>
  <sheetData>
    <row r="1">
      <c r="A1" s="1" t="inlineStr">
        <is>
          <t>Behavioural dynamics, 0-96 h open-field tracking</t>
        </is>
      </c>
    </row>
    <row r="2">
      <c r="A2" s="2" t="inlineStr">
        <is>
          <t>six traits x 6 doses x 7 time points x 3 replicates, both species</t>
        </is>
      </c>
    </row>
    <row r="3">
      <c r="A3" s="3" t="inlineStr">
        <is>
          <t>Data status: synthetic (dummy) - generated, not measured</t>
        </is>
      </c>
    </row>
    <row r="5" ht="30" customHeight="1">
      <c r="A5" s="7" t="inlineStr">
        <is>
          <t>species</t>
        </is>
      </c>
      <c r="B5" s="7" t="inlineStr">
        <is>
          <t>trait</t>
        </is>
      </c>
      <c r="C5" s="7" t="inlineStr">
        <is>
          <t>dose_pet_np_ug_L</t>
        </is>
      </c>
      <c r="D5" s="7" t="inlineStr">
        <is>
          <t>time_h</t>
        </is>
      </c>
      <c r="E5" s="7" t="inlineStr">
        <is>
          <t>mean_value</t>
        </is>
      </c>
      <c r="F5" s="7" t="inlineStr">
        <is>
          <t>sd_value</t>
        </is>
      </c>
    </row>
    <row r="6">
      <c r="A6" s="8" t="inlineStr">
        <is>
          <t>Macrobrachium rosenbergii</t>
        </is>
      </c>
      <c r="B6" s="8" t="inlineStr">
        <is>
          <t>aggression_events_per_10min</t>
        </is>
      </c>
      <c r="C6" s="14" t="n">
        <v>0</v>
      </c>
      <c r="D6" s="8" t="n">
        <v>0</v>
      </c>
      <c r="E6" s="14" t="n">
        <v>1.935</v>
      </c>
      <c r="F6" s="14" t="n">
        <v>0.12</v>
      </c>
    </row>
    <row r="7">
      <c r="A7" s="8" t="inlineStr">
        <is>
          <t>Macrobrachium rosenbergii</t>
        </is>
      </c>
      <c r="B7" s="8" t="inlineStr">
        <is>
          <t>aggression_events_per_10min</t>
        </is>
      </c>
      <c r="C7" s="14" t="n">
        <v>0</v>
      </c>
      <c r="D7" s="8" t="n">
        <v>6</v>
      </c>
      <c r="E7" s="14" t="n">
        <v>1.901</v>
      </c>
      <c r="F7" s="14" t="n">
        <v>0.099</v>
      </c>
    </row>
    <row r="8">
      <c r="A8" s="8" t="inlineStr">
        <is>
          <t>Macrobrachium rosenbergii</t>
        </is>
      </c>
      <c r="B8" s="8" t="inlineStr">
        <is>
          <t>aggression_events_per_10min</t>
        </is>
      </c>
      <c r="C8" s="14" t="n">
        <v>0</v>
      </c>
      <c r="D8" s="8" t="n">
        <v>12</v>
      </c>
      <c r="E8" s="14" t="n">
        <v>1.825</v>
      </c>
      <c r="F8" s="14" t="n">
        <v>0.134</v>
      </c>
    </row>
    <row r="9">
      <c r="A9" s="8" t="inlineStr">
        <is>
          <t>Macrobrachium rosenbergii</t>
        </is>
      </c>
      <c r="B9" s="8" t="inlineStr">
        <is>
          <t>aggression_events_per_10min</t>
        </is>
      </c>
      <c r="C9" s="14" t="n">
        <v>0</v>
      </c>
      <c r="D9" s="8" t="n">
        <v>24</v>
      </c>
      <c r="E9" s="14" t="n">
        <v>1.984</v>
      </c>
      <c r="F9" s="14" t="n">
        <v>0.151</v>
      </c>
    </row>
    <row r="10">
      <c r="A10" s="8" t="inlineStr">
        <is>
          <t>Macrobrachium rosenbergii</t>
        </is>
      </c>
      <c r="B10" s="8" t="inlineStr">
        <is>
          <t>aggression_events_per_10min</t>
        </is>
      </c>
      <c r="C10" s="14" t="n">
        <v>0</v>
      </c>
      <c r="D10" s="8" t="n">
        <v>48</v>
      </c>
      <c r="E10" s="14" t="n">
        <v>1.783</v>
      </c>
      <c r="F10" s="14" t="n">
        <v>0.047</v>
      </c>
    </row>
    <row r="11">
      <c r="A11" s="8" t="inlineStr">
        <is>
          <t>Macrobrachium rosenbergii</t>
        </is>
      </c>
      <c r="B11" s="8" t="inlineStr">
        <is>
          <t>aggression_events_per_10min</t>
        </is>
      </c>
      <c r="C11" s="14" t="n">
        <v>0</v>
      </c>
      <c r="D11" s="8" t="n">
        <v>72</v>
      </c>
      <c r="E11" s="14" t="n">
        <v>1.986</v>
      </c>
      <c r="F11" s="14" t="n">
        <v>0.08400000000000001</v>
      </c>
    </row>
    <row r="12">
      <c r="A12" s="8" t="inlineStr">
        <is>
          <t>Macrobrachium rosenbergii</t>
        </is>
      </c>
      <c r="B12" s="8" t="inlineStr">
        <is>
          <t>aggression_events_per_10min</t>
        </is>
      </c>
      <c r="C12" s="14" t="n">
        <v>0</v>
      </c>
      <c r="D12" s="8" t="n">
        <v>96</v>
      </c>
      <c r="E12" s="14" t="n">
        <v>1.845</v>
      </c>
      <c r="F12" s="14" t="n">
        <v>0.115</v>
      </c>
    </row>
    <row r="13">
      <c r="A13" s="8" t="inlineStr">
        <is>
          <t>Macrobrachium rosenbergii</t>
        </is>
      </c>
      <c r="B13" s="8" t="inlineStr">
        <is>
          <t>aggression_events_per_10min</t>
        </is>
      </c>
      <c r="C13" s="13" t="n">
        <v>50</v>
      </c>
      <c r="D13" s="8" t="n">
        <v>0</v>
      </c>
      <c r="E13" s="14" t="n">
        <v>1.981</v>
      </c>
      <c r="F13" s="14" t="n">
        <v>0.163</v>
      </c>
    </row>
    <row r="14">
      <c r="A14" s="8" t="inlineStr">
        <is>
          <t>Macrobrachium rosenbergii</t>
        </is>
      </c>
      <c r="B14" s="8" t="inlineStr">
        <is>
          <t>aggression_events_per_10min</t>
        </is>
      </c>
      <c r="C14" s="13" t="n">
        <v>50</v>
      </c>
      <c r="D14" s="8" t="n">
        <v>6</v>
      </c>
      <c r="E14" s="14" t="n">
        <v>1.952</v>
      </c>
      <c r="F14" s="14" t="n">
        <v>0.079</v>
      </c>
    </row>
    <row r="15">
      <c r="A15" s="8" t="inlineStr">
        <is>
          <t>Macrobrachium rosenbergii</t>
        </is>
      </c>
      <c r="B15" s="8" t="inlineStr">
        <is>
          <t>aggression_events_per_10min</t>
        </is>
      </c>
      <c r="C15" s="13" t="n">
        <v>50</v>
      </c>
      <c r="D15" s="8" t="n">
        <v>12</v>
      </c>
      <c r="E15" s="14" t="n">
        <v>1.873</v>
      </c>
      <c r="F15" s="14" t="n">
        <v>0.107</v>
      </c>
    </row>
    <row r="16">
      <c r="A16" s="8" t="inlineStr">
        <is>
          <t>Macrobrachium rosenbergii</t>
        </is>
      </c>
      <c r="B16" s="8" t="inlineStr">
        <is>
          <t>aggression_events_per_10min</t>
        </is>
      </c>
      <c r="C16" s="13" t="n">
        <v>50</v>
      </c>
      <c r="D16" s="8" t="n">
        <v>24</v>
      </c>
      <c r="E16" s="14" t="n">
        <v>1.836</v>
      </c>
      <c r="F16" s="14" t="n">
        <v>0.107</v>
      </c>
    </row>
    <row r="17">
      <c r="A17" s="8" t="inlineStr">
        <is>
          <t>Macrobrachium rosenbergii</t>
        </is>
      </c>
      <c r="B17" s="8" t="inlineStr">
        <is>
          <t>aggression_events_per_10min</t>
        </is>
      </c>
      <c r="C17" s="13" t="n">
        <v>50</v>
      </c>
      <c r="D17" s="8" t="n">
        <v>48</v>
      </c>
      <c r="E17" s="14" t="n">
        <v>1.855</v>
      </c>
      <c r="F17" s="14" t="n">
        <v>0.129</v>
      </c>
    </row>
    <row r="18">
      <c r="A18" s="8" t="inlineStr">
        <is>
          <t>Macrobrachium rosenbergii</t>
        </is>
      </c>
      <c r="B18" s="8" t="inlineStr">
        <is>
          <t>aggression_events_per_10min</t>
        </is>
      </c>
      <c r="C18" s="13" t="n">
        <v>50</v>
      </c>
      <c r="D18" s="8" t="n">
        <v>72</v>
      </c>
      <c r="E18" s="14" t="n">
        <v>1.824</v>
      </c>
      <c r="F18" s="14" t="n">
        <v>0.061</v>
      </c>
    </row>
    <row r="19">
      <c r="A19" s="8" t="inlineStr">
        <is>
          <t>Macrobrachium rosenbergii</t>
        </is>
      </c>
      <c r="B19" s="8" t="inlineStr">
        <is>
          <t>aggression_events_per_10min</t>
        </is>
      </c>
      <c r="C19" s="13" t="n">
        <v>50</v>
      </c>
      <c r="D19" s="8" t="n">
        <v>96</v>
      </c>
      <c r="E19" s="14" t="n">
        <v>1.775</v>
      </c>
      <c r="F19" s="14" t="n">
        <v>0.057</v>
      </c>
    </row>
    <row r="20">
      <c r="A20" s="8" t="inlineStr">
        <is>
          <t>Macrobrachium rosenbergii</t>
        </is>
      </c>
      <c r="B20" s="8" t="inlineStr">
        <is>
          <t>aggression_events_per_10min</t>
        </is>
      </c>
      <c r="C20" s="13" t="n">
        <v>250</v>
      </c>
      <c r="D20" s="8" t="n">
        <v>0</v>
      </c>
      <c r="E20" s="14" t="n">
        <v>1.941</v>
      </c>
      <c r="F20" s="14" t="n">
        <v>0.154</v>
      </c>
    </row>
    <row r="21">
      <c r="A21" s="8" t="inlineStr">
        <is>
          <t>Macrobrachium rosenbergii</t>
        </is>
      </c>
      <c r="B21" s="8" t="inlineStr">
        <is>
          <t>aggression_events_per_10min</t>
        </is>
      </c>
      <c r="C21" s="13" t="n">
        <v>250</v>
      </c>
      <c r="D21" s="8" t="n">
        <v>6</v>
      </c>
      <c r="E21" s="14" t="n">
        <v>1.69</v>
      </c>
      <c r="F21" s="14" t="n">
        <v>0.054</v>
      </c>
    </row>
    <row r="22">
      <c r="A22" s="8" t="inlineStr">
        <is>
          <t>Macrobrachium rosenbergii</t>
        </is>
      </c>
      <c r="B22" s="8" t="inlineStr">
        <is>
          <t>aggression_events_per_10min</t>
        </is>
      </c>
      <c r="C22" s="13" t="n">
        <v>250</v>
      </c>
      <c r="D22" s="8" t="n">
        <v>12</v>
      </c>
      <c r="E22" s="14" t="n">
        <v>1.741</v>
      </c>
      <c r="F22" s="14" t="n">
        <v>0.093</v>
      </c>
    </row>
    <row r="23">
      <c r="A23" s="8" t="inlineStr">
        <is>
          <t>Macrobrachium rosenbergii</t>
        </is>
      </c>
      <c r="B23" s="8" t="inlineStr">
        <is>
          <t>aggression_events_per_10min</t>
        </is>
      </c>
      <c r="C23" s="13" t="n">
        <v>250</v>
      </c>
      <c r="D23" s="8" t="n">
        <v>24</v>
      </c>
      <c r="E23" s="14" t="n">
        <v>1.815</v>
      </c>
      <c r="F23" s="14" t="n">
        <v>0.074</v>
      </c>
    </row>
    <row r="24">
      <c r="A24" s="8" t="inlineStr">
        <is>
          <t>Macrobrachium rosenbergii</t>
        </is>
      </c>
      <c r="B24" s="8" t="inlineStr">
        <is>
          <t>aggression_events_per_10min</t>
        </is>
      </c>
      <c r="C24" s="13" t="n">
        <v>250</v>
      </c>
      <c r="D24" s="8" t="n">
        <v>48</v>
      </c>
      <c r="E24" s="14" t="n">
        <v>1.672</v>
      </c>
      <c r="F24" s="14" t="n">
        <v>0.139</v>
      </c>
    </row>
    <row r="25">
      <c r="A25" s="8" t="inlineStr">
        <is>
          <t>Macrobrachium rosenbergii</t>
        </is>
      </c>
      <c r="B25" s="8" t="inlineStr">
        <is>
          <t>aggression_events_per_10min</t>
        </is>
      </c>
      <c r="C25" s="13" t="n">
        <v>250</v>
      </c>
      <c r="D25" s="8" t="n">
        <v>72</v>
      </c>
      <c r="E25" s="14" t="n">
        <v>1.671</v>
      </c>
      <c r="F25" s="14" t="n">
        <v>0.03</v>
      </c>
    </row>
    <row r="26">
      <c r="A26" s="8" t="inlineStr">
        <is>
          <t>Macrobrachium rosenbergii</t>
        </is>
      </c>
      <c r="B26" s="8" t="inlineStr">
        <is>
          <t>aggression_events_per_10min</t>
        </is>
      </c>
      <c r="C26" s="13" t="n">
        <v>250</v>
      </c>
      <c r="D26" s="8" t="n">
        <v>96</v>
      </c>
      <c r="E26" s="14" t="n">
        <v>1.54</v>
      </c>
      <c r="F26" s="14" t="n">
        <v>0.026</v>
      </c>
    </row>
    <row r="27">
      <c r="A27" s="8" t="inlineStr">
        <is>
          <t>Macrobrachium rosenbergii</t>
        </is>
      </c>
      <c r="B27" s="8" t="inlineStr">
        <is>
          <t>aggression_events_per_10min</t>
        </is>
      </c>
      <c r="C27" s="13" t="n">
        <v>1000</v>
      </c>
      <c r="D27" s="8" t="n">
        <v>0</v>
      </c>
      <c r="E27" s="14" t="n">
        <v>1.876</v>
      </c>
      <c r="F27" s="14" t="n">
        <v>0.181</v>
      </c>
    </row>
    <row r="28">
      <c r="A28" s="8" t="inlineStr">
        <is>
          <t>Macrobrachium rosenbergii</t>
        </is>
      </c>
      <c r="B28" s="8" t="inlineStr">
        <is>
          <t>aggression_events_per_10min</t>
        </is>
      </c>
      <c r="C28" s="13" t="n">
        <v>1000</v>
      </c>
      <c r="D28" s="8" t="n">
        <v>6</v>
      </c>
      <c r="E28" s="14" t="n">
        <v>1.82</v>
      </c>
      <c r="F28" s="14" t="n">
        <v>0.155</v>
      </c>
    </row>
    <row r="29">
      <c r="A29" s="8" t="inlineStr">
        <is>
          <t>Macrobrachium rosenbergii</t>
        </is>
      </c>
      <c r="B29" s="8" t="inlineStr">
        <is>
          <t>aggression_events_per_10min</t>
        </is>
      </c>
      <c r="C29" s="13" t="n">
        <v>1000</v>
      </c>
      <c r="D29" s="8" t="n">
        <v>12</v>
      </c>
      <c r="E29" s="14" t="n">
        <v>1.852</v>
      </c>
      <c r="F29" s="14" t="n">
        <v>0.116</v>
      </c>
    </row>
    <row r="30">
      <c r="A30" s="8" t="inlineStr">
        <is>
          <t>Macrobrachium rosenbergii</t>
        </is>
      </c>
      <c r="B30" s="8" t="inlineStr">
        <is>
          <t>aggression_events_per_10min</t>
        </is>
      </c>
      <c r="C30" s="13" t="n">
        <v>1000</v>
      </c>
      <c r="D30" s="8" t="n">
        <v>24</v>
      </c>
      <c r="E30" s="14" t="n">
        <v>1.769</v>
      </c>
      <c r="F30" s="14" t="n">
        <v>0.121</v>
      </c>
    </row>
    <row r="31">
      <c r="A31" s="8" t="inlineStr">
        <is>
          <t>Macrobrachium rosenbergii</t>
        </is>
      </c>
      <c r="B31" s="8" t="inlineStr">
        <is>
          <t>aggression_events_per_10min</t>
        </is>
      </c>
      <c r="C31" s="13" t="n">
        <v>1000</v>
      </c>
      <c r="D31" s="8" t="n">
        <v>48</v>
      </c>
      <c r="E31" s="14" t="n">
        <v>1.639</v>
      </c>
      <c r="F31" s="14" t="n">
        <v>0.041</v>
      </c>
    </row>
    <row r="32">
      <c r="A32" s="8" t="inlineStr">
        <is>
          <t>Macrobrachium rosenbergii</t>
        </is>
      </c>
      <c r="B32" s="8" t="inlineStr">
        <is>
          <t>aggression_events_per_10min</t>
        </is>
      </c>
      <c r="C32" s="13" t="n">
        <v>1000</v>
      </c>
      <c r="D32" s="8" t="n">
        <v>72</v>
      </c>
      <c r="E32" s="14" t="n">
        <v>1.55</v>
      </c>
      <c r="F32" s="14" t="n">
        <v>0.122</v>
      </c>
    </row>
    <row r="33">
      <c r="A33" s="8" t="inlineStr">
        <is>
          <t>Macrobrachium rosenbergii</t>
        </is>
      </c>
      <c r="B33" s="8" t="inlineStr">
        <is>
          <t>aggression_events_per_10min</t>
        </is>
      </c>
      <c r="C33" s="13" t="n">
        <v>1000</v>
      </c>
      <c r="D33" s="8" t="n">
        <v>96</v>
      </c>
      <c r="E33" s="14" t="n">
        <v>1.695</v>
      </c>
      <c r="F33" s="14" t="n">
        <v>0.165</v>
      </c>
    </row>
    <row r="34">
      <c r="A34" s="8" t="inlineStr">
        <is>
          <t>Macrobrachium rosenbergii</t>
        </is>
      </c>
      <c r="B34" s="8" t="inlineStr">
        <is>
          <t>aggression_events_per_10min</t>
        </is>
      </c>
      <c r="C34" s="13" t="n">
        <v>5000</v>
      </c>
      <c r="D34" s="8" t="n">
        <v>0</v>
      </c>
      <c r="E34" s="14" t="n">
        <v>2.021</v>
      </c>
      <c r="F34" s="14" t="n">
        <v>0.105</v>
      </c>
    </row>
    <row r="35">
      <c r="A35" s="8" t="inlineStr">
        <is>
          <t>Macrobrachium rosenbergii</t>
        </is>
      </c>
      <c r="B35" s="8" t="inlineStr">
        <is>
          <t>aggression_events_per_10min</t>
        </is>
      </c>
      <c r="C35" s="13" t="n">
        <v>5000</v>
      </c>
      <c r="D35" s="8" t="n">
        <v>6</v>
      </c>
      <c r="E35" s="14" t="n">
        <v>1.744</v>
      </c>
      <c r="F35" s="14" t="n">
        <v>0.146</v>
      </c>
    </row>
    <row r="36">
      <c r="A36" s="8" t="inlineStr">
        <is>
          <t>Macrobrachium rosenbergii</t>
        </is>
      </c>
      <c r="B36" s="8" t="inlineStr">
        <is>
          <t>aggression_events_per_10min</t>
        </is>
      </c>
      <c r="C36" s="13" t="n">
        <v>5000</v>
      </c>
      <c r="D36" s="8" t="n">
        <v>12</v>
      </c>
      <c r="E36" s="14" t="n">
        <v>1.715</v>
      </c>
      <c r="F36" s="14" t="n">
        <v>0.06</v>
      </c>
    </row>
    <row r="37">
      <c r="A37" s="8" t="inlineStr">
        <is>
          <t>Macrobrachium rosenbergii</t>
        </is>
      </c>
      <c r="B37" s="8" t="inlineStr">
        <is>
          <t>aggression_events_per_10min</t>
        </is>
      </c>
      <c r="C37" s="13" t="n">
        <v>5000</v>
      </c>
      <c r="D37" s="8" t="n">
        <v>24</v>
      </c>
      <c r="E37" s="14" t="n">
        <v>1.601</v>
      </c>
      <c r="F37" s="14" t="n">
        <v>0.082</v>
      </c>
    </row>
    <row r="38">
      <c r="A38" s="8" t="inlineStr">
        <is>
          <t>Macrobrachium rosenbergii</t>
        </is>
      </c>
      <c r="B38" s="8" t="inlineStr">
        <is>
          <t>aggression_events_per_10min</t>
        </is>
      </c>
      <c r="C38" s="13" t="n">
        <v>5000</v>
      </c>
      <c r="D38" s="8" t="n">
        <v>48</v>
      </c>
      <c r="E38" s="14" t="n">
        <v>1.515</v>
      </c>
      <c r="F38" s="14" t="n">
        <v>0.082</v>
      </c>
    </row>
    <row r="39">
      <c r="A39" s="8" t="inlineStr">
        <is>
          <t>Macrobrachium rosenbergii</t>
        </is>
      </c>
      <c r="B39" s="8" t="inlineStr">
        <is>
          <t>aggression_events_per_10min</t>
        </is>
      </c>
      <c r="C39" s="13" t="n">
        <v>5000</v>
      </c>
      <c r="D39" s="8" t="n">
        <v>72</v>
      </c>
      <c r="E39" s="14" t="n">
        <v>1.48</v>
      </c>
      <c r="F39" s="14" t="n">
        <v>0.06900000000000001</v>
      </c>
    </row>
    <row r="40">
      <c r="A40" s="8" t="inlineStr">
        <is>
          <t>Macrobrachium rosenbergii</t>
        </is>
      </c>
      <c r="B40" s="8" t="inlineStr">
        <is>
          <t>aggression_events_per_10min</t>
        </is>
      </c>
      <c r="C40" s="13" t="n">
        <v>5000</v>
      </c>
      <c r="D40" s="8" t="n">
        <v>96</v>
      </c>
      <c r="E40" s="14" t="n">
        <v>1.386</v>
      </c>
      <c r="F40" s="14" t="n">
        <v>0.076</v>
      </c>
    </row>
    <row r="41">
      <c r="A41" s="8" t="inlineStr">
        <is>
          <t>Macrobrachium rosenbergii</t>
        </is>
      </c>
      <c r="B41" s="8" t="inlineStr">
        <is>
          <t>aggression_events_per_10min</t>
        </is>
      </c>
      <c r="C41" s="13" t="n">
        <v>20000</v>
      </c>
      <c r="D41" s="8" t="n">
        <v>0</v>
      </c>
      <c r="E41" s="14" t="n">
        <v>1.989</v>
      </c>
      <c r="F41" s="14" t="n">
        <v>0.074</v>
      </c>
    </row>
    <row r="42">
      <c r="A42" s="8" t="inlineStr">
        <is>
          <t>Macrobrachium rosenbergii</t>
        </is>
      </c>
      <c r="B42" s="8" t="inlineStr">
        <is>
          <t>aggression_events_per_10min</t>
        </is>
      </c>
      <c r="C42" s="13" t="n">
        <v>20000</v>
      </c>
      <c r="D42" s="8" t="n">
        <v>6</v>
      </c>
      <c r="E42" s="14" t="n">
        <v>1.746</v>
      </c>
      <c r="F42" s="14" t="n">
        <v>0.121</v>
      </c>
    </row>
    <row r="43">
      <c r="A43" s="8" t="inlineStr">
        <is>
          <t>Macrobrachium rosenbergii</t>
        </is>
      </c>
      <c r="B43" s="8" t="inlineStr">
        <is>
          <t>aggression_events_per_10min</t>
        </is>
      </c>
      <c r="C43" s="13" t="n">
        <v>20000</v>
      </c>
      <c r="D43" s="8" t="n">
        <v>12</v>
      </c>
      <c r="E43" s="14" t="n">
        <v>1.761</v>
      </c>
      <c r="F43" s="14" t="n">
        <v>0.08599999999999999</v>
      </c>
    </row>
    <row r="44">
      <c r="A44" s="8" t="inlineStr">
        <is>
          <t>Macrobrachium rosenbergii</t>
        </is>
      </c>
      <c r="B44" s="8" t="inlineStr">
        <is>
          <t>aggression_events_per_10min</t>
        </is>
      </c>
      <c r="C44" s="13" t="n">
        <v>20000</v>
      </c>
      <c r="D44" s="8" t="n">
        <v>24</v>
      </c>
      <c r="E44" s="14" t="n">
        <v>1.656</v>
      </c>
      <c r="F44" s="14" t="n">
        <v>0.033</v>
      </c>
    </row>
    <row r="45">
      <c r="A45" s="8" t="inlineStr">
        <is>
          <t>Macrobrachium rosenbergii</t>
        </is>
      </c>
      <c r="B45" s="8" t="inlineStr">
        <is>
          <t>aggression_events_per_10min</t>
        </is>
      </c>
      <c r="C45" s="13" t="n">
        <v>20000</v>
      </c>
      <c r="D45" s="8" t="n">
        <v>48</v>
      </c>
      <c r="E45" s="14" t="n">
        <v>1.369</v>
      </c>
      <c r="F45" s="14" t="n">
        <v>0.065</v>
      </c>
    </row>
    <row r="46">
      <c r="A46" s="8" t="inlineStr">
        <is>
          <t>Macrobrachium rosenbergii</t>
        </is>
      </c>
      <c r="B46" s="8" t="inlineStr">
        <is>
          <t>aggression_events_per_10min</t>
        </is>
      </c>
      <c r="C46" s="13" t="n">
        <v>20000</v>
      </c>
      <c r="D46" s="8" t="n">
        <v>72</v>
      </c>
      <c r="E46" s="14" t="n">
        <v>1.26</v>
      </c>
      <c r="F46" s="14" t="n">
        <v>0.008999999999999999</v>
      </c>
    </row>
    <row r="47">
      <c r="A47" s="8" t="inlineStr">
        <is>
          <t>Macrobrachium rosenbergii</t>
        </is>
      </c>
      <c r="B47" s="8" t="inlineStr">
        <is>
          <t>aggression_events_per_10min</t>
        </is>
      </c>
      <c r="C47" s="13" t="n">
        <v>20000</v>
      </c>
      <c r="D47" s="8" t="n">
        <v>96</v>
      </c>
      <c r="E47" s="14" t="n">
        <v>1.232</v>
      </c>
      <c r="F47" s="14" t="n">
        <v>0.13</v>
      </c>
    </row>
    <row r="48">
      <c r="A48" s="8" t="inlineStr">
        <is>
          <t>Macrobrachium rosenbergii</t>
        </is>
      </c>
      <c r="B48" s="8" t="inlineStr">
        <is>
          <t>distance_moved_cm_per_10min</t>
        </is>
      </c>
      <c r="C48" s="14" t="n">
        <v>0</v>
      </c>
      <c r="D48" s="8" t="n">
        <v>0</v>
      </c>
      <c r="E48" s="13" t="n">
        <v>538.352</v>
      </c>
      <c r="F48" s="13" t="n">
        <v>15.474</v>
      </c>
    </row>
    <row r="49">
      <c r="A49" s="8" t="inlineStr">
        <is>
          <t>Macrobrachium rosenbergii</t>
        </is>
      </c>
      <c r="B49" s="8" t="inlineStr">
        <is>
          <t>distance_moved_cm_per_10min</t>
        </is>
      </c>
      <c r="C49" s="14" t="n">
        <v>0</v>
      </c>
      <c r="D49" s="8" t="n">
        <v>6</v>
      </c>
      <c r="E49" s="13" t="n">
        <v>511.952</v>
      </c>
      <c r="F49" s="13" t="n">
        <v>26.712</v>
      </c>
    </row>
    <row r="50">
      <c r="A50" s="8" t="inlineStr">
        <is>
          <t>Macrobrachium rosenbergii</t>
        </is>
      </c>
      <c r="B50" s="8" t="inlineStr">
        <is>
          <t>distance_moved_cm_per_10min</t>
        </is>
      </c>
      <c r="C50" s="14" t="n">
        <v>0</v>
      </c>
      <c r="D50" s="8" t="n">
        <v>12</v>
      </c>
      <c r="E50" s="13" t="n">
        <v>516.4829999999999</v>
      </c>
      <c r="F50" s="13" t="n">
        <v>29.422</v>
      </c>
    </row>
    <row r="51">
      <c r="A51" s="8" t="inlineStr">
        <is>
          <t>Macrobrachium rosenbergii</t>
        </is>
      </c>
      <c r="B51" s="8" t="inlineStr">
        <is>
          <t>distance_moved_cm_per_10min</t>
        </is>
      </c>
      <c r="C51" s="14" t="n">
        <v>0</v>
      </c>
      <c r="D51" s="8" t="n">
        <v>24</v>
      </c>
      <c r="E51" s="13" t="n">
        <v>511.515</v>
      </c>
      <c r="F51" s="13" t="n">
        <v>15.712</v>
      </c>
    </row>
    <row r="52">
      <c r="A52" s="8" t="inlineStr">
        <is>
          <t>Macrobrachium rosenbergii</t>
        </is>
      </c>
      <c r="B52" s="8" t="inlineStr">
        <is>
          <t>distance_moved_cm_per_10min</t>
        </is>
      </c>
      <c r="C52" s="14" t="n">
        <v>0</v>
      </c>
      <c r="D52" s="8" t="n">
        <v>48</v>
      </c>
      <c r="E52" s="13" t="n">
        <v>529.365</v>
      </c>
      <c r="F52" s="13" t="n">
        <v>53.018</v>
      </c>
    </row>
    <row r="53">
      <c r="A53" s="8" t="inlineStr">
        <is>
          <t>Macrobrachium rosenbergii</t>
        </is>
      </c>
      <c r="B53" s="8" t="inlineStr">
        <is>
          <t>distance_moved_cm_per_10min</t>
        </is>
      </c>
      <c r="C53" s="14" t="n">
        <v>0</v>
      </c>
      <c r="D53" s="8" t="n">
        <v>72</v>
      </c>
      <c r="E53" s="13" t="n">
        <v>506.647</v>
      </c>
      <c r="F53" s="13" t="n">
        <v>40.884</v>
      </c>
    </row>
    <row r="54">
      <c r="A54" s="8" t="inlineStr">
        <is>
          <t>Macrobrachium rosenbergii</t>
        </is>
      </c>
      <c r="B54" s="8" t="inlineStr">
        <is>
          <t>distance_moved_cm_per_10min</t>
        </is>
      </c>
      <c r="C54" s="14" t="n">
        <v>0</v>
      </c>
      <c r="D54" s="8" t="n">
        <v>96</v>
      </c>
      <c r="E54" s="13" t="n">
        <v>509.459</v>
      </c>
      <c r="F54" s="13" t="n">
        <v>24.49</v>
      </c>
    </row>
    <row r="55">
      <c r="A55" s="8" t="inlineStr">
        <is>
          <t>Macrobrachium rosenbergii</t>
        </is>
      </c>
      <c r="B55" s="8" t="inlineStr">
        <is>
          <t>distance_moved_cm_per_10min</t>
        </is>
      </c>
      <c r="C55" s="13" t="n">
        <v>50</v>
      </c>
      <c r="D55" s="8" t="n">
        <v>0</v>
      </c>
      <c r="E55" s="13" t="n">
        <v>541.256</v>
      </c>
      <c r="F55" s="13" t="n">
        <v>41.782</v>
      </c>
    </row>
    <row r="56">
      <c r="A56" s="8" t="inlineStr">
        <is>
          <t>Macrobrachium rosenbergii</t>
        </is>
      </c>
      <c r="B56" s="8" t="inlineStr">
        <is>
          <t>distance_moved_cm_per_10min</t>
        </is>
      </c>
      <c r="C56" s="13" t="n">
        <v>50</v>
      </c>
      <c r="D56" s="8" t="n">
        <v>6</v>
      </c>
      <c r="E56" s="13" t="n">
        <v>536.561</v>
      </c>
      <c r="F56" s="13" t="n">
        <v>26.777</v>
      </c>
    </row>
    <row r="57">
      <c r="A57" s="8" t="inlineStr">
        <is>
          <t>Macrobrachium rosenbergii</t>
        </is>
      </c>
      <c r="B57" s="8" t="inlineStr">
        <is>
          <t>distance_moved_cm_per_10min</t>
        </is>
      </c>
      <c r="C57" s="13" t="n">
        <v>50</v>
      </c>
      <c r="D57" s="8" t="n">
        <v>12</v>
      </c>
      <c r="E57" s="13" t="n">
        <v>521.679</v>
      </c>
      <c r="F57" s="13" t="n">
        <v>37.602</v>
      </c>
    </row>
    <row r="58">
      <c r="A58" s="8" t="inlineStr">
        <is>
          <t>Macrobrachium rosenbergii</t>
        </is>
      </c>
      <c r="B58" s="8" t="inlineStr">
        <is>
          <t>distance_moved_cm_per_10min</t>
        </is>
      </c>
      <c r="C58" s="13" t="n">
        <v>50</v>
      </c>
      <c r="D58" s="8" t="n">
        <v>24</v>
      </c>
      <c r="E58" s="13" t="n">
        <v>505.681</v>
      </c>
      <c r="F58" s="13" t="n">
        <v>19.431</v>
      </c>
    </row>
    <row r="59">
      <c r="A59" s="8" t="inlineStr">
        <is>
          <t>Macrobrachium rosenbergii</t>
        </is>
      </c>
      <c r="B59" s="8" t="inlineStr">
        <is>
          <t>distance_moved_cm_per_10min</t>
        </is>
      </c>
      <c r="C59" s="13" t="n">
        <v>50</v>
      </c>
      <c r="D59" s="8" t="n">
        <v>48</v>
      </c>
      <c r="E59" s="13" t="n">
        <v>485.188</v>
      </c>
      <c r="F59" s="13" t="n">
        <v>38.33</v>
      </c>
    </row>
    <row r="60">
      <c r="A60" s="8" t="inlineStr">
        <is>
          <t>Macrobrachium rosenbergii</t>
        </is>
      </c>
      <c r="B60" s="8" t="inlineStr">
        <is>
          <t>distance_moved_cm_per_10min</t>
        </is>
      </c>
      <c r="C60" s="13" t="n">
        <v>50</v>
      </c>
      <c r="D60" s="8" t="n">
        <v>72</v>
      </c>
      <c r="E60" s="13" t="n">
        <v>486.084</v>
      </c>
      <c r="F60" s="13" t="n">
        <v>13.372</v>
      </c>
    </row>
    <row r="61">
      <c r="A61" s="8" t="inlineStr">
        <is>
          <t>Macrobrachium rosenbergii</t>
        </is>
      </c>
      <c r="B61" s="8" t="inlineStr">
        <is>
          <t>distance_moved_cm_per_10min</t>
        </is>
      </c>
      <c r="C61" s="13" t="n">
        <v>50</v>
      </c>
      <c r="D61" s="8" t="n">
        <v>96</v>
      </c>
      <c r="E61" s="13" t="n">
        <v>512.328</v>
      </c>
      <c r="F61" s="13" t="n">
        <v>15.398</v>
      </c>
    </row>
    <row r="62">
      <c r="A62" s="8" t="inlineStr">
        <is>
          <t>Macrobrachium rosenbergii</t>
        </is>
      </c>
      <c r="B62" s="8" t="inlineStr">
        <is>
          <t>distance_moved_cm_per_10min</t>
        </is>
      </c>
      <c r="C62" s="13" t="n">
        <v>250</v>
      </c>
      <c r="D62" s="8" t="n">
        <v>0</v>
      </c>
      <c r="E62" s="13" t="n">
        <v>542.79</v>
      </c>
      <c r="F62" s="13" t="n">
        <v>17.767</v>
      </c>
    </row>
    <row r="63">
      <c r="A63" s="8" t="inlineStr">
        <is>
          <t>Macrobrachium rosenbergii</t>
        </is>
      </c>
      <c r="B63" s="8" t="inlineStr">
        <is>
          <t>distance_moved_cm_per_10min</t>
        </is>
      </c>
      <c r="C63" s="13" t="n">
        <v>250</v>
      </c>
      <c r="D63" s="8" t="n">
        <v>6</v>
      </c>
      <c r="E63" s="13" t="n">
        <v>513.616</v>
      </c>
      <c r="F63" s="13" t="n">
        <v>17.774</v>
      </c>
    </row>
    <row r="64">
      <c r="A64" s="8" t="inlineStr">
        <is>
          <t>Macrobrachium rosenbergii</t>
        </is>
      </c>
      <c r="B64" s="8" t="inlineStr">
        <is>
          <t>distance_moved_cm_per_10min</t>
        </is>
      </c>
      <c r="C64" s="13" t="n">
        <v>250</v>
      </c>
      <c r="D64" s="8" t="n">
        <v>12</v>
      </c>
      <c r="E64" s="13" t="n">
        <v>472.146</v>
      </c>
      <c r="F64" s="13" t="n">
        <v>58.112</v>
      </c>
    </row>
    <row r="65">
      <c r="A65" s="8" t="inlineStr">
        <is>
          <t>Macrobrachium rosenbergii</t>
        </is>
      </c>
      <c r="B65" s="8" t="inlineStr">
        <is>
          <t>distance_moved_cm_per_10min</t>
        </is>
      </c>
      <c r="C65" s="13" t="n">
        <v>250</v>
      </c>
      <c r="D65" s="8" t="n">
        <v>24</v>
      </c>
      <c r="E65" s="13" t="n">
        <v>476.069</v>
      </c>
      <c r="F65" s="13" t="n">
        <v>58.289</v>
      </c>
    </row>
    <row r="66">
      <c r="A66" s="8" t="inlineStr">
        <is>
          <t>Macrobrachium rosenbergii</t>
        </is>
      </c>
      <c r="B66" s="8" t="inlineStr">
        <is>
          <t>distance_moved_cm_per_10min</t>
        </is>
      </c>
      <c r="C66" s="13" t="n">
        <v>250</v>
      </c>
      <c r="D66" s="8" t="n">
        <v>48</v>
      </c>
      <c r="E66" s="13" t="n">
        <v>432.102</v>
      </c>
      <c r="F66" s="13" t="n">
        <v>27.799</v>
      </c>
    </row>
    <row r="67">
      <c r="A67" s="8" t="inlineStr">
        <is>
          <t>Macrobrachium rosenbergii</t>
        </is>
      </c>
      <c r="B67" s="8" t="inlineStr">
        <is>
          <t>distance_moved_cm_per_10min</t>
        </is>
      </c>
      <c r="C67" s="13" t="n">
        <v>250</v>
      </c>
      <c r="D67" s="8" t="n">
        <v>72</v>
      </c>
      <c r="E67" s="13" t="n">
        <v>458.432</v>
      </c>
      <c r="F67" s="13" t="n">
        <v>35.179</v>
      </c>
    </row>
    <row r="68">
      <c r="A68" s="8" t="inlineStr">
        <is>
          <t>Macrobrachium rosenbergii</t>
        </is>
      </c>
      <c r="B68" s="8" t="inlineStr">
        <is>
          <t>distance_moved_cm_per_10min</t>
        </is>
      </c>
      <c r="C68" s="13" t="n">
        <v>250</v>
      </c>
      <c r="D68" s="8" t="n">
        <v>96</v>
      </c>
      <c r="E68" s="13" t="n">
        <v>462.594</v>
      </c>
      <c r="F68" s="13" t="n">
        <v>40.751</v>
      </c>
    </row>
    <row r="69">
      <c r="A69" s="8" t="inlineStr">
        <is>
          <t>Macrobrachium rosenbergii</t>
        </is>
      </c>
      <c r="B69" s="8" t="inlineStr">
        <is>
          <t>distance_moved_cm_per_10min</t>
        </is>
      </c>
      <c r="C69" s="13" t="n">
        <v>1000</v>
      </c>
      <c r="D69" s="8" t="n">
        <v>0</v>
      </c>
      <c r="E69" s="13" t="n">
        <v>557.574</v>
      </c>
      <c r="F69" s="13" t="n">
        <v>44.484</v>
      </c>
    </row>
    <row r="70">
      <c r="A70" s="8" t="inlineStr">
        <is>
          <t>Macrobrachium rosenbergii</t>
        </is>
      </c>
      <c r="B70" s="8" t="inlineStr">
        <is>
          <t>distance_moved_cm_per_10min</t>
        </is>
      </c>
      <c r="C70" s="13" t="n">
        <v>1000</v>
      </c>
      <c r="D70" s="8" t="n">
        <v>6</v>
      </c>
      <c r="E70" s="13" t="n">
        <v>516.803</v>
      </c>
      <c r="F70" s="13" t="n">
        <v>26.554</v>
      </c>
    </row>
    <row r="71">
      <c r="A71" s="8" t="inlineStr">
        <is>
          <t>Macrobrachium rosenbergii</t>
        </is>
      </c>
      <c r="B71" s="8" t="inlineStr">
        <is>
          <t>distance_moved_cm_per_10min</t>
        </is>
      </c>
      <c r="C71" s="13" t="n">
        <v>1000</v>
      </c>
      <c r="D71" s="8" t="n">
        <v>12</v>
      </c>
      <c r="E71" s="13" t="n">
        <v>482.073</v>
      </c>
      <c r="F71" s="13" t="n">
        <v>34.064</v>
      </c>
    </row>
    <row r="72">
      <c r="A72" s="8" t="inlineStr">
        <is>
          <t>Macrobrachium rosenbergii</t>
        </is>
      </c>
      <c r="B72" s="8" t="inlineStr">
        <is>
          <t>distance_moved_cm_per_10min</t>
        </is>
      </c>
      <c r="C72" s="13" t="n">
        <v>1000</v>
      </c>
      <c r="D72" s="8" t="n">
        <v>24</v>
      </c>
      <c r="E72" s="13" t="n">
        <v>446.3</v>
      </c>
      <c r="F72" s="13" t="n">
        <v>36.88</v>
      </c>
    </row>
    <row r="73">
      <c r="A73" s="8" t="inlineStr">
        <is>
          <t>Macrobrachium rosenbergii</t>
        </is>
      </c>
      <c r="B73" s="8" t="inlineStr">
        <is>
          <t>distance_moved_cm_per_10min</t>
        </is>
      </c>
      <c r="C73" s="13" t="n">
        <v>1000</v>
      </c>
      <c r="D73" s="8" t="n">
        <v>48</v>
      </c>
      <c r="E73" s="13" t="n">
        <v>451.176</v>
      </c>
      <c r="F73" s="13" t="n">
        <v>39.846</v>
      </c>
    </row>
    <row r="74">
      <c r="A74" s="8" t="inlineStr">
        <is>
          <t>Macrobrachium rosenbergii</t>
        </is>
      </c>
      <c r="B74" s="8" t="inlineStr">
        <is>
          <t>distance_moved_cm_per_10min</t>
        </is>
      </c>
      <c r="C74" s="13" t="n">
        <v>1000</v>
      </c>
      <c r="D74" s="8" t="n">
        <v>72</v>
      </c>
      <c r="E74" s="13" t="n">
        <v>390.788</v>
      </c>
      <c r="F74" s="13" t="n">
        <v>30.519</v>
      </c>
    </row>
    <row r="75">
      <c r="A75" s="8" t="inlineStr">
        <is>
          <t>Macrobrachium rosenbergii</t>
        </is>
      </c>
      <c r="B75" s="8" t="inlineStr">
        <is>
          <t>distance_moved_cm_per_10min</t>
        </is>
      </c>
      <c r="C75" s="13" t="n">
        <v>1000</v>
      </c>
      <c r="D75" s="8" t="n">
        <v>96</v>
      </c>
      <c r="E75" s="13" t="n">
        <v>399.675</v>
      </c>
      <c r="F75" s="14" t="n">
        <v>9.178000000000001</v>
      </c>
    </row>
    <row r="76">
      <c r="A76" s="8" t="inlineStr">
        <is>
          <t>Macrobrachium rosenbergii</t>
        </is>
      </c>
      <c r="B76" s="8" t="inlineStr">
        <is>
          <t>distance_moved_cm_per_10min</t>
        </is>
      </c>
      <c r="C76" s="13" t="n">
        <v>5000</v>
      </c>
      <c r="D76" s="8" t="n">
        <v>0</v>
      </c>
      <c r="E76" s="13" t="n">
        <v>518.91</v>
      </c>
      <c r="F76" s="13" t="n">
        <v>41.545</v>
      </c>
    </row>
    <row r="77">
      <c r="A77" s="8" t="inlineStr">
        <is>
          <t>Macrobrachium rosenbergii</t>
        </is>
      </c>
      <c r="B77" s="8" t="inlineStr">
        <is>
          <t>distance_moved_cm_per_10min</t>
        </is>
      </c>
      <c r="C77" s="13" t="n">
        <v>5000</v>
      </c>
      <c r="D77" s="8" t="n">
        <v>6</v>
      </c>
      <c r="E77" s="13" t="n">
        <v>506.075</v>
      </c>
      <c r="F77" s="13" t="n">
        <v>33.388</v>
      </c>
    </row>
    <row r="78">
      <c r="A78" s="8" t="inlineStr">
        <is>
          <t>Macrobrachium rosenbergii</t>
        </is>
      </c>
      <c r="B78" s="8" t="inlineStr">
        <is>
          <t>distance_moved_cm_per_10min</t>
        </is>
      </c>
      <c r="C78" s="13" t="n">
        <v>5000</v>
      </c>
      <c r="D78" s="8" t="n">
        <v>12</v>
      </c>
      <c r="E78" s="13" t="n">
        <v>460.756</v>
      </c>
      <c r="F78" s="13" t="n">
        <v>40.511</v>
      </c>
    </row>
    <row r="79">
      <c r="A79" s="8" t="inlineStr">
        <is>
          <t>Macrobrachium rosenbergii</t>
        </is>
      </c>
      <c r="B79" s="8" t="inlineStr">
        <is>
          <t>distance_moved_cm_per_10min</t>
        </is>
      </c>
      <c r="C79" s="13" t="n">
        <v>5000</v>
      </c>
      <c r="D79" s="8" t="n">
        <v>24</v>
      </c>
      <c r="E79" s="13" t="n">
        <v>438.725</v>
      </c>
      <c r="F79" s="13" t="n">
        <v>26.931</v>
      </c>
    </row>
    <row r="80">
      <c r="A80" s="8" t="inlineStr">
        <is>
          <t>Macrobrachium rosenbergii</t>
        </is>
      </c>
      <c r="B80" s="8" t="inlineStr">
        <is>
          <t>distance_moved_cm_per_10min</t>
        </is>
      </c>
      <c r="C80" s="13" t="n">
        <v>5000</v>
      </c>
      <c r="D80" s="8" t="n">
        <v>48</v>
      </c>
      <c r="E80" s="13" t="n">
        <v>371.967</v>
      </c>
      <c r="F80" s="13" t="n">
        <v>18.898</v>
      </c>
    </row>
    <row r="81">
      <c r="A81" s="8" t="inlineStr">
        <is>
          <t>Macrobrachium rosenbergii</t>
        </is>
      </c>
      <c r="B81" s="8" t="inlineStr">
        <is>
          <t>distance_moved_cm_per_10min</t>
        </is>
      </c>
      <c r="C81" s="13" t="n">
        <v>5000</v>
      </c>
      <c r="D81" s="8" t="n">
        <v>72</v>
      </c>
      <c r="E81" s="13" t="n">
        <v>368.997</v>
      </c>
      <c r="F81" s="13" t="n">
        <v>12.903</v>
      </c>
    </row>
    <row r="82">
      <c r="A82" s="8" t="inlineStr">
        <is>
          <t>Macrobrachium rosenbergii</t>
        </is>
      </c>
      <c r="B82" s="8" t="inlineStr">
        <is>
          <t>distance_moved_cm_per_10min</t>
        </is>
      </c>
      <c r="C82" s="13" t="n">
        <v>5000</v>
      </c>
      <c r="D82" s="8" t="n">
        <v>96</v>
      </c>
      <c r="E82" s="13" t="n">
        <v>358.105</v>
      </c>
      <c r="F82" s="13" t="n">
        <v>18.967</v>
      </c>
    </row>
    <row r="83">
      <c r="A83" s="8" t="inlineStr">
        <is>
          <t>Macrobrachium rosenbergii</t>
        </is>
      </c>
      <c r="B83" s="8" t="inlineStr">
        <is>
          <t>distance_moved_cm_per_10min</t>
        </is>
      </c>
      <c r="C83" s="13" t="n">
        <v>20000</v>
      </c>
      <c r="D83" s="8" t="n">
        <v>0</v>
      </c>
      <c r="E83" s="13" t="n">
        <v>505.629</v>
      </c>
      <c r="F83" s="13" t="n">
        <v>23.065</v>
      </c>
    </row>
    <row r="84">
      <c r="A84" s="8" t="inlineStr">
        <is>
          <t>Macrobrachium rosenbergii</t>
        </is>
      </c>
      <c r="B84" s="8" t="inlineStr">
        <is>
          <t>distance_moved_cm_per_10min</t>
        </is>
      </c>
      <c r="C84" s="13" t="n">
        <v>20000</v>
      </c>
      <c r="D84" s="8" t="n">
        <v>6</v>
      </c>
      <c r="E84" s="13" t="n">
        <v>472.113</v>
      </c>
      <c r="F84" s="13" t="n">
        <v>30.908</v>
      </c>
    </row>
    <row r="85">
      <c r="A85" s="8" t="inlineStr">
        <is>
          <t>Macrobrachium rosenbergii</t>
        </is>
      </c>
      <c r="B85" s="8" t="inlineStr">
        <is>
          <t>distance_moved_cm_per_10min</t>
        </is>
      </c>
      <c r="C85" s="13" t="n">
        <v>20000</v>
      </c>
      <c r="D85" s="8" t="n">
        <v>12</v>
      </c>
      <c r="E85" s="13" t="n">
        <v>475.154</v>
      </c>
      <c r="F85" s="13" t="n">
        <v>42.789</v>
      </c>
    </row>
    <row r="86">
      <c r="A86" s="8" t="inlineStr">
        <is>
          <t>Macrobrachium rosenbergii</t>
        </is>
      </c>
      <c r="B86" s="8" t="inlineStr">
        <is>
          <t>distance_moved_cm_per_10min</t>
        </is>
      </c>
      <c r="C86" s="13" t="n">
        <v>20000</v>
      </c>
      <c r="D86" s="8" t="n">
        <v>24</v>
      </c>
      <c r="E86" s="13" t="n">
        <v>414.394</v>
      </c>
      <c r="F86" s="13" t="n">
        <v>18.522</v>
      </c>
    </row>
    <row r="87">
      <c r="A87" s="8" t="inlineStr">
        <is>
          <t>Macrobrachium rosenbergii</t>
        </is>
      </c>
      <c r="B87" s="8" t="inlineStr">
        <is>
          <t>distance_moved_cm_per_10min</t>
        </is>
      </c>
      <c r="C87" s="13" t="n">
        <v>20000</v>
      </c>
      <c r="D87" s="8" t="n">
        <v>48</v>
      </c>
      <c r="E87" s="13" t="n">
        <v>367.22</v>
      </c>
      <c r="F87" s="13" t="n">
        <v>14.114</v>
      </c>
    </row>
    <row r="88">
      <c r="A88" s="8" t="inlineStr">
        <is>
          <t>Macrobrachium rosenbergii</t>
        </is>
      </c>
      <c r="B88" s="8" t="inlineStr">
        <is>
          <t>distance_moved_cm_per_10min</t>
        </is>
      </c>
      <c r="C88" s="13" t="n">
        <v>20000</v>
      </c>
      <c r="D88" s="8" t="n">
        <v>72</v>
      </c>
      <c r="E88" s="13" t="n">
        <v>305.885</v>
      </c>
      <c r="F88" s="13" t="n">
        <v>15.267</v>
      </c>
    </row>
    <row r="89">
      <c r="A89" s="8" t="inlineStr">
        <is>
          <t>Macrobrachium rosenbergii</t>
        </is>
      </c>
      <c r="B89" s="8" t="inlineStr">
        <is>
          <t>distance_moved_cm_per_10min</t>
        </is>
      </c>
      <c r="C89" s="13" t="n">
        <v>20000</v>
      </c>
      <c r="D89" s="8" t="n">
        <v>96</v>
      </c>
      <c r="E89" s="13" t="n">
        <v>302.759</v>
      </c>
      <c r="F89" s="13" t="n">
        <v>10.358</v>
      </c>
    </row>
    <row r="90">
      <c r="A90" s="8" t="inlineStr">
        <is>
          <t>Macrobrachium rosenbergii</t>
        </is>
      </c>
      <c r="B90" s="8" t="inlineStr">
        <is>
          <t>feeding_rate_items_per_min</t>
        </is>
      </c>
      <c r="C90" s="14" t="n">
        <v>0</v>
      </c>
      <c r="D90" s="8" t="n">
        <v>0</v>
      </c>
      <c r="E90" s="14" t="n">
        <v>3.379</v>
      </c>
      <c r="F90" s="14" t="n">
        <v>0.209</v>
      </c>
    </row>
    <row r="91">
      <c r="A91" s="8" t="inlineStr">
        <is>
          <t>Macrobrachium rosenbergii</t>
        </is>
      </c>
      <c r="B91" s="8" t="inlineStr">
        <is>
          <t>feeding_rate_items_per_min</t>
        </is>
      </c>
      <c r="C91" s="14" t="n">
        <v>0</v>
      </c>
      <c r="D91" s="8" t="n">
        <v>6</v>
      </c>
      <c r="E91" s="14" t="n">
        <v>3.526</v>
      </c>
      <c r="F91" s="14" t="n">
        <v>0.18</v>
      </c>
    </row>
    <row r="92">
      <c r="A92" s="8" t="inlineStr">
        <is>
          <t>Macrobrachium rosenbergii</t>
        </is>
      </c>
      <c r="B92" s="8" t="inlineStr">
        <is>
          <t>feeding_rate_items_per_min</t>
        </is>
      </c>
      <c r="C92" s="14" t="n">
        <v>0</v>
      </c>
      <c r="D92" s="8" t="n">
        <v>12</v>
      </c>
      <c r="E92" s="14" t="n">
        <v>3.352</v>
      </c>
      <c r="F92" s="14" t="n">
        <v>0.277</v>
      </c>
    </row>
    <row r="93">
      <c r="A93" s="8" t="inlineStr">
        <is>
          <t>Macrobrachium rosenbergii</t>
        </is>
      </c>
      <c r="B93" s="8" t="inlineStr">
        <is>
          <t>feeding_rate_items_per_min</t>
        </is>
      </c>
      <c r="C93" s="14" t="n">
        <v>0</v>
      </c>
      <c r="D93" s="8" t="n">
        <v>24</v>
      </c>
      <c r="E93" s="14" t="n">
        <v>3.461</v>
      </c>
      <c r="F93" s="14" t="n">
        <v>0.189</v>
      </c>
    </row>
    <row r="94">
      <c r="A94" s="8" t="inlineStr">
        <is>
          <t>Macrobrachium rosenbergii</t>
        </is>
      </c>
      <c r="B94" s="8" t="inlineStr">
        <is>
          <t>feeding_rate_items_per_min</t>
        </is>
      </c>
      <c r="C94" s="14" t="n">
        <v>0</v>
      </c>
      <c r="D94" s="8" t="n">
        <v>48</v>
      </c>
      <c r="E94" s="14" t="n">
        <v>3.384</v>
      </c>
      <c r="F94" s="14" t="n">
        <v>0.06</v>
      </c>
    </row>
    <row r="95">
      <c r="A95" s="8" t="inlineStr">
        <is>
          <t>Macrobrachium rosenbergii</t>
        </is>
      </c>
      <c r="B95" s="8" t="inlineStr">
        <is>
          <t>feeding_rate_items_per_min</t>
        </is>
      </c>
      <c r="C95" s="14" t="n">
        <v>0</v>
      </c>
      <c r="D95" s="8" t="n">
        <v>72</v>
      </c>
      <c r="E95" s="14" t="n">
        <v>3.387</v>
      </c>
      <c r="F95" s="14" t="n">
        <v>0.099</v>
      </c>
    </row>
    <row r="96">
      <c r="A96" s="8" t="inlineStr">
        <is>
          <t>Macrobrachium rosenbergii</t>
        </is>
      </c>
      <c r="B96" s="8" t="inlineStr">
        <is>
          <t>feeding_rate_items_per_min</t>
        </is>
      </c>
      <c r="C96" s="14" t="n">
        <v>0</v>
      </c>
      <c r="D96" s="8" t="n">
        <v>96</v>
      </c>
      <c r="E96" s="14" t="n">
        <v>3.207</v>
      </c>
      <c r="F96" s="14" t="n">
        <v>0.098</v>
      </c>
    </row>
    <row r="97">
      <c r="A97" s="8" t="inlineStr">
        <is>
          <t>Macrobrachium rosenbergii</t>
        </is>
      </c>
      <c r="B97" s="8" t="inlineStr">
        <is>
          <t>feeding_rate_items_per_min</t>
        </is>
      </c>
      <c r="C97" s="13" t="n">
        <v>50</v>
      </c>
      <c r="D97" s="8" t="n">
        <v>0</v>
      </c>
      <c r="E97" s="14" t="n">
        <v>3.312</v>
      </c>
      <c r="F97" s="14" t="n">
        <v>0.15</v>
      </c>
    </row>
    <row r="98">
      <c r="A98" s="8" t="inlineStr">
        <is>
          <t>Macrobrachium rosenbergii</t>
        </is>
      </c>
      <c r="B98" s="8" t="inlineStr">
        <is>
          <t>feeding_rate_items_per_min</t>
        </is>
      </c>
      <c r="C98" s="13" t="n">
        <v>50</v>
      </c>
      <c r="D98" s="8" t="n">
        <v>6</v>
      </c>
      <c r="E98" s="14" t="n">
        <v>3.098</v>
      </c>
      <c r="F98" s="14" t="n">
        <v>0.22</v>
      </c>
    </row>
    <row r="99">
      <c r="A99" s="8" t="inlineStr">
        <is>
          <t>Macrobrachium rosenbergii</t>
        </is>
      </c>
      <c r="B99" s="8" t="inlineStr">
        <is>
          <t>feeding_rate_items_per_min</t>
        </is>
      </c>
      <c r="C99" s="13" t="n">
        <v>50</v>
      </c>
      <c r="D99" s="8" t="n">
        <v>12</v>
      </c>
      <c r="E99" s="14" t="n">
        <v>3.166</v>
      </c>
      <c r="F99" s="14" t="n">
        <v>0.079</v>
      </c>
    </row>
    <row r="100">
      <c r="A100" s="8" t="inlineStr">
        <is>
          <t>Macrobrachium rosenbergii</t>
        </is>
      </c>
      <c r="B100" s="8" t="inlineStr">
        <is>
          <t>feeding_rate_items_per_min</t>
        </is>
      </c>
      <c r="C100" s="13" t="n">
        <v>50</v>
      </c>
      <c r="D100" s="8" t="n">
        <v>24</v>
      </c>
      <c r="E100" s="14" t="n">
        <v>3.236</v>
      </c>
      <c r="F100" s="14" t="n">
        <v>0.116</v>
      </c>
    </row>
    <row r="101">
      <c r="A101" s="8" t="inlineStr">
        <is>
          <t>Macrobrachium rosenbergii</t>
        </is>
      </c>
      <c r="B101" s="8" t="inlineStr">
        <is>
          <t>feeding_rate_items_per_min</t>
        </is>
      </c>
      <c r="C101" s="13" t="n">
        <v>50</v>
      </c>
      <c r="D101" s="8" t="n">
        <v>48</v>
      </c>
      <c r="E101" s="14" t="n">
        <v>3.33</v>
      </c>
      <c r="F101" s="14" t="n">
        <v>0.367</v>
      </c>
    </row>
    <row r="102">
      <c r="A102" s="8" t="inlineStr">
        <is>
          <t>Macrobrachium rosenbergii</t>
        </is>
      </c>
      <c r="B102" s="8" t="inlineStr">
        <is>
          <t>feeding_rate_items_per_min</t>
        </is>
      </c>
      <c r="C102" s="13" t="n">
        <v>50</v>
      </c>
      <c r="D102" s="8" t="n">
        <v>72</v>
      </c>
      <c r="E102" s="14" t="n">
        <v>3.159</v>
      </c>
      <c r="F102" s="14" t="n">
        <v>0.263</v>
      </c>
    </row>
    <row r="103">
      <c r="A103" s="8" t="inlineStr">
        <is>
          <t>Macrobrachium rosenbergii</t>
        </is>
      </c>
      <c r="B103" s="8" t="inlineStr">
        <is>
          <t>feeding_rate_items_per_min</t>
        </is>
      </c>
      <c r="C103" s="13" t="n">
        <v>50</v>
      </c>
      <c r="D103" s="8" t="n">
        <v>96</v>
      </c>
      <c r="E103" s="14" t="n">
        <v>3.126</v>
      </c>
      <c r="F103" s="14" t="n">
        <v>0.22</v>
      </c>
    </row>
    <row r="104">
      <c r="A104" s="8" t="inlineStr">
        <is>
          <t>Macrobrachium rosenbergii</t>
        </is>
      </c>
      <c r="B104" s="8" t="inlineStr">
        <is>
          <t>feeding_rate_items_per_min</t>
        </is>
      </c>
      <c r="C104" s="13" t="n">
        <v>250</v>
      </c>
      <c r="D104" s="8" t="n">
        <v>0</v>
      </c>
      <c r="E104" s="14" t="n">
        <v>3.207</v>
      </c>
      <c r="F104" s="14" t="n">
        <v>0.177</v>
      </c>
    </row>
    <row r="105">
      <c r="A105" s="8" t="inlineStr">
        <is>
          <t>Macrobrachium rosenbergii</t>
        </is>
      </c>
      <c r="B105" s="8" t="inlineStr">
        <is>
          <t>feeding_rate_items_per_min</t>
        </is>
      </c>
      <c r="C105" s="13" t="n">
        <v>250</v>
      </c>
      <c r="D105" s="8" t="n">
        <v>6</v>
      </c>
      <c r="E105" s="14" t="n">
        <v>3.177</v>
      </c>
      <c r="F105" s="14" t="n">
        <v>0.266</v>
      </c>
    </row>
    <row r="106">
      <c r="A106" s="8" t="inlineStr">
        <is>
          <t>Macrobrachium rosenbergii</t>
        </is>
      </c>
      <c r="B106" s="8" t="inlineStr">
        <is>
          <t>feeding_rate_items_per_min</t>
        </is>
      </c>
      <c r="C106" s="13" t="n">
        <v>250</v>
      </c>
      <c r="D106" s="8" t="n">
        <v>12</v>
      </c>
      <c r="E106" s="14" t="n">
        <v>3.397</v>
      </c>
      <c r="F106" s="14" t="n">
        <v>0.115</v>
      </c>
    </row>
    <row r="107">
      <c r="A107" s="8" t="inlineStr">
        <is>
          <t>Macrobrachium rosenbergii</t>
        </is>
      </c>
      <c r="B107" s="8" t="inlineStr">
        <is>
          <t>feeding_rate_items_per_min</t>
        </is>
      </c>
      <c r="C107" s="13" t="n">
        <v>250</v>
      </c>
      <c r="D107" s="8" t="n">
        <v>24</v>
      </c>
      <c r="E107" s="14" t="n">
        <v>3.048</v>
      </c>
      <c r="F107" s="14" t="n">
        <v>0.061</v>
      </c>
    </row>
    <row r="108">
      <c r="A108" s="8" t="inlineStr">
        <is>
          <t>Macrobrachium rosenbergii</t>
        </is>
      </c>
      <c r="B108" s="8" t="inlineStr">
        <is>
          <t>feeding_rate_items_per_min</t>
        </is>
      </c>
      <c r="C108" s="13" t="n">
        <v>250</v>
      </c>
      <c r="D108" s="8" t="n">
        <v>48</v>
      </c>
      <c r="E108" s="14" t="n">
        <v>3.119</v>
      </c>
      <c r="F108" s="14" t="n">
        <v>0.331</v>
      </c>
    </row>
    <row r="109">
      <c r="A109" s="8" t="inlineStr">
        <is>
          <t>Macrobrachium rosenbergii</t>
        </is>
      </c>
      <c r="B109" s="8" t="inlineStr">
        <is>
          <t>feeding_rate_items_per_min</t>
        </is>
      </c>
      <c r="C109" s="13" t="n">
        <v>250</v>
      </c>
      <c r="D109" s="8" t="n">
        <v>72</v>
      </c>
      <c r="E109" s="14" t="n">
        <v>2.836</v>
      </c>
      <c r="F109" s="14" t="n">
        <v>0.12</v>
      </c>
    </row>
    <row r="110">
      <c r="A110" s="8" t="inlineStr">
        <is>
          <t>Macrobrachium rosenbergii</t>
        </is>
      </c>
      <c r="B110" s="8" t="inlineStr">
        <is>
          <t>feeding_rate_items_per_min</t>
        </is>
      </c>
      <c r="C110" s="13" t="n">
        <v>250</v>
      </c>
      <c r="D110" s="8" t="n">
        <v>96</v>
      </c>
      <c r="E110" s="14" t="n">
        <v>2.862</v>
      </c>
      <c r="F110" s="14" t="n">
        <v>0.158</v>
      </c>
    </row>
    <row r="111">
      <c r="A111" s="8" t="inlineStr">
        <is>
          <t>Macrobrachium rosenbergii</t>
        </is>
      </c>
      <c r="B111" s="8" t="inlineStr">
        <is>
          <t>feeding_rate_items_per_min</t>
        </is>
      </c>
      <c r="C111" s="13" t="n">
        <v>1000</v>
      </c>
      <c r="D111" s="8" t="n">
        <v>0</v>
      </c>
      <c r="E111" s="14" t="n">
        <v>3.676</v>
      </c>
      <c r="F111" s="14" t="n">
        <v>0.181</v>
      </c>
    </row>
    <row r="112">
      <c r="A112" s="8" t="inlineStr">
        <is>
          <t>Macrobrachium rosenbergii</t>
        </is>
      </c>
      <c r="B112" s="8" t="inlineStr">
        <is>
          <t>feeding_rate_items_per_min</t>
        </is>
      </c>
      <c r="C112" s="13" t="n">
        <v>1000</v>
      </c>
      <c r="D112" s="8" t="n">
        <v>6</v>
      </c>
      <c r="E112" s="14" t="n">
        <v>3.202</v>
      </c>
      <c r="F112" s="14" t="n">
        <v>0.253</v>
      </c>
    </row>
    <row r="113">
      <c r="A113" s="8" t="inlineStr">
        <is>
          <t>Macrobrachium rosenbergii</t>
        </is>
      </c>
      <c r="B113" s="8" t="inlineStr">
        <is>
          <t>feeding_rate_items_per_min</t>
        </is>
      </c>
      <c r="C113" s="13" t="n">
        <v>1000</v>
      </c>
      <c r="D113" s="8" t="n">
        <v>12</v>
      </c>
      <c r="E113" s="14" t="n">
        <v>3.076</v>
      </c>
      <c r="F113" s="14" t="n">
        <v>0.349</v>
      </c>
    </row>
    <row r="114">
      <c r="A114" s="8" t="inlineStr">
        <is>
          <t>Macrobrachium rosenbergii</t>
        </is>
      </c>
      <c r="B114" s="8" t="inlineStr">
        <is>
          <t>feeding_rate_items_per_min</t>
        </is>
      </c>
      <c r="C114" s="13" t="n">
        <v>1000</v>
      </c>
      <c r="D114" s="8" t="n">
        <v>24</v>
      </c>
      <c r="E114" s="14" t="n">
        <v>2.773</v>
      </c>
      <c r="F114" s="14" t="n">
        <v>0.166</v>
      </c>
    </row>
    <row r="115">
      <c r="A115" s="8" t="inlineStr">
        <is>
          <t>Macrobrachium rosenbergii</t>
        </is>
      </c>
      <c r="B115" s="8" t="inlineStr">
        <is>
          <t>feeding_rate_items_per_min</t>
        </is>
      </c>
      <c r="C115" s="13" t="n">
        <v>1000</v>
      </c>
      <c r="D115" s="8" t="n">
        <v>48</v>
      </c>
      <c r="E115" s="14" t="n">
        <v>2.607</v>
      </c>
      <c r="F115" s="14" t="n">
        <v>0.15</v>
      </c>
    </row>
    <row r="116">
      <c r="A116" s="8" t="inlineStr">
        <is>
          <t>Macrobrachium rosenbergii</t>
        </is>
      </c>
      <c r="B116" s="8" t="inlineStr">
        <is>
          <t>feeding_rate_items_per_min</t>
        </is>
      </c>
      <c r="C116" s="13" t="n">
        <v>1000</v>
      </c>
      <c r="D116" s="8" t="n">
        <v>72</v>
      </c>
      <c r="E116" s="14" t="n">
        <v>2.486</v>
      </c>
      <c r="F116" s="14" t="n">
        <v>0.258</v>
      </c>
    </row>
    <row r="117">
      <c r="A117" s="8" t="inlineStr">
        <is>
          <t>Macrobrachium rosenbergii</t>
        </is>
      </c>
      <c r="B117" s="8" t="inlineStr">
        <is>
          <t>feeding_rate_items_per_min</t>
        </is>
      </c>
      <c r="C117" s="13" t="n">
        <v>1000</v>
      </c>
      <c r="D117" s="8" t="n">
        <v>96</v>
      </c>
      <c r="E117" s="14" t="n">
        <v>2.59</v>
      </c>
      <c r="F117" s="14" t="n">
        <v>0.081</v>
      </c>
    </row>
    <row r="118">
      <c r="A118" s="8" t="inlineStr">
        <is>
          <t>Macrobrachium rosenbergii</t>
        </is>
      </c>
      <c r="B118" s="8" t="inlineStr">
        <is>
          <t>feeding_rate_items_per_min</t>
        </is>
      </c>
      <c r="C118" s="13" t="n">
        <v>5000</v>
      </c>
      <c r="D118" s="8" t="n">
        <v>0</v>
      </c>
      <c r="E118" s="14" t="n">
        <v>3.367</v>
      </c>
      <c r="F118" s="14" t="n">
        <v>0.159</v>
      </c>
    </row>
    <row r="119">
      <c r="A119" s="8" t="inlineStr">
        <is>
          <t>Macrobrachium rosenbergii</t>
        </is>
      </c>
      <c r="B119" s="8" t="inlineStr">
        <is>
          <t>feeding_rate_items_per_min</t>
        </is>
      </c>
      <c r="C119" s="13" t="n">
        <v>5000</v>
      </c>
      <c r="D119" s="8" t="n">
        <v>6</v>
      </c>
      <c r="E119" s="14" t="n">
        <v>3.042</v>
      </c>
      <c r="F119" s="14" t="n">
        <v>0.078</v>
      </c>
    </row>
    <row r="120">
      <c r="A120" s="8" t="inlineStr">
        <is>
          <t>Macrobrachium rosenbergii</t>
        </is>
      </c>
      <c r="B120" s="8" t="inlineStr">
        <is>
          <t>feeding_rate_items_per_min</t>
        </is>
      </c>
      <c r="C120" s="13" t="n">
        <v>5000</v>
      </c>
      <c r="D120" s="8" t="n">
        <v>12</v>
      </c>
      <c r="E120" s="14" t="n">
        <v>2.947</v>
      </c>
      <c r="F120" s="14" t="n">
        <v>0.335</v>
      </c>
    </row>
    <row r="121">
      <c r="A121" s="8" t="inlineStr">
        <is>
          <t>Macrobrachium rosenbergii</t>
        </is>
      </c>
      <c r="B121" s="8" t="inlineStr">
        <is>
          <t>feeding_rate_items_per_min</t>
        </is>
      </c>
      <c r="C121" s="13" t="n">
        <v>5000</v>
      </c>
      <c r="D121" s="8" t="n">
        <v>24</v>
      </c>
      <c r="E121" s="14" t="n">
        <v>2.631</v>
      </c>
      <c r="F121" s="14" t="n">
        <v>0.111</v>
      </c>
    </row>
    <row r="122">
      <c r="A122" s="8" t="inlineStr">
        <is>
          <t>Macrobrachium rosenbergii</t>
        </is>
      </c>
      <c r="B122" s="8" t="inlineStr">
        <is>
          <t>feeding_rate_items_per_min</t>
        </is>
      </c>
      <c r="C122" s="13" t="n">
        <v>5000</v>
      </c>
      <c r="D122" s="8" t="n">
        <v>48</v>
      </c>
      <c r="E122" s="14" t="n">
        <v>2.162</v>
      </c>
      <c r="F122" s="14" t="n">
        <v>0.101</v>
      </c>
    </row>
    <row r="123">
      <c r="A123" s="8" t="inlineStr">
        <is>
          <t>Macrobrachium rosenbergii</t>
        </is>
      </c>
      <c r="B123" s="8" t="inlineStr">
        <is>
          <t>feeding_rate_items_per_min</t>
        </is>
      </c>
      <c r="C123" s="13" t="n">
        <v>5000</v>
      </c>
      <c r="D123" s="8" t="n">
        <v>72</v>
      </c>
      <c r="E123" s="14" t="n">
        <v>2.075</v>
      </c>
      <c r="F123" s="14" t="n">
        <v>0.142</v>
      </c>
    </row>
    <row r="124">
      <c r="A124" s="8" t="inlineStr">
        <is>
          <t>Macrobrachium rosenbergii</t>
        </is>
      </c>
      <c r="B124" s="8" t="inlineStr">
        <is>
          <t>feeding_rate_items_per_min</t>
        </is>
      </c>
      <c r="C124" s="13" t="n">
        <v>5000</v>
      </c>
      <c r="D124" s="8" t="n">
        <v>96</v>
      </c>
      <c r="E124" s="14" t="n">
        <v>2.079</v>
      </c>
      <c r="F124" s="14" t="n">
        <v>0.135</v>
      </c>
    </row>
    <row r="125">
      <c r="A125" s="8" t="inlineStr">
        <is>
          <t>Macrobrachium rosenbergii</t>
        </is>
      </c>
      <c r="B125" s="8" t="inlineStr">
        <is>
          <t>feeding_rate_items_per_min</t>
        </is>
      </c>
      <c r="C125" s="13" t="n">
        <v>20000</v>
      </c>
      <c r="D125" s="8" t="n">
        <v>0</v>
      </c>
      <c r="E125" s="14" t="n">
        <v>3.547</v>
      </c>
      <c r="F125" s="14" t="n">
        <v>0.189</v>
      </c>
    </row>
    <row r="126">
      <c r="A126" s="8" t="inlineStr">
        <is>
          <t>Macrobrachium rosenbergii</t>
        </is>
      </c>
      <c r="B126" s="8" t="inlineStr">
        <is>
          <t>feeding_rate_items_per_min</t>
        </is>
      </c>
      <c r="C126" s="13" t="n">
        <v>20000</v>
      </c>
      <c r="D126" s="8" t="n">
        <v>6</v>
      </c>
      <c r="E126" s="14" t="n">
        <v>3.009</v>
      </c>
      <c r="F126" s="14" t="n">
        <v>0.114</v>
      </c>
    </row>
    <row r="127">
      <c r="A127" s="8" t="inlineStr">
        <is>
          <t>Macrobrachium rosenbergii</t>
        </is>
      </c>
      <c r="B127" s="8" t="inlineStr">
        <is>
          <t>feeding_rate_items_per_min</t>
        </is>
      </c>
      <c r="C127" s="13" t="n">
        <v>20000</v>
      </c>
      <c r="D127" s="8" t="n">
        <v>12</v>
      </c>
      <c r="E127" s="14" t="n">
        <v>2.627</v>
      </c>
      <c r="F127" s="14" t="n">
        <v>0.103</v>
      </c>
    </row>
    <row r="128">
      <c r="A128" s="8" t="inlineStr">
        <is>
          <t>Macrobrachium rosenbergii</t>
        </is>
      </c>
      <c r="B128" s="8" t="inlineStr">
        <is>
          <t>feeding_rate_items_per_min</t>
        </is>
      </c>
      <c r="C128" s="13" t="n">
        <v>20000</v>
      </c>
      <c r="D128" s="8" t="n">
        <v>24</v>
      </c>
      <c r="E128" s="14" t="n">
        <v>2.467</v>
      </c>
      <c r="F128" s="14" t="n">
        <v>0.055</v>
      </c>
    </row>
    <row r="129">
      <c r="A129" s="8" t="inlineStr">
        <is>
          <t>Macrobrachium rosenbergii</t>
        </is>
      </c>
      <c r="B129" s="8" t="inlineStr">
        <is>
          <t>feeding_rate_items_per_min</t>
        </is>
      </c>
      <c r="C129" s="13" t="n">
        <v>20000</v>
      </c>
      <c r="D129" s="8" t="n">
        <v>48</v>
      </c>
      <c r="E129" s="14" t="n">
        <v>1.955</v>
      </c>
      <c r="F129" s="14" t="n">
        <v>0.06</v>
      </c>
    </row>
    <row r="130">
      <c r="A130" s="8" t="inlineStr">
        <is>
          <t>Macrobrachium rosenbergii</t>
        </is>
      </c>
      <c r="B130" s="8" t="inlineStr">
        <is>
          <t>feeding_rate_items_per_min</t>
        </is>
      </c>
      <c r="C130" s="13" t="n">
        <v>20000</v>
      </c>
      <c r="D130" s="8" t="n">
        <v>72</v>
      </c>
      <c r="E130" s="14" t="n">
        <v>1.655</v>
      </c>
      <c r="F130" s="14" t="n">
        <v>0.065</v>
      </c>
    </row>
    <row r="131">
      <c r="A131" s="8" t="inlineStr">
        <is>
          <t>Macrobrachium rosenbergii</t>
        </is>
      </c>
      <c r="B131" s="8" t="inlineStr">
        <is>
          <t>feeding_rate_items_per_min</t>
        </is>
      </c>
      <c r="C131" s="13" t="n">
        <v>20000</v>
      </c>
      <c r="D131" s="8" t="n">
        <v>96</v>
      </c>
      <c r="E131" s="14" t="n">
        <v>1.466</v>
      </c>
      <c r="F131" s="14" t="n">
        <v>0.148</v>
      </c>
    </row>
    <row r="132">
      <c r="A132" s="8" t="inlineStr">
        <is>
          <t>Macrobrachium rosenbergii</t>
        </is>
      </c>
      <c r="B132" s="8" t="inlineStr">
        <is>
          <t>freezing_time_pct</t>
        </is>
      </c>
      <c r="C132" s="14" t="n">
        <v>0</v>
      </c>
      <c r="D132" s="8" t="n">
        <v>0</v>
      </c>
      <c r="E132" s="14" t="n">
        <v>8.833</v>
      </c>
      <c r="F132" s="14" t="n">
        <v>0.293</v>
      </c>
    </row>
    <row r="133">
      <c r="A133" s="8" t="inlineStr">
        <is>
          <t>Macrobrachium rosenbergii</t>
        </is>
      </c>
      <c r="B133" s="8" t="inlineStr">
        <is>
          <t>freezing_time_pct</t>
        </is>
      </c>
      <c r="C133" s="14" t="n">
        <v>0</v>
      </c>
      <c r="D133" s="8" t="n">
        <v>6</v>
      </c>
      <c r="E133" s="14" t="n">
        <v>8.837999999999999</v>
      </c>
      <c r="F133" s="14" t="n">
        <v>0.627</v>
      </c>
    </row>
    <row r="134">
      <c r="A134" s="8" t="inlineStr">
        <is>
          <t>Macrobrachium rosenbergii</t>
        </is>
      </c>
      <c r="B134" s="8" t="inlineStr">
        <is>
          <t>freezing_time_pct</t>
        </is>
      </c>
      <c r="C134" s="14" t="n">
        <v>0</v>
      </c>
      <c r="D134" s="8" t="n">
        <v>12</v>
      </c>
      <c r="E134" s="14" t="n">
        <v>8.603999999999999</v>
      </c>
      <c r="F134" s="14" t="n">
        <v>0.772</v>
      </c>
    </row>
    <row r="135">
      <c r="A135" s="8" t="inlineStr">
        <is>
          <t>Macrobrachium rosenbergii</t>
        </is>
      </c>
      <c r="B135" s="8" t="inlineStr">
        <is>
          <t>freezing_time_pct</t>
        </is>
      </c>
      <c r="C135" s="14" t="n">
        <v>0</v>
      </c>
      <c r="D135" s="8" t="n">
        <v>24</v>
      </c>
      <c r="E135" s="14" t="n">
        <v>8.775</v>
      </c>
      <c r="F135" s="14" t="n">
        <v>0.425</v>
      </c>
    </row>
    <row r="136">
      <c r="A136" s="8" t="inlineStr">
        <is>
          <t>Macrobrachium rosenbergii</t>
        </is>
      </c>
      <c r="B136" s="8" t="inlineStr">
        <is>
          <t>freezing_time_pct</t>
        </is>
      </c>
      <c r="C136" s="14" t="n">
        <v>0</v>
      </c>
      <c r="D136" s="8" t="n">
        <v>48</v>
      </c>
      <c r="E136" s="14" t="n">
        <v>8.574999999999999</v>
      </c>
      <c r="F136" s="14" t="n">
        <v>0.793</v>
      </c>
    </row>
    <row r="137">
      <c r="A137" s="8" t="inlineStr">
        <is>
          <t>Macrobrachium rosenbergii</t>
        </is>
      </c>
      <c r="B137" s="8" t="inlineStr">
        <is>
          <t>freezing_time_pct</t>
        </is>
      </c>
      <c r="C137" s="14" t="n">
        <v>0</v>
      </c>
      <c r="D137" s="8" t="n">
        <v>72</v>
      </c>
      <c r="E137" s="14" t="n">
        <v>8.214</v>
      </c>
      <c r="F137" s="14" t="n">
        <v>0.177</v>
      </c>
    </row>
    <row r="138">
      <c r="A138" s="8" t="inlineStr">
        <is>
          <t>Macrobrachium rosenbergii</t>
        </is>
      </c>
      <c r="B138" s="8" t="inlineStr">
        <is>
          <t>freezing_time_pct</t>
        </is>
      </c>
      <c r="C138" s="14" t="n">
        <v>0</v>
      </c>
      <c r="D138" s="8" t="n">
        <v>96</v>
      </c>
      <c r="E138" s="14" t="n">
        <v>8.452</v>
      </c>
      <c r="F138" s="14" t="n">
        <v>0.63</v>
      </c>
    </row>
    <row r="139">
      <c r="A139" s="8" t="inlineStr">
        <is>
          <t>Macrobrachium rosenbergii</t>
        </is>
      </c>
      <c r="B139" s="8" t="inlineStr">
        <is>
          <t>freezing_time_pct</t>
        </is>
      </c>
      <c r="C139" s="13" t="n">
        <v>50</v>
      </c>
      <c r="D139" s="8" t="n">
        <v>0</v>
      </c>
      <c r="E139" s="14" t="n">
        <v>8.275</v>
      </c>
      <c r="F139" s="14" t="n">
        <v>0.897</v>
      </c>
    </row>
    <row r="140">
      <c r="A140" s="8" t="inlineStr">
        <is>
          <t>Macrobrachium rosenbergii</t>
        </is>
      </c>
      <c r="B140" s="8" t="inlineStr">
        <is>
          <t>freezing_time_pct</t>
        </is>
      </c>
      <c r="C140" s="13" t="n">
        <v>50</v>
      </c>
      <c r="D140" s="8" t="n">
        <v>6</v>
      </c>
      <c r="E140" s="14" t="n">
        <v>9.083</v>
      </c>
      <c r="F140" s="14" t="n">
        <v>0.393</v>
      </c>
    </row>
    <row r="141">
      <c r="A141" s="8" t="inlineStr">
        <is>
          <t>Macrobrachium rosenbergii</t>
        </is>
      </c>
      <c r="B141" s="8" t="inlineStr">
        <is>
          <t>freezing_time_pct</t>
        </is>
      </c>
      <c r="C141" s="13" t="n">
        <v>50</v>
      </c>
      <c r="D141" s="8" t="n">
        <v>12</v>
      </c>
      <c r="E141" s="14" t="n">
        <v>8.981</v>
      </c>
      <c r="F141" s="14" t="n">
        <v>0.349</v>
      </c>
    </row>
    <row r="142">
      <c r="A142" s="8" t="inlineStr">
        <is>
          <t>Macrobrachium rosenbergii</t>
        </is>
      </c>
      <c r="B142" s="8" t="inlineStr">
        <is>
          <t>freezing_time_pct</t>
        </is>
      </c>
      <c r="C142" s="13" t="n">
        <v>50</v>
      </c>
      <c r="D142" s="8" t="n">
        <v>24</v>
      </c>
      <c r="E142" s="14" t="n">
        <v>9.093999999999999</v>
      </c>
      <c r="F142" s="14" t="n">
        <v>0.279</v>
      </c>
    </row>
    <row r="143">
      <c r="A143" s="8" t="inlineStr">
        <is>
          <t>Macrobrachium rosenbergii</t>
        </is>
      </c>
      <c r="B143" s="8" t="inlineStr">
        <is>
          <t>freezing_time_pct</t>
        </is>
      </c>
      <c r="C143" s="13" t="n">
        <v>50</v>
      </c>
      <c r="D143" s="8" t="n">
        <v>48</v>
      </c>
      <c r="E143" s="14" t="n">
        <v>9.654999999999999</v>
      </c>
      <c r="F143" s="14" t="n">
        <v>0.548</v>
      </c>
    </row>
    <row r="144">
      <c r="A144" s="8" t="inlineStr">
        <is>
          <t>Macrobrachium rosenbergii</t>
        </is>
      </c>
      <c r="B144" s="8" t="inlineStr">
        <is>
          <t>freezing_time_pct</t>
        </is>
      </c>
      <c r="C144" s="13" t="n">
        <v>50</v>
      </c>
      <c r="D144" s="8" t="n">
        <v>72</v>
      </c>
      <c r="E144" s="14" t="n">
        <v>9.742000000000001</v>
      </c>
      <c r="F144" s="14" t="n">
        <v>0.514</v>
      </c>
    </row>
    <row r="145">
      <c r="A145" s="8" t="inlineStr">
        <is>
          <t>Macrobrachium rosenbergii</t>
        </is>
      </c>
      <c r="B145" s="8" t="inlineStr">
        <is>
          <t>freezing_time_pct</t>
        </is>
      </c>
      <c r="C145" s="13" t="n">
        <v>50</v>
      </c>
      <c r="D145" s="8" t="n">
        <v>96</v>
      </c>
      <c r="E145" s="13" t="n">
        <v>10.105</v>
      </c>
      <c r="F145" s="14" t="n">
        <v>0.32</v>
      </c>
    </row>
    <row r="146">
      <c r="A146" s="8" t="inlineStr">
        <is>
          <t>Macrobrachium rosenbergii</t>
        </is>
      </c>
      <c r="B146" s="8" t="inlineStr">
        <is>
          <t>freezing_time_pct</t>
        </is>
      </c>
      <c r="C146" s="13" t="n">
        <v>250</v>
      </c>
      <c r="D146" s="8" t="n">
        <v>0</v>
      </c>
      <c r="E146" s="14" t="n">
        <v>8.224</v>
      </c>
      <c r="F146" s="14" t="n">
        <v>0.464</v>
      </c>
    </row>
    <row r="147">
      <c r="A147" s="8" t="inlineStr">
        <is>
          <t>Macrobrachium rosenbergii</t>
        </is>
      </c>
      <c r="B147" s="8" t="inlineStr">
        <is>
          <t>freezing_time_pct</t>
        </is>
      </c>
      <c r="C147" s="13" t="n">
        <v>250</v>
      </c>
      <c r="D147" s="8" t="n">
        <v>6</v>
      </c>
      <c r="E147" s="14" t="n">
        <v>9.752000000000001</v>
      </c>
      <c r="F147" s="14" t="n">
        <v>0.405</v>
      </c>
    </row>
    <row r="148">
      <c r="A148" s="8" t="inlineStr">
        <is>
          <t>Macrobrachium rosenbergii</t>
        </is>
      </c>
      <c r="B148" s="8" t="inlineStr">
        <is>
          <t>freezing_time_pct</t>
        </is>
      </c>
      <c r="C148" s="13" t="n">
        <v>250</v>
      </c>
      <c r="D148" s="8" t="n">
        <v>12</v>
      </c>
      <c r="E148" s="14" t="n">
        <v>9.382</v>
      </c>
      <c r="F148" s="14" t="n">
        <v>0.157</v>
      </c>
    </row>
    <row r="149">
      <c r="A149" s="8" t="inlineStr">
        <is>
          <t>Macrobrachium rosenbergii</t>
        </is>
      </c>
      <c r="B149" s="8" t="inlineStr">
        <is>
          <t>freezing_time_pct</t>
        </is>
      </c>
      <c r="C149" s="13" t="n">
        <v>250</v>
      </c>
      <c r="D149" s="8" t="n">
        <v>24</v>
      </c>
      <c r="E149" s="13" t="n">
        <v>11.226</v>
      </c>
      <c r="F149" s="14" t="n">
        <v>0.258</v>
      </c>
    </row>
    <row r="150">
      <c r="A150" s="8" t="inlineStr">
        <is>
          <t>Macrobrachium rosenbergii</t>
        </is>
      </c>
      <c r="B150" s="8" t="inlineStr">
        <is>
          <t>freezing_time_pct</t>
        </is>
      </c>
      <c r="C150" s="13" t="n">
        <v>250</v>
      </c>
      <c r="D150" s="8" t="n">
        <v>48</v>
      </c>
      <c r="E150" s="13" t="n">
        <v>12.565</v>
      </c>
      <c r="F150" s="14" t="n">
        <v>0.628</v>
      </c>
    </row>
    <row r="151">
      <c r="A151" s="8" t="inlineStr">
        <is>
          <t>Macrobrachium rosenbergii</t>
        </is>
      </c>
      <c r="B151" s="8" t="inlineStr">
        <is>
          <t>freezing_time_pct</t>
        </is>
      </c>
      <c r="C151" s="13" t="n">
        <v>250</v>
      </c>
      <c r="D151" s="8" t="n">
        <v>72</v>
      </c>
      <c r="E151" s="13" t="n">
        <v>13.031</v>
      </c>
      <c r="F151" s="14" t="n">
        <v>0.196</v>
      </c>
    </row>
    <row r="152">
      <c r="A152" s="8" t="inlineStr">
        <is>
          <t>Macrobrachium rosenbergii</t>
        </is>
      </c>
      <c r="B152" s="8" t="inlineStr">
        <is>
          <t>freezing_time_pct</t>
        </is>
      </c>
      <c r="C152" s="13" t="n">
        <v>250</v>
      </c>
      <c r="D152" s="8" t="n">
        <v>96</v>
      </c>
      <c r="E152" s="13" t="n">
        <v>13.475</v>
      </c>
      <c r="F152" s="14" t="n">
        <v>0.8070000000000001</v>
      </c>
    </row>
    <row r="153">
      <c r="A153" s="8" t="inlineStr">
        <is>
          <t>Macrobrachium rosenbergii</t>
        </is>
      </c>
      <c r="B153" s="8" t="inlineStr">
        <is>
          <t>freezing_time_pct</t>
        </is>
      </c>
      <c r="C153" s="13" t="n">
        <v>1000</v>
      </c>
      <c r="D153" s="8" t="n">
        <v>0</v>
      </c>
      <c r="E153" s="14" t="n">
        <v>8.784000000000001</v>
      </c>
      <c r="F153" s="14" t="n">
        <v>0.131</v>
      </c>
    </row>
    <row r="154">
      <c r="A154" s="8" t="inlineStr">
        <is>
          <t>Macrobrachium rosenbergii</t>
        </is>
      </c>
      <c r="B154" s="8" t="inlineStr">
        <is>
          <t>freezing_time_pct</t>
        </is>
      </c>
      <c r="C154" s="13" t="n">
        <v>1000</v>
      </c>
      <c r="D154" s="8" t="n">
        <v>6</v>
      </c>
      <c r="E154" s="13" t="n">
        <v>10.121</v>
      </c>
      <c r="F154" s="14" t="n">
        <v>0.153</v>
      </c>
    </row>
    <row r="155">
      <c r="A155" s="8" t="inlineStr">
        <is>
          <t>Macrobrachium rosenbergii</t>
        </is>
      </c>
      <c r="B155" s="8" t="inlineStr">
        <is>
          <t>freezing_time_pct</t>
        </is>
      </c>
      <c r="C155" s="13" t="n">
        <v>1000</v>
      </c>
      <c r="D155" s="8" t="n">
        <v>12</v>
      </c>
      <c r="E155" s="13" t="n">
        <v>10.83</v>
      </c>
      <c r="F155" s="14" t="n">
        <v>0.362</v>
      </c>
    </row>
    <row r="156">
      <c r="A156" s="8" t="inlineStr">
        <is>
          <t>Macrobrachium rosenbergii</t>
        </is>
      </c>
      <c r="B156" s="8" t="inlineStr">
        <is>
          <t>freezing_time_pct</t>
        </is>
      </c>
      <c r="C156" s="13" t="n">
        <v>1000</v>
      </c>
      <c r="D156" s="8" t="n">
        <v>24</v>
      </c>
      <c r="E156" s="13" t="n">
        <v>12.711</v>
      </c>
      <c r="F156" s="14" t="n">
        <v>0.91</v>
      </c>
    </row>
    <row r="157">
      <c r="A157" s="8" t="inlineStr">
        <is>
          <t>Macrobrachium rosenbergii</t>
        </is>
      </c>
      <c r="B157" s="8" t="inlineStr">
        <is>
          <t>freezing_time_pct</t>
        </is>
      </c>
      <c r="C157" s="13" t="n">
        <v>1000</v>
      </c>
      <c r="D157" s="8" t="n">
        <v>48</v>
      </c>
      <c r="E157" s="13" t="n">
        <v>13.727</v>
      </c>
      <c r="F157" s="14" t="n">
        <v>0.643</v>
      </c>
    </row>
    <row r="158">
      <c r="A158" s="8" t="inlineStr">
        <is>
          <t>Macrobrachium rosenbergii</t>
        </is>
      </c>
      <c r="B158" s="8" t="inlineStr">
        <is>
          <t>freezing_time_pct</t>
        </is>
      </c>
      <c r="C158" s="13" t="n">
        <v>1000</v>
      </c>
      <c r="D158" s="8" t="n">
        <v>72</v>
      </c>
      <c r="E158" s="13" t="n">
        <v>15.429</v>
      </c>
      <c r="F158" s="14" t="n">
        <v>0.916</v>
      </c>
    </row>
    <row r="159">
      <c r="A159" s="8" t="inlineStr">
        <is>
          <t>Macrobrachium rosenbergii</t>
        </is>
      </c>
      <c r="B159" s="8" t="inlineStr">
        <is>
          <t>freezing_time_pct</t>
        </is>
      </c>
      <c r="C159" s="13" t="n">
        <v>1000</v>
      </c>
      <c r="D159" s="8" t="n">
        <v>96</v>
      </c>
      <c r="E159" s="13" t="n">
        <v>15.942</v>
      </c>
      <c r="F159" s="14" t="n">
        <v>0.497</v>
      </c>
    </row>
    <row r="160">
      <c r="A160" s="8" t="inlineStr">
        <is>
          <t>Macrobrachium rosenbergii</t>
        </is>
      </c>
      <c r="B160" s="8" t="inlineStr">
        <is>
          <t>freezing_time_pct</t>
        </is>
      </c>
      <c r="C160" s="13" t="n">
        <v>5000</v>
      </c>
      <c r="D160" s="8" t="n">
        <v>0</v>
      </c>
      <c r="E160" s="14" t="n">
        <v>8.904999999999999</v>
      </c>
      <c r="F160" s="14" t="n">
        <v>0.111</v>
      </c>
    </row>
    <row r="161">
      <c r="A161" s="8" t="inlineStr">
        <is>
          <t>Macrobrachium rosenbergii</t>
        </is>
      </c>
      <c r="B161" s="8" t="inlineStr">
        <is>
          <t>freezing_time_pct</t>
        </is>
      </c>
      <c r="C161" s="13" t="n">
        <v>5000</v>
      </c>
      <c r="D161" s="8" t="n">
        <v>6</v>
      </c>
      <c r="E161" s="13" t="n">
        <v>11.126</v>
      </c>
      <c r="F161" s="14" t="n">
        <v>0.596</v>
      </c>
    </row>
    <row r="162">
      <c r="A162" s="8" t="inlineStr">
        <is>
          <t>Macrobrachium rosenbergii</t>
        </is>
      </c>
      <c r="B162" s="8" t="inlineStr">
        <is>
          <t>freezing_time_pct</t>
        </is>
      </c>
      <c r="C162" s="13" t="n">
        <v>5000</v>
      </c>
      <c r="D162" s="8" t="n">
        <v>12</v>
      </c>
      <c r="E162" s="13" t="n">
        <v>11.739</v>
      </c>
      <c r="F162" s="14" t="n">
        <v>0.449</v>
      </c>
    </row>
    <row r="163">
      <c r="A163" s="8" t="inlineStr">
        <is>
          <t>Macrobrachium rosenbergii</t>
        </is>
      </c>
      <c r="B163" s="8" t="inlineStr">
        <is>
          <t>freezing_time_pct</t>
        </is>
      </c>
      <c r="C163" s="13" t="n">
        <v>5000</v>
      </c>
      <c r="D163" s="8" t="n">
        <v>24</v>
      </c>
      <c r="E163" s="13" t="n">
        <v>14.623</v>
      </c>
      <c r="F163" s="14" t="n">
        <v>1.131</v>
      </c>
    </row>
    <row r="164">
      <c r="A164" s="8" t="inlineStr">
        <is>
          <t>Macrobrachium rosenbergii</t>
        </is>
      </c>
      <c r="B164" s="8" t="inlineStr">
        <is>
          <t>freezing_time_pct</t>
        </is>
      </c>
      <c r="C164" s="13" t="n">
        <v>5000</v>
      </c>
      <c r="D164" s="8" t="n">
        <v>48</v>
      </c>
      <c r="E164" s="13" t="n">
        <v>17.576</v>
      </c>
      <c r="F164" s="14" t="n">
        <v>1.305</v>
      </c>
    </row>
    <row r="165">
      <c r="A165" s="8" t="inlineStr">
        <is>
          <t>Macrobrachium rosenbergii</t>
        </is>
      </c>
      <c r="B165" s="8" t="inlineStr">
        <is>
          <t>freezing_time_pct</t>
        </is>
      </c>
      <c r="C165" s="13" t="n">
        <v>5000</v>
      </c>
      <c r="D165" s="8" t="n">
        <v>72</v>
      </c>
      <c r="E165" s="13" t="n">
        <v>17.246</v>
      </c>
      <c r="F165" s="14" t="n">
        <v>0.105</v>
      </c>
    </row>
    <row r="166">
      <c r="A166" s="8" t="inlineStr">
        <is>
          <t>Macrobrachium rosenbergii</t>
        </is>
      </c>
      <c r="B166" s="8" t="inlineStr">
        <is>
          <t>freezing_time_pct</t>
        </is>
      </c>
      <c r="C166" s="13" t="n">
        <v>5000</v>
      </c>
      <c r="D166" s="8" t="n">
        <v>96</v>
      </c>
      <c r="E166" s="13" t="n">
        <v>19.716</v>
      </c>
      <c r="F166" s="14" t="n">
        <v>0.439</v>
      </c>
    </row>
    <row r="167">
      <c r="A167" s="8" t="inlineStr">
        <is>
          <t>Macrobrachium rosenbergii</t>
        </is>
      </c>
      <c r="B167" s="8" t="inlineStr">
        <is>
          <t>freezing_time_pct</t>
        </is>
      </c>
      <c r="C167" s="13" t="n">
        <v>20000</v>
      </c>
      <c r="D167" s="8" t="n">
        <v>0</v>
      </c>
      <c r="E167" s="14" t="n">
        <v>8.584</v>
      </c>
      <c r="F167" s="14" t="n">
        <v>0.342</v>
      </c>
    </row>
    <row r="168">
      <c r="A168" s="8" t="inlineStr">
        <is>
          <t>Macrobrachium rosenbergii</t>
        </is>
      </c>
      <c r="B168" s="8" t="inlineStr">
        <is>
          <t>freezing_time_pct</t>
        </is>
      </c>
      <c r="C168" s="13" t="n">
        <v>20000</v>
      </c>
      <c r="D168" s="8" t="n">
        <v>6</v>
      </c>
      <c r="E168" s="13" t="n">
        <v>11.225</v>
      </c>
      <c r="F168" s="14" t="n">
        <v>1.014</v>
      </c>
    </row>
    <row r="169">
      <c r="A169" s="8" t="inlineStr">
        <is>
          <t>Macrobrachium rosenbergii</t>
        </is>
      </c>
      <c r="B169" s="8" t="inlineStr">
        <is>
          <t>freezing_time_pct</t>
        </is>
      </c>
      <c r="C169" s="13" t="n">
        <v>20000</v>
      </c>
      <c r="D169" s="8" t="n">
        <v>12</v>
      </c>
      <c r="E169" s="13" t="n">
        <v>12.061</v>
      </c>
      <c r="F169" s="14" t="n">
        <v>0.422</v>
      </c>
    </row>
    <row r="170">
      <c r="A170" s="8" t="inlineStr">
        <is>
          <t>Macrobrachium rosenbergii</t>
        </is>
      </c>
      <c r="B170" s="8" t="inlineStr">
        <is>
          <t>freezing_time_pct</t>
        </is>
      </c>
      <c r="C170" s="13" t="n">
        <v>20000</v>
      </c>
      <c r="D170" s="8" t="n">
        <v>24</v>
      </c>
      <c r="E170" s="13" t="n">
        <v>15.576</v>
      </c>
      <c r="F170" s="14" t="n">
        <v>0.739</v>
      </c>
    </row>
    <row r="171">
      <c r="A171" s="8" t="inlineStr">
        <is>
          <t>Macrobrachium rosenbergii</t>
        </is>
      </c>
      <c r="B171" s="8" t="inlineStr">
        <is>
          <t>freezing_time_pct</t>
        </is>
      </c>
      <c r="C171" s="13" t="n">
        <v>20000</v>
      </c>
      <c r="D171" s="8" t="n">
        <v>48</v>
      </c>
      <c r="E171" s="13" t="n">
        <v>19.092</v>
      </c>
      <c r="F171" s="14" t="n">
        <v>0.376</v>
      </c>
    </row>
    <row r="172">
      <c r="A172" s="8" t="inlineStr">
        <is>
          <t>Macrobrachium rosenbergii</t>
        </is>
      </c>
      <c r="B172" s="8" t="inlineStr">
        <is>
          <t>freezing_time_pct</t>
        </is>
      </c>
      <c r="C172" s="13" t="n">
        <v>20000</v>
      </c>
      <c r="D172" s="8" t="n">
        <v>72</v>
      </c>
      <c r="E172" s="13" t="n">
        <v>20.054</v>
      </c>
      <c r="F172" s="14" t="n">
        <v>1.284</v>
      </c>
    </row>
    <row r="173">
      <c r="A173" s="8" t="inlineStr">
        <is>
          <t>Macrobrachium rosenbergii</t>
        </is>
      </c>
      <c r="B173" s="8" t="inlineStr">
        <is>
          <t>freezing_time_pct</t>
        </is>
      </c>
      <c r="C173" s="13" t="n">
        <v>20000</v>
      </c>
      <c r="D173" s="8" t="n">
        <v>96</v>
      </c>
      <c r="E173" s="13" t="n">
        <v>21.964</v>
      </c>
      <c r="F173" s="14" t="n">
        <v>0.724</v>
      </c>
    </row>
    <row r="174">
      <c r="A174" s="8" t="inlineStr">
        <is>
          <t>Macrobrachium rosenbergii</t>
        </is>
      </c>
      <c r="B174" s="8" t="inlineStr">
        <is>
          <t>swimming_speed_mm_s</t>
        </is>
      </c>
      <c r="C174" s="14" t="n">
        <v>0</v>
      </c>
      <c r="D174" s="8" t="n">
        <v>0</v>
      </c>
      <c r="E174" s="13" t="n">
        <v>14.81</v>
      </c>
      <c r="F174" s="14" t="n">
        <v>1.345</v>
      </c>
    </row>
    <row r="175">
      <c r="A175" s="8" t="inlineStr">
        <is>
          <t>Macrobrachium rosenbergii</t>
        </is>
      </c>
      <c r="B175" s="8" t="inlineStr">
        <is>
          <t>swimming_speed_mm_s</t>
        </is>
      </c>
      <c r="C175" s="14" t="n">
        <v>0</v>
      </c>
      <c r="D175" s="8" t="n">
        <v>6</v>
      </c>
      <c r="E175" s="13" t="n">
        <v>14.22</v>
      </c>
      <c r="F175" s="14" t="n">
        <v>0.522</v>
      </c>
    </row>
    <row r="176">
      <c r="A176" s="8" t="inlineStr">
        <is>
          <t>Macrobrachium rosenbergii</t>
        </is>
      </c>
      <c r="B176" s="8" t="inlineStr">
        <is>
          <t>swimming_speed_mm_s</t>
        </is>
      </c>
      <c r="C176" s="14" t="n">
        <v>0</v>
      </c>
      <c r="D176" s="8" t="n">
        <v>12</v>
      </c>
      <c r="E176" s="13" t="n">
        <v>15.419</v>
      </c>
      <c r="F176" s="14" t="n">
        <v>1.557</v>
      </c>
    </row>
    <row r="177">
      <c r="A177" s="8" t="inlineStr">
        <is>
          <t>Macrobrachium rosenbergii</t>
        </is>
      </c>
      <c r="B177" s="8" t="inlineStr">
        <is>
          <t>swimming_speed_mm_s</t>
        </is>
      </c>
      <c r="C177" s="14" t="n">
        <v>0</v>
      </c>
      <c r="D177" s="8" t="n">
        <v>24</v>
      </c>
      <c r="E177" s="13" t="n">
        <v>14.806</v>
      </c>
      <c r="F177" s="14" t="n">
        <v>0.912</v>
      </c>
    </row>
    <row r="178">
      <c r="A178" s="8" t="inlineStr">
        <is>
          <t>Macrobrachium rosenbergii</t>
        </is>
      </c>
      <c r="B178" s="8" t="inlineStr">
        <is>
          <t>swimming_speed_mm_s</t>
        </is>
      </c>
      <c r="C178" s="14" t="n">
        <v>0</v>
      </c>
      <c r="D178" s="8" t="n">
        <v>48</v>
      </c>
      <c r="E178" s="13" t="n">
        <v>14.457</v>
      </c>
      <c r="F178" s="14" t="n">
        <v>0.35</v>
      </c>
    </row>
    <row r="179">
      <c r="A179" s="8" t="inlineStr">
        <is>
          <t>Macrobrachium rosenbergii</t>
        </is>
      </c>
      <c r="B179" s="8" t="inlineStr">
        <is>
          <t>swimming_speed_mm_s</t>
        </is>
      </c>
      <c r="C179" s="14" t="n">
        <v>0</v>
      </c>
      <c r="D179" s="8" t="n">
        <v>72</v>
      </c>
      <c r="E179" s="13" t="n">
        <v>13.766</v>
      </c>
      <c r="F179" s="14" t="n">
        <v>0.707</v>
      </c>
    </row>
    <row r="180">
      <c r="A180" s="8" t="inlineStr">
        <is>
          <t>Macrobrachium rosenbergii</t>
        </is>
      </c>
      <c r="B180" s="8" t="inlineStr">
        <is>
          <t>swimming_speed_mm_s</t>
        </is>
      </c>
      <c r="C180" s="14" t="n">
        <v>0</v>
      </c>
      <c r="D180" s="8" t="n">
        <v>96</v>
      </c>
      <c r="E180" s="13" t="n">
        <v>14.524</v>
      </c>
      <c r="F180" s="14" t="n">
        <v>0.634</v>
      </c>
    </row>
    <row r="181">
      <c r="A181" s="8" t="inlineStr">
        <is>
          <t>Macrobrachium rosenbergii</t>
        </is>
      </c>
      <c r="B181" s="8" t="inlineStr">
        <is>
          <t>swimming_speed_mm_s</t>
        </is>
      </c>
      <c r="C181" s="13" t="n">
        <v>50</v>
      </c>
      <c r="D181" s="8" t="n">
        <v>0</v>
      </c>
      <c r="E181" s="13" t="n">
        <v>15.821</v>
      </c>
      <c r="F181" s="14" t="n">
        <v>0.88</v>
      </c>
    </row>
    <row r="182">
      <c r="A182" s="8" t="inlineStr">
        <is>
          <t>Macrobrachium rosenbergii</t>
        </is>
      </c>
      <c r="B182" s="8" t="inlineStr">
        <is>
          <t>swimming_speed_mm_s</t>
        </is>
      </c>
      <c r="C182" s="13" t="n">
        <v>50</v>
      </c>
      <c r="D182" s="8" t="n">
        <v>6</v>
      </c>
      <c r="E182" s="13" t="n">
        <v>14.582</v>
      </c>
      <c r="F182" s="14" t="n">
        <v>0.697</v>
      </c>
    </row>
    <row r="183">
      <c r="A183" s="8" t="inlineStr">
        <is>
          <t>Macrobrachium rosenbergii</t>
        </is>
      </c>
      <c r="B183" s="8" t="inlineStr">
        <is>
          <t>swimming_speed_mm_s</t>
        </is>
      </c>
      <c r="C183" s="13" t="n">
        <v>50</v>
      </c>
      <c r="D183" s="8" t="n">
        <v>12</v>
      </c>
      <c r="E183" s="13" t="n">
        <v>14.568</v>
      </c>
      <c r="F183" s="14" t="n">
        <v>0.437</v>
      </c>
    </row>
    <row r="184">
      <c r="A184" s="8" t="inlineStr">
        <is>
          <t>Macrobrachium rosenbergii</t>
        </is>
      </c>
      <c r="B184" s="8" t="inlineStr">
        <is>
          <t>swimming_speed_mm_s</t>
        </is>
      </c>
      <c r="C184" s="13" t="n">
        <v>50</v>
      </c>
      <c r="D184" s="8" t="n">
        <v>24</v>
      </c>
      <c r="E184" s="13" t="n">
        <v>13.356</v>
      </c>
      <c r="F184" s="14" t="n">
        <v>0.097</v>
      </c>
    </row>
    <row r="185">
      <c r="A185" s="8" t="inlineStr">
        <is>
          <t>Macrobrachium rosenbergii</t>
        </is>
      </c>
      <c r="B185" s="8" t="inlineStr">
        <is>
          <t>swimming_speed_mm_s</t>
        </is>
      </c>
      <c r="C185" s="13" t="n">
        <v>50</v>
      </c>
      <c r="D185" s="8" t="n">
        <v>48</v>
      </c>
      <c r="E185" s="13" t="n">
        <v>14.199</v>
      </c>
      <c r="F185" s="14" t="n">
        <v>0.477</v>
      </c>
    </row>
    <row r="186">
      <c r="A186" s="8" t="inlineStr">
        <is>
          <t>Macrobrachium rosenbergii</t>
        </is>
      </c>
      <c r="B186" s="8" t="inlineStr">
        <is>
          <t>swimming_speed_mm_s</t>
        </is>
      </c>
      <c r="C186" s="13" t="n">
        <v>50</v>
      </c>
      <c r="D186" s="8" t="n">
        <v>72</v>
      </c>
      <c r="E186" s="13" t="n">
        <v>13.628</v>
      </c>
      <c r="F186" s="14" t="n">
        <v>0.918</v>
      </c>
    </row>
    <row r="187">
      <c r="A187" s="8" t="inlineStr">
        <is>
          <t>Macrobrachium rosenbergii</t>
        </is>
      </c>
      <c r="B187" s="8" t="inlineStr">
        <is>
          <t>swimming_speed_mm_s</t>
        </is>
      </c>
      <c r="C187" s="13" t="n">
        <v>50</v>
      </c>
      <c r="D187" s="8" t="n">
        <v>96</v>
      </c>
      <c r="E187" s="13" t="n">
        <v>14.375</v>
      </c>
      <c r="F187" s="14" t="n">
        <v>0.952</v>
      </c>
    </row>
    <row r="188">
      <c r="A188" s="8" t="inlineStr">
        <is>
          <t>Macrobrachium rosenbergii</t>
        </is>
      </c>
      <c r="B188" s="8" t="inlineStr">
        <is>
          <t>swimming_speed_mm_s</t>
        </is>
      </c>
      <c r="C188" s="13" t="n">
        <v>250</v>
      </c>
      <c r="D188" s="8" t="n">
        <v>0</v>
      </c>
      <c r="E188" s="13" t="n">
        <v>14.482</v>
      </c>
      <c r="F188" s="14" t="n">
        <v>1.445</v>
      </c>
    </row>
    <row r="189">
      <c r="A189" s="8" t="inlineStr">
        <is>
          <t>Macrobrachium rosenbergii</t>
        </is>
      </c>
      <c r="B189" s="8" t="inlineStr">
        <is>
          <t>swimming_speed_mm_s</t>
        </is>
      </c>
      <c r="C189" s="13" t="n">
        <v>250</v>
      </c>
      <c r="D189" s="8" t="n">
        <v>6</v>
      </c>
      <c r="E189" s="13" t="n">
        <v>13.424</v>
      </c>
      <c r="F189" s="14" t="n">
        <v>0.239</v>
      </c>
    </row>
    <row r="190">
      <c r="A190" s="8" t="inlineStr">
        <is>
          <t>Macrobrachium rosenbergii</t>
        </is>
      </c>
      <c r="B190" s="8" t="inlineStr">
        <is>
          <t>swimming_speed_mm_s</t>
        </is>
      </c>
      <c r="C190" s="13" t="n">
        <v>250</v>
      </c>
      <c r="D190" s="8" t="n">
        <v>12</v>
      </c>
      <c r="E190" s="13" t="n">
        <v>13.374</v>
      </c>
      <c r="F190" s="14" t="n">
        <v>0.579</v>
      </c>
    </row>
    <row r="191">
      <c r="A191" s="8" t="inlineStr">
        <is>
          <t>Macrobrachium rosenbergii</t>
        </is>
      </c>
      <c r="B191" s="8" t="inlineStr">
        <is>
          <t>swimming_speed_mm_s</t>
        </is>
      </c>
      <c r="C191" s="13" t="n">
        <v>250</v>
      </c>
      <c r="D191" s="8" t="n">
        <v>24</v>
      </c>
      <c r="E191" s="13" t="n">
        <v>12.99</v>
      </c>
      <c r="F191" s="14" t="n">
        <v>1.093</v>
      </c>
    </row>
    <row r="192">
      <c r="A192" s="8" t="inlineStr">
        <is>
          <t>Macrobrachium rosenbergii</t>
        </is>
      </c>
      <c r="B192" s="8" t="inlineStr">
        <is>
          <t>swimming_speed_mm_s</t>
        </is>
      </c>
      <c r="C192" s="13" t="n">
        <v>250</v>
      </c>
      <c r="D192" s="8" t="n">
        <v>48</v>
      </c>
      <c r="E192" s="13" t="n">
        <v>12.345</v>
      </c>
      <c r="F192" s="14" t="n">
        <v>0.112</v>
      </c>
    </row>
    <row r="193">
      <c r="A193" s="8" t="inlineStr">
        <is>
          <t>Macrobrachium rosenbergii</t>
        </is>
      </c>
      <c r="B193" s="8" t="inlineStr">
        <is>
          <t>swimming_speed_mm_s</t>
        </is>
      </c>
      <c r="C193" s="13" t="n">
        <v>250</v>
      </c>
      <c r="D193" s="8" t="n">
        <v>72</v>
      </c>
      <c r="E193" s="13" t="n">
        <v>12.37</v>
      </c>
      <c r="F193" s="14" t="n">
        <v>0.625</v>
      </c>
    </row>
    <row r="194">
      <c r="A194" s="8" t="inlineStr">
        <is>
          <t>Macrobrachium rosenbergii</t>
        </is>
      </c>
      <c r="B194" s="8" t="inlineStr">
        <is>
          <t>swimming_speed_mm_s</t>
        </is>
      </c>
      <c r="C194" s="13" t="n">
        <v>250</v>
      </c>
      <c r="D194" s="8" t="n">
        <v>96</v>
      </c>
      <c r="E194" s="13" t="n">
        <v>12.739</v>
      </c>
      <c r="F194" s="14" t="n">
        <v>0.166</v>
      </c>
    </row>
    <row r="195">
      <c r="A195" s="8" t="inlineStr">
        <is>
          <t>Macrobrachium rosenbergii</t>
        </is>
      </c>
      <c r="B195" s="8" t="inlineStr">
        <is>
          <t>swimming_speed_mm_s</t>
        </is>
      </c>
      <c r="C195" s="13" t="n">
        <v>1000</v>
      </c>
      <c r="D195" s="8" t="n">
        <v>0</v>
      </c>
      <c r="E195" s="13" t="n">
        <v>14.217</v>
      </c>
      <c r="F195" s="14" t="n">
        <v>1.493</v>
      </c>
    </row>
    <row r="196">
      <c r="A196" s="8" t="inlineStr">
        <is>
          <t>Macrobrachium rosenbergii</t>
        </is>
      </c>
      <c r="B196" s="8" t="inlineStr">
        <is>
          <t>swimming_speed_mm_s</t>
        </is>
      </c>
      <c r="C196" s="13" t="n">
        <v>1000</v>
      </c>
      <c r="D196" s="8" t="n">
        <v>6</v>
      </c>
      <c r="E196" s="13" t="n">
        <v>13.994</v>
      </c>
      <c r="F196" s="14" t="n">
        <v>0.6899999999999999</v>
      </c>
    </row>
    <row r="197">
      <c r="A197" s="8" t="inlineStr">
        <is>
          <t>Macrobrachium rosenbergii</t>
        </is>
      </c>
      <c r="B197" s="8" t="inlineStr">
        <is>
          <t>swimming_speed_mm_s</t>
        </is>
      </c>
      <c r="C197" s="13" t="n">
        <v>1000</v>
      </c>
      <c r="D197" s="8" t="n">
        <v>12</v>
      </c>
      <c r="E197" s="13" t="n">
        <v>13.654</v>
      </c>
      <c r="F197" s="14" t="n">
        <v>0.797</v>
      </c>
    </row>
    <row r="198">
      <c r="A198" s="8" t="inlineStr">
        <is>
          <t>Macrobrachium rosenbergii</t>
        </is>
      </c>
      <c r="B198" s="8" t="inlineStr">
        <is>
          <t>swimming_speed_mm_s</t>
        </is>
      </c>
      <c r="C198" s="13" t="n">
        <v>1000</v>
      </c>
      <c r="D198" s="8" t="n">
        <v>24</v>
      </c>
      <c r="E198" s="13" t="n">
        <v>12.384</v>
      </c>
      <c r="F198" s="14" t="n">
        <v>0.927</v>
      </c>
    </row>
    <row r="199">
      <c r="A199" s="8" t="inlineStr">
        <is>
          <t>Macrobrachium rosenbergii</t>
        </is>
      </c>
      <c r="B199" s="8" t="inlineStr">
        <is>
          <t>swimming_speed_mm_s</t>
        </is>
      </c>
      <c r="C199" s="13" t="n">
        <v>1000</v>
      </c>
      <c r="D199" s="8" t="n">
        <v>48</v>
      </c>
      <c r="E199" s="13" t="n">
        <v>11.542</v>
      </c>
      <c r="F199" s="14" t="n">
        <v>0.28</v>
      </c>
    </row>
    <row r="200">
      <c r="A200" s="8" t="inlineStr">
        <is>
          <t>Macrobrachium rosenbergii</t>
        </is>
      </c>
      <c r="B200" s="8" t="inlineStr">
        <is>
          <t>swimming_speed_mm_s</t>
        </is>
      </c>
      <c r="C200" s="13" t="n">
        <v>1000</v>
      </c>
      <c r="D200" s="8" t="n">
        <v>72</v>
      </c>
      <c r="E200" s="13" t="n">
        <v>10.708</v>
      </c>
      <c r="F200" s="14" t="n">
        <v>1.183</v>
      </c>
    </row>
    <row r="201">
      <c r="A201" s="8" t="inlineStr">
        <is>
          <t>Macrobrachium rosenbergii</t>
        </is>
      </c>
      <c r="B201" s="8" t="inlineStr">
        <is>
          <t>swimming_speed_mm_s</t>
        </is>
      </c>
      <c r="C201" s="13" t="n">
        <v>1000</v>
      </c>
      <c r="D201" s="8" t="n">
        <v>96</v>
      </c>
      <c r="E201" s="13" t="n">
        <v>10.24</v>
      </c>
      <c r="F201" s="14" t="n">
        <v>0.974</v>
      </c>
    </row>
    <row r="202">
      <c r="A202" s="8" t="inlineStr">
        <is>
          <t>Macrobrachium rosenbergii</t>
        </is>
      </c>
      <c r="B202" s="8" t="inlineStr">
        <is>
          <t>swimming_speed_mm_s</t>
        </is>
      </c>
      <c r="C202" s="13" t="n">
        <v>5000</v>
      </c>
      <c r="D202" s="8" t="n">
        <v>0</v>
      </c>
      <c r="E202" s="13" t="n">
        <v>14.754</v>
      </c>
      <c r="F202" s="14" t="n">
        <v>0.898</v>
      </c>
    </row>
    <row r="203">
      <c r="A203" s="8" t="inlineStr">
        <is>
          <t>Macrobrachium rosenbergii</t>
        </is>
      </c>
      <c r="B203" s="8" t="inlineStr">
        <is>
          <t>swimming_speed_mm_s</t>
        </is>
      </c>
      <c r="C203" s="13" t="n">
        <v>5000</v>
      </c>
      <c r="D203" s="8" t="n">
        <v>6</v>
      </c>
      <c r="E203" s="13" t="n">
        <v>13.253</v>
      </c>
      <c r="F203" s="14" t="n">
        <v>1.002</v>
      </c>
    </row>
    <row r="204">
      <c r="A204" s="8" t="inlineStr">
        <is>
          <t>Macrobrachium rosenbergii</t>
        </is>
      </c>
      <c r="B204" s="8" t="inlineStr">
        <is>
          <t>swimming_speed_mm_s</t>
        </is>
      </c>
      <c r="C204" s="13" t="n">
        <v>5000</v>
      </c>
      <c r="D204" s="8" t="n">
        <v>12</v>
      </c>
      <c r="E204" s="13" t="n">
        <v>13.635</v>
      </c>
      <c r="F204" s="14" t="n">
        <v>0.08</v>
      </c>
    </row>
    <row r="205">
      <c r="A205" s="8" t="inlineStr">
        <is>
          <t>Macrobrachium rosenbergii</t>
        </is>
      </c>
      <c r="B205" s="8" t="inlineStr">
        <is>
          <t>swimming_speed_mm_s</t>
        </is>
      </c>
      <c r="C205" s="13" t="n">
        <v>5000</v>
      </c>
      <c r="D205" s="8" t="n">
        <v>24</v>
      </c>
      <c r="E205" s="13" t="n">
        <v>11.748</v>
      </c>
      <c r="F205" s="14" t="n">
        <v>0.54</v>
      </c>
    </row>
    <row r="206">
      <c r="A206" s="8" t="inlineStr">
        <is>
          <t>Macrobrachium rosenbergii</t>
        </is>
      </c>
      <c r="B206" s="8" t="inlineStr">
        <is>
          <t>swimming_speed_mm_s</t>
        </is>
      </c>
      <c r="C206" s="13" t="n">
        <v>5000</v>
      </c>
      <c r="D206" s="8" t="n">
        <v>48</v>
      </c>
      <c r="E206" s="14" t="n">
        <v>9.920999999999999</v>
      </c>
      <c r="F206" s="14" t="n">
        <v>0.404</v>
      </c>
    </row>
    <row r="207">
      <c r="A207" s="8" t="inlineStr">
        <is>
          <t>Macrobrachium rosenbergii</t>
        </is>
      </c>
      <c r="B207" s="8" t="inlineStr">
        <is>
          <t>swimming_speed_mm_s</t>
        </is>
      </c>
      <c r="C207" s="13" t="n">
        <v>5000</v>
      </c>
      <c r="D207" s="8" t="n">
        <v>72</v>
      </c>
      <c r="E207" s="14" t="n">
        <v>9.31</v>
      </c>
      <c r="F207" s="14" t="n">
        <v>0.531</v>
      </c>
    </row>
    <row r="208">
      <c r="A208" s="8" t="inlineStr">
        <is>
          <t>Macrobrachium rosenbergii</t>
        </is>
      </c>
      <c r="B208" s="8" t="inlineStr">
        <is>
          <t>swimming_speed_mm_s</t>
        </is>
      </c>
      <c r="C208" s="13" t="n">
        <v>5000</v>
      </c>
      <c r="D208" s="8" t="n">
        <v>96</v>
      </c>
      <c r="E208" s="14" t="n">
        <v>9.101000000000001</v>
      </c>
      <c r="F208" s="14" t="n">
        <v>0.478</v>
      </c>
    </row>
    <row r="209">
      <c r="A209" s="8" t="inlineStr">
        <is>
          <t>Macrobrachium rosenbergii</t>
        </is>
      </c>
      <c r="B209" s="8" t="inlineStr">
        <is>
          <t>swimming_speed_mm_s</t>
        </is>
      </c>
      <c r="C209" s="13" t="n">
        <v>20000</v>
      </c>
      <c r="D209" s="8" t="n">
        <v>0</v>
      </c>
      <c r="E209" s="13" t="n">
        <v>14.74</v>
      </c>
      <c r="F209" s="14" t="n">
        <v>0.44</v>
      </c>
    </row>
    <row r="210">
      <c r="A210" s="8" t="inlineStr">
        <is>
          <t>Macrobrachium rosenbergii</t>
        </is>
      </c>
      <c r="B210" s="8" t="inlineStr">
        <is>
          <t>swimming_speed_mm_s</t>
        </is>
      </c>
      <c r="C210" s="13" t="n">
        <v>20000</v>
      </c>
      <c r="D210" s="8" t="n">
        <v>6</v>
      </c>
      <c r="E210" s="13" t="n">
        <v>13.744</v>
      </c>
      <c r="F210" s="14" t="n">
        <v>0.6879999999999999</v>
      </c>
    </row>
    <row r="211">
      <c r="A211" s="8" t="inlineStr">
        <is>
          <t>Macrobrachium rosenbergii</t>
        </is>
      </c>
      <c r="B211" s="8" t="inlineStr">
        <is>
          <t>swimming_speed_mm_s</t>
        </is>
      </c>
      <c r="C211" s="13" t="n">
        <v>20000</v>
      </c>
      <c r="D211" s="8" t="n">
        <v>12</v>
      </c>
      <c r="E211" s="13" t="n">
        <v>12.554</v>
      </c>
      <c r="F211" s="14" t="n">
        <v>0.973</v>
      </c>
    </row>
    <row r="212">
      <c r="A212" s="8" t="inlineStr">
        <is>
          <t>Macrobrachium rosenbergii</t>
        </is>
      </c>
      <c r="B212" s="8" t="inlineStr">
        <is>
          <t>swimming_speed_mm_s</t>
        </is>
      </c>
      <c r="C212" s="13" t="n">
        <v>20000</v>
      </c>
      <c r="D212" s="8" t="n">
        <v>24</v>
      </c>
      <c r="E212" s="13" t="n">
        <v>10.736</v>
      </c>
      <c r="F212" s="14" t="n">
        <v>0.156</v>
      </c>
    </row>
    <row r="213">
      <c r="A213" s="8" t="inlineStr">
        <is>
          <t>Macrobrachium rosenbergii</t>
        </is>
      </c>
      <c r="B213" s="8" t="inlineStr">
        <is>
          <t>swimming_speed_mm_s</t>
        </is>
      </c>
      <c r="C213" s="13" t="n">
        <v>20000</v>
      </c>
      <c r="D213" s="8" t="n">
        <v>48</v>
      </c>
      <c r="E213" s="14" t="n">
        <v>8.842000000000001</v>
      </c>
      <c r="F213" s="14" t="n">
        <v>0.485</v>
      </c>
    </row>
    <row r="214">
      <c r="A214" s="8" t="inlineStr">
        <is>
          <t>Macrobrachium rosenbergii</t>
        </is>
      </c>
      <c r="B214" s="8" t="inlineStr">
        <is>
          <t>swimming_speed_mm_s</t>
        </is>
      </c>
      <c r="C214" s="13" t="n">
        <v>20000</v>
      </c>
      <c r="D214" s="8" t="n">
        <v>72</v>
      </c>
      <c r="E214" s="14" t="n">
        <v>8.861000000000001</v>
      </c>
      <c r="F214" s="14" t="n">
        <v>0.744</v>
      </c>
    </row>
    <row r="215">
      <c r="A215" s="8" t="inlineStr">
        <is>
          <t>Macrobrachium rosenbergii</t>
        </is>
      </c>
      <c r="B215" s="8" t="inlineStr">
        <is>
          <t>swimming_speed_mm_s</t>
        </is>
      </c>
      <c r="C215" s="13" t="n">
        <v>20000</v>
      </c>
      <c r="D215" s="8" t="n">
        <v>96</v>
      </c>
      <c r="E215" s="14" t="n">
        <v>8.48</v>
      </c>
      <c r="F215" s="14" t="n">
        <v>0.594</v>
      </c>
    </row>
    <row r="216">
      <c r="A216" s="8" t="inlineStr">
        <is>
          <t>Macrobrachium rosenbergii</t>
        </is>
      </c>
      <c r="B216" s="8" t="inlineStr">
        <is>
          <t>thigmotaxis_pct_time_wall_zone</t>
        </is>
      </c>
      <c r="C216" s="14" t="n">
        <v>0</v>
      </c>
      <c r="D216" s="8" t="n">
        <v>0</v>
      </c>
      <c r="E216" s="13" t="n">
        <v>30.202</v>
      </c>
      <c r="F216" s="14" t="n">
        <v>0.722</v>
      </c>
    </row>
    <row r="217">
      <c r="A217" s="8" t="inlineStr">
        <is>
          <t>Macrobrachium rosenbergii</t>
        </is>
      </c>
      <c r="B217" s="8" t="inlineStr">
        <is>
          <t>thigmotaxis_pct_time_wall_zone</t>
        </is>
      </c>
      <c r="C217" s="14" t="n">
        <v>0</v>
      </c>
      <c r="D217" s="8" t="n">
        <v>6</v>
      </c>
      <c r="E217" s="13" t="n">
        <v>31.538</v>
      </c>
      <c r="F217" s="14" t="n">
        <v>0.5570000000000001</v>
      </c>
    </row>
    <row r="218">
      <c r="A218" s="8" t="inlineStr">
        <is>
          <t>Macrobrachium rosenbergii</t>
        </is>
      </c>
      <c r="B218" s="8" t="inlineStr">
        <is>
          <t>thigmotaxis_pct_time_wall_zone</t>
        </is>
      </c>
      <c r="C218" s="14" t="n">
        <v>0</v>
      </c>
      <c r="D218" s="8" t="n">
        <v>12</v>
      </c>
      <c r="E218" s="13" t="n">
        <v>34.181</v>
      </c>
      <c r="F218" s="14" t="n">
        <v>1.949</v>
      </c>
    </row>
    <row r="219">
      <c r="A219" s="8" t="inlineStr">
        <is>
          <t>Macrobrachium rosenbergii</t>
        </is>
      </c>
      <c r="B219" s="8" t="inlineStr">
        <is>
          <t>thigmotaxis_pct_time_wall_zone</t>
        </is>
      </c>
      <c r="C219" s="14" t="n">
        <v>0</v>
      </c>
      <c r="D219" s="8" t="n">
        <v>24</v>
      </c>
      <c r="E219" s="13" t="n">
        <v>31.424</v>
      </c>
      <c r="F219" s="14" t="n">
        <v>1.907</v>
      </c>
    </row>
    <row r="220">
      <c r="A220" s="8" t="inlineStr">
        <is>
          <t>Macrobrachium rosenbergii</t>
        </is>
      </c>
      <c r="B220" s="8" t="inlineStr">
        <is>
          <t>thigmotaxis_pct_time_wall_zone</t>
        </is>
      </c>
      <c r="C220" s="14" t="n">
        <v>0</v>
      </c>
      <c r="D220" s="8" t="n">
        <v>48</v>
      </c>
      <c r="E220" s="13" t="n">
        <v>31.831</v>
      </c>
      <c r="F220" s="14" t="n">
        <v>4.9</v>
      </c>
    </row>
    <row r="221">
      <c r="A221" s="8" t="inlineStr">
        <is>
          <t>Macrobrachium rosenbergii</t>
        </is>
      </c>
      <c r="B221" s="8" t="inlineStr">
        <is>
          <t>thigmotaxis_pct_time_wall_zone</t>
        </is>
      </c>
      <c r="C221" s="14" t="n">
        <v>0</v>
      </c>
      <c r="D221" s="8" t="n">
        <v>72</v>
      </c>
      <c r="E221" s="13" t="n">
        <v>33.774</v>
      </c>
      <c r="F221" s="14" t="n">
        <v>5.473</v>
      </c>
    </row>
    <row r="222">
      <c r="A222" s="8" t="inlineStr">
        <is>
          <t>Macrobrachium rosenbergii</t>
        </is>
      </c>
      <c r="B222" s="8" t="inlineStr">
        <is>
          <t>thigmotaxis_pct_time_wall_zone</t>
        </is>
      </c>
      <c r="C222" s="14" t="n">
        <v>0</v>
      </c>
      <c r="D222" s="8" t="n">
        <v>96</v>
      </c>
      <c r="E222" s="13" t="n">
        <v>33.114</v>
      </c>
      <c r="F222" s="14" t="n">
        <v>0.923</v>
      </c>
    </row>
    <row r="223">
      <c r="A223" s="8" t="inlineStr">
        <is>
          <t>Macrobrachium rosenbergii</t>
        </is>
      </c>
      <c r="B223" s="8" t="inlineStr">
        <is>
          <t>thigmotaxis_pct_time_wall_zone</t>
        </is>
      </c>
      <c r="C223" s="13" t="n">
        <v>50</v>
      </c>
      <c r="D223" s="8" t="n">
        <v>0</v>
      </c>
      <c r="E223" s="13" t="n">
        <v>34.397</v>
      </c>
      <c r="F223" s="14" t="n">
        <v>1.966</v>
      </c>
    </row>
    <row r="224">
      <c r="A224" s="8" t="inlineStr">
        <is>
          <t>Macrobrachium rosenbergii</t>
        </is>
      </c>
      <c r="B224" s="8" t="inlineStr">
        <is>
          <t>thigmotaxis_pct_time_wall_zone</t>
        </is>
      </c>
      <c r="C224" s="13" t="n">
        <v>50</v>
      </c>
      <c r="D224" s="8" t="n">
        <v>6</v>
      </c>
      <c r="E224" s="13" t="n">
        <v>32.081</v>
      </c>
      <c r="F224" s="14" t="n">
        <v>2.91</v>
      </c>
    </row>
    <row r="225">
      <c r="A225" s="8" t="inlineStr">
        <is>
          <t>Macrobrachium rosenbergii</t>
        </is>
      </c>
      <c r="B225" s="8" t="inlineStr">
        <is>
          <t>thigmotaxis_pct_time_wall_zone</t>
        </is>
      </c>
      <c r="C225" s="13" t="n">
        <v>50</v>
      </c>
      <c r="D225" s="8" t="n">
        <v>12</v>
      </c>
      <c r="E225" s="13" t="n">
        <v>32.081</v>
      </c>
      <c r="F225" s="14" t="n">
        <v>3.711</v>
      </c>
    </row>
    <row r="226">
      <c r="A226" s="8" t="inlineStr">
        <is>
          <t>Macrobrachium rosenbergii</t>
        </is>
      </c>
      <c r="B226" s="8" t="inlineStr">
        <is>
          <t>thigmotaxis_pct_time_wall_zone</t>
        </is>
      </c>
      <c r="C226" s="13" t="n">
        <v>50</v>
      </c>
      <c r="D226" s="8" t="n">
        <v>24</v>
      </c>
      <c r="E226" s="13" t="n">
        <v>33.652</v>
      </c>
      <c r="F226" s="14" t="n">
        <v>1.102</v>
      </c>
    </row>
    <row r="227">
      <c r="A227" s="8" t="inlineStr">
        <is>
          <t>Macrobrachium rosenbergii</t>
        </is>
      </c>
      <c r="B227" s="8" t="inlineStr">
        <is>
          <t>thigmotaxis_pct_time_wall_zone</t>
        </is>
      </c>
      <c r="C227" s="13" t="n">
        <v>50</v>
      </c>
      <c r="D227" s="8" t="n">
        <v>48</v>
      </c>
      <c r="E227" s="13" t="n">
        <v>33.118</v>
      </c>
      <c r="F227" s="14" t="n">
        <v>1.525</v>
      </c>
    </row>
    <row r="228">
      <c r="A228" s="8" t="inlineStr">
        <is>
          <t>Macrobrachium rosenbergii</t>
        </is>
      </c>
      <c r="B228" s="8" t="inlineStr">
        <is>
          <t>thigmotaxis_pct_time_wall_zone</t>
        </is>
      </c>
      <c r="C228" s="13" t="n">
        <v>50</v>
      </c>
      <c r="D228" s="8" t="n">
        <v>72</v>
      </c>
      <c r="E228" s="13" t="n">
        <v>36.355</v>
      </c>
      <c r="F228" s="14" t="n">
        <v>0.974</v>
      </c>
    </row>
    <row r="229">
      <c r="A229" s="8" t="inlineStr">
        <is>
          <t>Macrobrachium rosenbergii</t>
        </is>
      </c>
      <c r="B229" s="8" t="inlineStr">
        <is>
          <t>thigmotaxis_pct_time_wall_zone</t>
        </is>
      </c>
      <c r="C229" s="13" t="n">
        <v>50</v>
      </c>
      <c r="D229" s="8" t="n">
        <v>96</v>
      </c>
      <c r="E229" s="13" t="n">
        <v>34.11</v>
      </c>
      <c r="F229" s="14" t="n">
        <v>0.445</v>
      </c>
    </row>
    <row r="230">
      <c r="A230" s="8" t="inlineStr">
        <is>
          <t>Macrobrachium rosenbergii</t>
        </is>
      </c>
      <c r="B230" s="8" t="inlineStr">
        <is>
          <t>thigmotaxis_pct_time_wall_zone</t>
        </is>
      </c>
      <c r="C230" s="13" t="n">
        <v>250</v>
      </c>
      <c r="D230" s="8" t="n">
        <v>0</v>
      </c>
      <c r="E230" s="13" t="n">
        <v>33.102</v>
      </c>
      <c r="F230" s="14" t="n">
        <v>1.276</v>
      </c>
    </row>
    <row r="231">
      <c r="A231" s="8" t="inlineStr">
        <is>
          <t>Macrobrachium rosenbergii</t>
        </is>
      </c>
      <c r="B231" s="8" t="inlineStr">
        <is>
          <t>thigmotaxis_pct_time_wall_zone</t>
        </is>
      </c>
      <c r="C231" s="13" t="n">
        <v>250</v>
      </c>
      <c r="D231" s="8" t="n">
        <v>6</v>
      </c>
      <c r="E231" s="13" t="n">
        <v>32.272</v>
      </c>
      <c r="F231" s="14" t="n">
        <v>1.646</v>
      </c>
    </row>
    <row r="232">
      <c r="A232" s="8" t="inlineStr">
        <is>
          <t>Macrobrachium rosenbergii</t>
        </is>
      </c>
      <c r="B232" s="8" t="inlineStr">
        <is>
          <t>thigmotaxis_pct_time_wall_zone</t>
        </is>
      </c>
      <c r="C232" s="13" t="n">
        <v>250</v>
      </c>
      <c r="D232" s="8" t="n">
        <v>12</v>
      </c>
      <c r="E232" s="13" t="n">
        <v>35.628</v>
      </c>
      <c r="F232" s="14" t="n">
        <v>2.713</v>
      </c>
    </row>
    <row r="233">
      <c r="A233" s="8" t="inlineStr">
        <is>
          <t>Macrobrachium rosenbergii</t>
        </is>
      </c>
      <c r="B233" s="8" t="inlineStr">
        <is>
          <t>thigmotaxis_pct_time_wall_zone</t>
        </is>
      </c>
      <c r="C233" s="13" t="n">
        <v>250</v>
      </c>
      <c r="D233" s="8" t="n">
        <v>24</v>
      </c>
      <c r="E233" s="13" t="n">
        <v>37.144</v>
      </c>
      <c r="F233" s="14" t="n">
        <v>0.477</v>
      </c>
    </row>
    <row r="234">
      <c r="A234" s="8" t="inlineStr">
        <is>
          <t>Macrobrachium rosenbergii</t>
        </is>
      </c>
      <c r="B234" s="8" t="inlineStr">
        <is>
          <t>thigmotaxis_pct_time_wall_zone</t>
        </is>
      </c>
      <c r="C234" s="13" t="n">
        <v>250</v>
      </c>
      <c r="D234" s="8" t="n">
        <v>48</v>
      </c>
      <c r="E234" s="13" t="n">
        <v>40.061</v>
      </c>
      <c r="F234" s="14" t="n">
        <v>1.751</v>
      </c>
    </row>
    <row r="235">
      <c r="A235" s="8" t="inlineStr">
        <is>
          <t>Macrobrachium rosenbergii</t>
        </is>
      </c>
      <c r="B235" s="8" t="inlineStr">
        <is>
          <t>thigmotaxis_pct_time_wall_zone</t>
        </is>
      </c>
      <c r="C235" s="13" t="n">
        <v>250</v>
      </c>
      <c r="D235" s="8" t="n">
        <v>72</v>
      </c>
      <c r="E235" s="13" t="n">
        <v>41.522</v>
      </c>
      <c r="F235" s="14" t="n">
        <v>5.024</v>
      </c>
    </row>
    <row r="236">
      <c r="A236" s="8" t="inlineStr">
        <is>
          <t>Macrobrachium rosenbergii</t>
        </is>
      </c>
      <c r="B236" s="8" t="inlineStr">
        <is>
          <t>thigmotaxis_pct_time_wall_zone</t>
        </is>
      </c>
      <c r="C236" s="13" t="n">
        <v>250</v>
      </c>
      <c r="D236" s="8" t="n">
        <v>96</v>
      </c>
      <c r="E236" s="13" t="n">
        <v>42.88</v>
      </c>
      <c r="F236" s="14" t="n">
        <v>1.659</v>
      </c>
    </row>
    <row r="237">
      <c r="A237" s="8" t="inlineStr">
        <is>
          <t>Macrobrachium rosenbergii</t>
        </is>
      </c>
      <c r="B237" s="8" t="inlineStr">
        <is>
          <t>thigmotaxis_pct_time_wall_zone</t>
        </is>
      </c>
      <c r="C237" s="13" t="n">
        <v>1000</v>
      </c>
      <c r="D237" s="8" t="n">
        <v>0</v>
      </c>
      <c r="E237" s="13" t="n">
        <v>32.005</v>
      </c>
      <c r="F237" s="14" t="n">
        <v>1.206</v>
      </c>
    </row>
    <row r="238">
      <c r="A238" s="8" t="inlineStr">
        <is>
          <t>Macrobrachium rosenbergii</t>
        </is>
      </c>
      <c r="B238" s="8" t="inlineStr">
        <is>
          <t>thigmotaxis_pct_time_wall_zone</t>
        </is>
      </c>
      <c r="C238" s="13" t="n">
        <v>1000</v>
      </c>
      <c r="D238" s="8" t="n">
        <v>6</v>
      </c>
      <c r="E238" s="13" t="n">
        <v>33.344</v>
      </c>
      <c r="F238" s="14" t="n">
        <v>2.206</v>
      </c>
    </row>
    <row r="239">
      <c r="A239" s="8" t="inlineStr">
        <is>
          <t>Macrobrachium rosenbergii</t>
        </is>
      </c>
      <c r="B239" s="8" t="inlineStr">
        <is>
          <t>thigmotaxis_pct_time_wall_zone</t>
        </is>
      </c>
      <c r="C239" s="13" t="n">
        <v>1000</v>
      </c>
      <c r="D239" s="8" t="n">
        <v>12</v>
      </c>
      <c r="E239" s="13" t="n">
        <v>37.185</v>
      </c>
      <c r="F239" s="14" t="n">
        <v>0.627</v>
      </c>
    </row>
    <row r="240">
      <c r="A240" s="8" t="inlineStr">
        <is>
          <t>Macrobrachium rosenbergii</t>
        </is>
      </c>
      <c r="B240" s="8" t="inlineStr">
        <is>
          <t>thigmotaxis_pct_time_wall_zone</t>
        </is>
      </c>
      <c r="C240" s="13" t="n">
        <v>1000</v>
      </c>
      <c r="D240" s="8" t="n">
        <v>24</v>
      </c>
      <c r="E240" s="13" t="n">
        <v>38.756</v>
      </c>
      <c r="F240" s="14" t="n">
        <v>0.999</v>
      </c>
    </row>
    <row r="241">
      <c r="A241" s="8" t="inlineStr">
        <is>
          <t>Macrobrachium rosenbergii</t>
        </is>
      </c>
      <c r="B241" s="8" t="inlineStr">
        <is>
          <t>thigmotaxis_pct_time_wall_zone</t>
        </is>
      </c>
      <c r="C241" s="13" t="n">
        <v>1000</v>
      </c>
      <c r="D241" s="8" t="n">
        <v>48</v>
      </c>
      <c r="E241" s="13" t="n">
        <v>45.129</v>
      </c>
      <c r="F241" s="14" t="n">
        <v>3.775</v>
      </c>
    </row>
    <row r="242">
      <c r="A242" s="8" t="inlineStr">
        <is>
          <t>Macrobrachium rosenbergii</t>
        </is>
      </c>
      <c r="B242" s="8" t="inlineStr">
        <is>
          <t>thigmotaxis_pct_time_wall_zone</t>
        </is>
      </c>
      <c r="C242" s="13" t="n">
        <v>1000</v>
      </c>
      <c r="D242" s="8" t="n">
        <v>72</v>
      </c>
      <c r="E242" s="13" t="n">
        <v>45.854</v>
      </c>
      <c r="F242" s="14" t="n">
        <v>2.037</v>
      </c>
    </row>
    <row r="243">
      <c r="A243" s="8" t="inlineStr">
        <is>
          <t>Macrobrachium rosenbergii</t>
        </is>
      </c>
      <c r="B243" s="8" t="inlineStr">
        <is>
          <t>thigmotaxis_pct_time_wall_zone</t>
        </is>
      </c>
      <c r="C243" s="13" t="n">
        <v>1000</v>
      </c>
      <c r="D243" s="8" t="n">
        <v>96</v>
      </c>
      <c r="E243" s="13" t="n">
        <v>49.61</v>
      </c>
      <c r="F243" s="14" t="n">
        <v>2.473</v>
      </c>
    </row>
    <row r="244">
      <c r="A244" s="8" t="inlineStr">
        <is>
          <t>Macrobrachium rosenbergii</t>
        </is>
      </c>
      <c r="B244" s="8" t="inlineStr">
        <is>
          <t>thigmotaxis_pct_time_wall_zone</t>
        </is>
      </c>
      <c r="C244" s="13" t="n">
        <v>5000</v>
      </c>
      <c r="D244" s="8" t="n">
        <v>0</v>
      </c>
      <c r="E244" s="13" t="n">
        <v>31.98</v>
      </c>
      <c r="F244" s="14" t="n">
        <v>2.369</v>
      </c>
    </row>
    <row r="245">
      <c r="A245" s="8" t="inlineStr">
        <is>
          <t>Macrobrachium rosenbergii</t>
        </is>
      </c>
      <c r="B245" s="8" t="inlineStr">
        <is>
          <t>thigmotaxis_pct_time_wall_zone</t>
        </is>
      </c>
      <c r="C245" s="13" t="n">
        <v>5000</v>
      </c>
      <c r="D245" s="8" t="n">
        <v>6</v>
      </c>
      <c r="E245" s="13" t="n">
        <v>36.543</v>
      </c>
      <c r="F245" s="14" t="n">
        <v>2.389</v>
      </c>
    </row>
    <row r="246">
      <c r="A246" s="8" t="inlineStr">
        <is>
          <t>Macrobrachium rosenbergii</t>
        </is>
      </c>
      <c r="B246" s="8" t="inlineStr">
        <is>
          <t>thigmotaxis_pct_time_wall_zone</t>
        </is>
      </c>
      <c r="C246" s="13" t="n">
        <v>5000</v>
      </c>
      <c r="D246" s="8" t="n">
        <v>12</v>
      </c>
      <c r="E246" s="13" t="n">
        <v>39.543</v>
      </c>
      <c r="F246" s="14" t="n">
        <v>2.592</v>
      </c>
    </row>
    <row r="247">
      <c r="A247" s="8" t="inlineStr">
        <is>
          <t>Macrobrachium rosenbergii</t>
        </is>
      </c>
      <c r="B247" s="8" t="inlineStr">
        <is>
          <t>thigmotaxis_pct_time_wall_zone</t>
        </is>
      </c>
      <c r="C247" s="13" t="n">
        <v>5000</v>
      </c>
      <c r="D247" s="8" t="n">
        <v>24</v>
      </c>
      <c r="E247" s="13" t="n">
        <v>41.356</v>
      </c>
      <c r="F247" s="14" t="n">
        <v>3.079</v>
      </c>
    </row>
    <row r="248">
      <c r="A248" s="8" t="inlineStr">
        <is>
          <t>Macrobrachium rosenbergii</t>
        </is>
      </c>
      <c r="B248" s="8" t="inlineStr">
        <is>
          <t>thigmotaxis_pct_time_wall_zone</t>
        </is>
      </c>
      <c r="C248" s="13" t="n">
        <v>5000</v>
      </c>
      <c r="D248" s="8" t="n">
        <v>48</v>
      </c>
      <c r="E248" s="13" t="n">
        <v>53.162</v>
      </c>
      <c r="F248" s="14" t="n">
        <v>1.124</v>
      </c>
    </row>
    <row r="249">
      <c r="A249" s="8" t="inlineStr">
        <is>
          <t>Macrobrachium rosenbergii</t>
        </is>
      </c>
      <c r="B249" s="8" t="inlineStr">
        <is>
          <t>thigmotaxis_pct_time_wall_zone</t>
        </is>
      </c>
      <c r="C249" s="13" t="n">
        <v>5000</v>
      </c>
      <c r="D249" s="8" t="n">
        <v>72</v>
      </c>
      <c r="E249" s="13" t="n">
        <v>54.78</v>
      </c>
      <c r="F249" s="14" t="n">
        <v>1.899</v>
      </c>
    </row>
    <row r="250">
      <c r="A250" s="8" t="inlineStr">
        <is>
          <t>Macrobrachium rosenbergii</t>
        </is>
      </c>
      <c r="B250" s="8" t="inlineStr">
        <is>
          <t>thigmotaxis_pct_time_wall_zone</t>
        </is>
      </c>
      <c r="C250" s="13" t="n">
        <v>5000</v>
      </c>
      <c r="D250" s="8" t="n">
        <v>96</v>
      </c>
      <c r="E250" s="13" t="n">
        <v>55.381</v>
      </c>
      <c r="F250" s="14" t="n">
        <v>1.576</v>
      </c>
    </row>
    <row r="251">
      <c r="A251" s="8" t="inlineStr">
        <is>
          <t>Macrobrachium rosenbergii</t>
        </is>
      </c>
      <c r="B251" s="8" t="inlineStr">
        <is>
          <t>thigmotaxis_pct_time_wall_zone</t>
        </is>
      </c>
      <c r="C251" s="13" t="n">
        <v>20000</v>
      </c>
      <c r="D251" s="8" t="n">
        <v>0</v>
      </c>
      <c r="E251" s="13" t="n">
        <v>33.562</v>
      </c>
      <c r="F251" s="14" t="n">
        <v>0.774</v>
      </c>
    </row>
    <row r="252">
      <c r="A252" s="8" t="inlineStr">
        <is>
          <t>Macrobrachium rosenbergii</t>
        </is>
      </c>
      <c r="B252" s="8" t="inlineStr">
        <is>
          <t>thigmotaxis_pct_time_wall_zone</t>
        </is>
      </c>
      <c r="C252" s="13" t="n">
        <v>20000</v>
      </c>
      <c r="D252" s="8" t="n">
        <v>6</v>
      </c>
      <c r="E252" s="13" t="n">
        <v>38.18</v>
      </c>
      <c r="F252" s="14" t="n">
        <v>1.906</v>
      </c>
    </row>
    <row r="253">
      <c r="A253" s="8" t="inlineStr">
        <is>
          <t>Macrobrachium rosenbergii</t>
        </is>
      </c>
      <c r="B253" s="8" t="inlineStr">
        <is>
          <t>thigmotaxis_pct_time_wall_zone</t>
        </is>
      </c>
      <c r="C253" s="13" t="n">
        <v>20000</v>
      </c>
      <c r="D253" s="8" t="n">
        <v>12</v>
      </c>
      <c r="E253" s="13" t="n">
        <v>43.028</v>
      </c>
      <c r="F253" s="14" t="n">
        <v>2.487</v>
      </c>
    </row>
    <row r="254">
      <c r="A254" s="8" t="inlineStr">
        <is>
          <t>Macrobrachium rosenbergii</t>
        </is>
      </c>
      <c r="B254" s="8" t="inlineStr">
        <is>
          <t>thigmotaxis_pct_time_wall_zone</t>
        </is>
      </c>
      <c r="C254" s="13" t="n">
        <v>20000</v>
      </c>
      <c r="D254" s="8" t="n">
        <v>24</v>
      </c>
      <c r="E254" s="13" t="n">
        <v>48.78</v>
      </c>
      <c r="F254" s="14" t="n">
        <v>2.147</v>
      </c>
    </row>
    <row r="255">
      <c r="A255" s="8" t="inlineStr">
        <is>
          <t>Macrobrachium rosenbergii</t>
        </is>
      </c>
      <c r="B255" s="8" t="inlineStr">
        <is>
          <t>thigmotaxis_pct_time_wall_zone</t>
        </is>
      </c>
      <c r="C255" s="13" t="n">
        <v>20000</v>
      </c>
      <c r="D255" s="8" t="n">
        <v>48</v>
      </c>
      <c r="E255" s="13" t="n">
        <v>54.587</v>
      </c>
      <c r="F255" s="14" t="n">
        <v>3.213</v>
      </c>
    </row>
    <row r="256">
      <c r="A256" s="8" t="inlineStr">
        <is>
          <t>Macrobrachium rosenbergii</t>
        </is>
      </c>
      <c r="B256" s="8" t="inlineStr">
        <is>
          <t>thigmotaxis_pct_time_wall_zone</t>
        </is>
      </c>
      <c r="C256" s="13" t="n">
        <v>20000</v>
      </c>
      <c r="D256" s="8" t="n">
        <v>72</v>
      </c>
      <c r="E256" s="13" t="n">
        <v>60.295</v>
      </c>
      <c r="F256" s="14" t="n">
        <v>3.185</v>
      </c>
    </row>
    <row r="257">
      <c r="A257" s="8" t="inlineStr">
        <is>
          <t>Macrobrachium rosenbergii</t>
        </is>
      </c>
      <c r="B257" s="8" t="inlineStr">
        <is>
          <t>thigmotaxis_pct_time_wall_zone</t>
        </is>
      </c>
      <c r="C257" s="13" t="n">
        <v>20000</v>
      </c>
      <c r="D257" s="8" t="n">
        <v>96</v>
      </c>
      <c r="E257" s="13" t="n">
        <v>61.647</v>
      </c>
      <c r="F257" s="14" t="n">
        <v>0.426</v>
      </c>
    </row>
    <row r="258">
      <c r="A258" s="8" t="inlineStr">
        <is>
          <t>Oreochromis niloticus</t>
        </is>
      </c>
      <c r="B258" s="8" t="inlineStr">
        <is>
          <t>aggression_events_per_10min</t>
        </is>
      </c>
      <c r="C258" s="14" t="n">
        <v>0</v>
      </c>
      <c r="D258" s="8" t="n">
        <v>0</v>
      </c>
      <c r="E258" s="14" t="n">
        <v>2.448</v>
      </c>
      <c r="F258" s="14" t="n">
        <v>0.078</v>
      </c>
    </row>
    <row r="259">
      <c r="A259" s="8" t="inlineStr">
        <is>
          <t>Oreochromis niloticus</t>
        </is>
      </c>
      <c r="B259" s="8" t="inlineStr">
        <is>
          <t>aggression_events_per_10min</t>
        </is>
      </c>
      <c r="C259" s="14" t="n">
        <v>0</v>
      </c>
      <c r="D259" s="8" t="n">
        <v>6</v>
      </c>
      <c r="E259" s="14" t="n">
        <v>2.562</v>
      </c>
      <c r="F259" s="14" t="n">
        <v>0.065</v>
      </c>
    </row>
    <row r="260">
      <c r="A260" s="8" t="inlineStr">
        <is>
          <t>Oreochromis niloticus</t>
        </is>
      </c>
      <c r="B260" s="8" t="inlineStr">
        <is>
          <t>aggression_events_per_10min</t>
        </is>
      </c>
      <c r="C260" s="14" t="n">
        <v>0</v>
      </c>
      <c r="D260" s="8" t="n">
        <v>12</v>
      </c>
      <c r="E260" s="14" t="n">
        <v>2.656</v>
      </c>
      <c r="F260" s="14" t="n">
        <v>0.062</v>
      </c>
    </row>
    <row r="261">
      <c r="A261" s="8" t="inlineStr">
        <is>
          <t>Oreochromis niloticus</t>
        </is>
      </c>
      <c r="B261" s="8" t="inlineStr">
        <is>
          <t>aggression_events_per_10min</t>
        </is>
      </c>
      <c r="C261" s="14" t="n">
        <v>0</v>
      </c>
      <c r="D261" s="8" t="n">
        <v>24</v>
      </c>
      <c r="E261" s="14" t="n">
        <v>2.71</v>
      </c>
      <c r="F261" s="14" t="n">
        <v>0.111</v>
      </c>
    </row>
    <row r="262">
      <c r="A262" s="8" t="inlineStr">
        <is>
          <t>Oreochromis niloticus</t>
        </is>
      </c>
      <c r="B262" s="8" t="inlineStr">
        <is>
          <t>aggression_events_per_10min</t>
        </is>
      </c>
      <c r="C262" s="14" t="n">
        <v>0</v>
      </c>
      <c r="D262" s="8" t="n">
        <v>48</v>
      </c>
      <c r="E262" s="14" t="n">
        <v>2.51</v>
      </c>
      <c r="F262" s="14" t="n">
        <v>0.098</v>
      </c>
    </row>
    <row r="263">
      <c r="A263" s="8" t="inlineStr">
        <is>
          <t>Oreochromis niloticus</t>
        </is>
      </c>
      <c r="B263" s="8" t="inlineStr">
        <is>
          <t>aggression_events_per_10min</t>
        </is>
      </c>
      <c r="C263" s="14" t="n">
        <v>0</v>
      </c>
      <c r="D263" s="8" t="n">
        <v>72</v>
      </c>
      <c r="E263" s="14" t="n">
        <v>2.637</v>
      </c>
      <c r="F263" s="14" t="n">
        <v>0.07199999999999999</v>
      </c>
    </row>
    <row r="264">
      <c r="A264" s="8" t="inlineStr">
        <is>
          <t>Oreochromis niloticus</t>
        </is>
      </c>
      <c r="B264" s="8" t="inlineStr">
        <is>
          <t>aggression_events_per_10min</t>
        </is>
      </c>
      <c r="C264" s="14" t="n">
        <v>0</v>
      </c>
      <c r="D264" s="8" t="n">
        <v>96</v>
      </c>
      <c r="E264" s="14" t="n">
        <v>2.564</v>
      </c>
      <c r="F264" s="14" t="n">
        <v>0.208</v>
      </c>
    </row>
    <row r="265">
      <c r="A265" s="8" t="inlineStr">
        <is>
          <t>Oreochromis niloticus</t>
        </is>
      </c>
      <c r="B265" s="8" t="inlineStr">
        <is>
          <t>aggression_events_per_10min</t>
        </is>
      </c>
      <c r="C265" s="13" t="n">
        <v>50</v>
      </c>
      <c r="D265" s="8" t="n">
        <v>0</v>
      </c>
      <c r="E265" s="14" t="n">
        <v>2.467</v>
      </c>
      <c r="F265" s="14" t="n">
        <v>0.31</v>
      </c>
    </row>
    <row r="266">
      <c r="A266" s="8" t="inlineStr">
        <is>
          <t>Oreochromis niloticus</t>
        </is>
      </c>
      <c r="B266" s="8" t="inlineStr">
        <is>
          <t>aggression_events_per_10min</t>
        </is>
      </c>
      <c r="C266" s="13" t="n">
        <v>50</v>
      </c>
      <c r="D266" s="8" t="n">
        <v>6</v>
      </c>
      <c r="E266" s="14" t="n">
        <v>2.528</v>
      </c>
      <c r="F266" s="14" t="n">
        <v>0.023</v>
      </c>
    </row>
    <row r="267">
      <c r="A267" s="8" t="inlineStr">
        <is>
          <t>Oreochromis niloticus</t>
        </is>
      </c>
      <c r="B267" s="8" t="inlineStr">
        <is>
          <t>aggression_events_per_10min</t>
        </is>
      </c>
      <c r="C267" s="13" t="n">
        <v>50</v>
      </c>
      <c r="D267" s="8" t="n">
        <v>12</v>
      </c>
      <c r="E267" s="14" t="n">
        <v>2.584</v>
      </c>
      <c r="F267" s="14" t="n">
        <v>0.099</v>
      </c>
    </row>
    <row r="268">
      <c r="A268" s="8" t="inlineStr">
        <is>
          <t>Oreochromis niloticus</t>
        </is>
      </c>
      <c r="B268" s="8" t="inlineStr">
        <is>
          <t>aggression_events_per_10min</t>
        </is>
      </c>
      <c r="C268" s="13" t="n">
        <v>50</v>
      </c>
      <c r="D268" s="8" t="n">
        <v>24</v>
      </c>
      <c r="E268" s="14" t="n">
        <v>2.429</v>
      </c>
      <c r="F268" s="14" t="n">
        <v>0.108</v>
      </c>
    </row>
    <row r="269">
      <c r="A269" s="8" t="inlineStr">
        <is>
          <t>Oreochromis niloticus</t>
        </is>
      </c>
      <c r="B269" s="8" t="inlineStr">
        <is>
          <t>aggression_events_per_10min</t>
        </is>
      </c>
      <c r="C269" s="13" t="n">
        <v>50</v>
      </c>
      <c r="D269" s="8" t="n">
        <v>48</v>
      </c>
      <c r="E269" s="14" t="n">
        <v>2.513</v>
      </c>
      <c r="F269" s="14" t="n">
        <v>0.173</v>
      </c>
    </row>
    <row r="270">
      <c r="A270" s="8" t="inlineStr">
        <is>
          <t>Oreochromis niloticus</t>
        </is>
      </c>
      <c r="B270" s="8" t="inlineStr">
        <is>
          <t>aggression_events_per_10min</t>
        </is>
      </c>
      <c r="C270" s="13" t="n">
        <v>50</v>
      </c>
      <c r="D270" s="8" t="n">
        <v>72</v>
      </c>
      <c r="E270" s="14" t="n">
        <v>2.484</v>
      </c>
      <c r="F270" s="14" t="n">
        <v>0.188</v>
      </c>
    </row>
    <row r="271">
      <c r="A271" s="8" t="inlineStr">
        <is>
          <t>Oreochromis niloticus</t>
        </is>
      </c>
      <c r="B271" s="8" t="inlineStr">
        <is>
          <t>aggression_events_per_10min</t>
        </is>
      </c>
      <c r="C271" s="13" t="n">
        <v>50</v>
      </c>
      <c r="D271" s="8" t="n">
        <v>96</v>
      </c>
      <c r="E271" s="14" t="n">
        <v>2.548</v>
      </c>
      <c r="F271" s="14" t="n">
        <v>0.062</v>
      </c>
    </row>
    <row r="272">
      <c r="A272" s="8" t="inlineStr">
        <is>
          <t>Oreochromis niloticus</t>
        </is>
      </c>
      <c r="B272" s="8" t="inlineStr">
        <is>
          <t>aggression_events_per_10min</t>
        </is>
      </c>
      <c r="C272" s="13" t="n">
        <v>250</v>
      </c>
      <c r="D272" s="8" t="n">
        <v>0</v>
      </c>
      <c r="E272" s="14" t="n">
        <v>2.582</v>
      </c>
      <c r="F272" s="14" t="n">
        <v>0.119</v>
      </c>
    </row>
    <row r="273">
      <c r="A273" s="8" t="inlineStr">
        <is>
          <t>Oreochromis niloticus</t>
        </is>
      </c>
      <c r="B273" s="8" t="inlineStr">
        <is>
          <t>aggression_events_per_10min</t>
        </is>
      </c>
      <c r="C273" s="13" t="n">
        <v>250</v>
      </c>
      <c r="D273" s="8" t="n">
        <v>6</v>
      </c>
      <c r="E273" s="14" t="n">
        <v>2.536</v>
      </c>
      <c r="F273" s="14" t="n">
        <v>0.105</v>
      </c>
    </row>
    <row r="274">
      <c r="A274" s="8" t="inlineStr">
        <is>
          <t>Oreochromis niloticus</t>
        </is>
      </c>
      <c r="B274" s="8" t="inlineStr">
        <is>
          <t>aggression_events_per_10min</t>
        </is>
      </c>
      <c r="C274" s="13" t="n">
        <v>250</v>
      </c>
      <c r="D274" s="8" t="n">
        <v>12</v>
      </c>
      <c r="E274" s="14" t="n">
        <v>2.509</v>
      </c>
      <c r="F274" s="14" t="n">
        <v>0.227</v>
      </c>
    </row>
    <row r="275">
      <c r="A275" s="8" t="inlineStr">
        <is>
          <t>Oreochromis niloticus</t>
        </is>
      </c>
      <c r="B275" s="8" t="inlineStr">
        <is>
          <t>aggression_events_per_10min</t>
        </is>
      </c>
      <c r="C275" s="13" t="n">
        <v>250</v>
      </c>
      <c r="D275" s="8" t="n">
        <v>24</v>
      </c>
      <c r="E275" s="14" t="n">
        <v>2.482</v>
      </c>
      <c r="F275" s="14" t="n">
        <v>0.16</v>
      </c>
    </row>
    <row r="276">
      <c r="A276" s="8" t="inlineStr">
        <is>
          <t>Oreochromis niloticus</t>
        </is>
      </c>
      <c r="B276" s="8" t="inlineStr">
        <is>
          <t>aggression_events_per_10min</t>
        </is>
      </c>
      <c r="C276" s="13" t="n">
        <v>250</v>
      </c>
      <c r="D276" s="8" t="n">
        <v>48</v>
      </c>
      <c r="E276" s="14" t="n">
        <v>2.363</v>
      </c>
      <c r="F276" s="14" t="n">
        <v>0.081</v>
      </c>
    </row>
    <row r="277">
      <c r="A277" s="8" t="inlineStr">
        <is>
          <t>Oreochromis niloticus</t>
        </is>
      </c>
      <c r="B277" s="8" t="inlineStr">
        <is>
          <t>aggression_events_per_10min</t>
        </is>
      </c>
      <c r="C277" s="13" t="n">
        <v>250</v>
      </c>
      <c r="D277" s="8" t="n">
        <v>72</v>
      </c>
      <c r="E277" s="14" t="n">
        <v>2.472</v>
      </c>
      <c r="F277" s="14" t="n">
        <v>0.222</v>
      </c>
    </row>
    <row r="278">
      <c r="A278" s="8" t="inlineStr">
        <is>
          <t>Oreochromis niloticus</t>
        </is>
      </c>
      <c r="B278" s="8" t="inlineStr">
        <is>
          <t>aggression_events_per_10min</t>
        </is>
      </c>
      <c r="C278" s="13" t="n">
        <v>250</v>
      </c>
      <c r="D278" s="8" t="n">
        <v>96</v>
      </c>
      <c r="E278" s="14" t="n">
        <v>2.424</v>
      </c>
      <c r="F278" s="14" t="n">
        <v>0.252</v>
      </c>
    </row>
    <row r="279">
      <c r="A279" s="8" t="inlineStr">
        <is>
          <t>Oreochromis niloticus</t>
        </is>
      </c>
      <c r="B279" s="8" t="inlineStr">
        <is>
          <t>aggression_events_per_10min</t>
        </is>
      </c>
      <c r="C279" s="13" t="n">
        <v>1000</v>
      </c>
      <c r="D279" s="8" t="n">
        <v>0</v>
      </c>
      <c r="E279" s="14" t="n">
        <v>2.775</v>
      </c>
      <c r="F279" s="14" t="n">
        <v>0.186</v>
      </c>
    </row>
    <row r="280">
      <c r="A280" s="8" t="inlineStr">
        <is>
          <t>Oreochromis niloticus</t>
        </is>
      </c>
      <c r="B280" s="8" t="inlineStr">
        <is>
          <t>aggression_events_per_10min</t>
        </is>
      </c>
      <c r="C280" s="13" t="n">
        <v>1000</v>
      </c>
      <c r="D280" s="8" t="n">
        <v>6</v>
      </c>
      <c r="E280" s="14" t="n">
        <v>2.462</v>
      </c>
      <c r="F280" s="14" t="n">
        <v>0.282</v>
      </c>
    </row>
    <row r="281">
      <c r="A281" s="8" t="inlineStr">
        <is>
          <t>Oreochromis niloticus</t>
        </is>
      </c>
      <c r="B281" s="8" t="inlineStr">
        <is>
          <t>aggression_events_per_10min</t>
        </is>
      </c>
      <c r="C281" s="13" t="n">
        <v>1000</v>
      </c>
      <c r="D281" s="8" t="n">
        <v>12</v>
      </c>
      <c r="E281" s="14" t="n">
        <v>2.439</v>
      </c>
      <c r="F281" s="14" t="n">
        <v>0.073</v>
      </c>
    </row>
    <row r="282">
      <c r="A282" s="8" t="inlineStr">
        <is>
          <t>Oreochromis niloticus</t>
        </is>
      </c>
      <c r="B282" s="8" t="inlineStr">
        <is>
          <t>aggression_events_per_10min</t>
        </is>
      </c>
      <c r="C282" s="13" t="n">
        <v>1000</v>
      </c>
      <c r="D282" s="8" t="n">
        <v>24</v>
      </c>
      <c r="E282" s="14" t="n">
        <v>2.225</v>
      </c>
      <c r="F282" s="14" t="n">
        <v>0.169</v>
      </c>
    </row>
    <row r="283">
      <c r="A283" s="8" t="inlineStr">
        <is>
          <t>Oreochromis niloticus</t>
        </is>
      </c>
      <c r="B283" s="8" t="inlineStr">
        <is>
          <t>aggression_events_per_10min</t>
        </is>
      </c>
      <c r="C283" s="13" t="n">
        <v>1000</v>
      </c>
      <c r="D283" s="8" t="n">
        <v>48</v>
      </c>
      <c r="E283" s="14" t="n">
        <v>2.379</v>
      </c>
      <c r="F283" s="14" t="n">
        <v>0.173</v>
      </c>
    </row>
    <row r="284">
      <c r="A284" s="8" t="inlineStr">
        <is>
          <t>Oreochromis niloticus</t>
        </is>
      </c>
      <c r="B284" s="8" t="inlineStr">
        <is>
          <t>aggression_events_per_10min</t>
        </is>
      </c>
      <c r="C284" s="13" t="n">
        <v>1000</v>
      </c>
      <c r="D284" s="8" t="n">
        <v>72</v>
      </c>
      <c r="E284" s="14" t="n">
        <v>2.317</v>
      </c>
      <c r="F284" s="14" t="n">
        <v>0.16</v>
      </c>
    </row>
    <row r="285">
      <c r="A285" s="8" t="inlineStr">
        <is>
          <t>Oreochromis niloticus</t>
        </is>
      </c>
      <c r="B285" s="8" t="inlineStr">
        <is>
          <t>aggression_events_per_10min</t>
        </is>
      </c>
      <c r="C285" s="13" t="n">
        <v>1000</v>
      </c>
      <c r="D285" s="8" t="n">
        <v>96</v>
      </c>
      <c r="E285" s="14" t="n">
        <v>2.32</v>
      </c>
      <c r="F285" s="14" t="n">
        <v>0.133</v>
      </c>
    </row>
    <row r="286">
      <c r="A286" s="8" t="inlineStr">
        <is>
          <t>Oreochromis niloticus</t>
        </is>
      </c>
      <c r="B286" s="8" t="inlineStr">
        <is>
          <t>aggression_events_per_10min</t>
        </is>
      </c>
      <c r="C286" s="13" t="n">
        <v>5000</v>
      </c>
      <c r="D286" s="8" t="n">
        <v>0</v>
      </c>
      <c r="E286" s="14" t="n">
        <v>2.529</v>
      </c>
      <c r="F286" s="14" t="n">
        <v>0.114</v>
      </c>
    </row>
    <row r="287">
      <c r="A287" s="8" t="inlineStr">
        <is>
          <t>Oreochromis niloticus</t>
        </is>
      </c>
      <c r="B287" s="8" t="inlineStr">
        <is>
          <t>aggression_events_per_10min</t>
        </is>
      </c>
      <c r="C287" s="13" t="n">
        <v>5000</v>
      </c>
      <c r="D287" s="8" t="n">
        <v>6</v>
      </c>
      <c r="E287" s="14" t="n">
        <v>2.52</v>
      </c>
      <c r="F287" s="14" t="n">
        <v>0.158</v>
      </c>
    </row>
    <row r="288">
      <c r="A288" s="8" t="inlineStr">
        <is>
          <t>Oreochromis niloticus</t>
        </is>
      </c>
      <c r="B288" s="8" t="inlineStr">
        <is>
          <t>aggression_events_per_10min</t>
        </is>
      </c>
      <c r="C288" s="13" t="n">
        <v>5000</v>
      </c>
      <c r="D288" s="8" t="n">
        <v>12</v>
      </c>
      <c r="E288" s="14" t="n">
        <v>2.548</v>
      </c>
      <c r="F288" s="14" t="n">
        <v>0.094</v>
      </c>
    </row>
    <row r="289">
      <c r="A289" s="8" t="inlineStr">
        <is>
          <t>Oreochromis niloticus</t>
        </is>
      </c>
      <c r="B289" s="8" t="inlineStr">
        <is>
          <t>aggression_events_per_10min</t>
        </is>
      </c>
      <c r="C289" s="13" t="n">
        <v>5000</v>
      </c>
      <c r="D289" s="8" t="n">
        <v>24</v>
      </c>
      <c r="E289" s="14" t="n">
        <v>2.303</v>
      </c>
      <c r="F289" s="14" t="n">
        <v>0.11</v>
      </c>
    </row>
    <row r="290">
      <c r="A290" s="8" t="inlineStr">
        <is>
          <t>Oreochromis niloticus</t>
        </is>
      </c>
      <c r="B290" s="8" t="inlineStr">
        <is>
          <t>aggression_events_per_10min</t>
        </is>
      </c>
      <c r="C290" s="13" t="n">
        <v>5000</v>
      </c>
      <c r="D290" s="8" t="n">
        <v>48</v>
      </c>
      <c r="E290" s="14" t="n">
        <v>2.083</v>
      </c>
      <c r="F290" s="14" t="n">
        <v>0.198</v>
      </c>
    </row>
    <row r="291">
      <c r="A291" s="8" t="inlineStr">
        <is>
          <t>Oreochromis niloticus</t>
        </is>
      </c>
      <c r="B291" s="8" t="inlineStr">
        <is>
          <t>aggression_events_per_10min</t>
        </is>
      </c>
      <c r="C291" s="13" t="n">
        <v>5000</v>
      </c>
      <c r="D291" s="8" t="n">
        <v>72</v>
      </c>
      <c r="E291" s="14" t="n">
        <v>2.047</v>
      </c>
      <c r="F291" s="14" t="n">
        <v>0.096</v>
      </c>
    </row>
    <row r="292">
      <c r="A292" s="8" t="inlineStr">
        <is>
          <t>Oreochromis niloticus</t>
        </is>
      </c>
      <c r="B292" s="8" t="inlineStr">
        <is>
          <t>aggression_events_per_10min</t>
        </is>
      </c>
      <c r="C292" s="13" t="n">
        <v>5000</v>
      </c>
      <c r="D292" s="8" t="n">
        <v>96</v>
      </c>
      <c r="E292" s="14" t="n">
        <v>2.061</v>
      </c>
      <c r="F292" s="14" t="n">
        <v>0.19</v>
      </c>
    </row>
    <row r="293">
      <c r="A293" s="8" t="inlineStr">
        <is>
          <t>Oreochromis niloticus</t>
        </is>
      </c>
      <c r="B293" s="8" t="inlineStr">
        <is>
          <t>aggression_events_per_10min</t>
        </is>
      </c>
      <c r="C293" s="13" t="n">
        <v>20000</v>
      </c>
      <c r="D293" s="8" t="n">
        <v>0</v>
      </c>
      <c r="E293" s="14" t="n">
        <v>2.643</v>
      </c>
      <c r="F293" s="14" t="n">
        <v>0.196</v>
      </c>
    </row>
    <row r="294">
      <c r="A294" s="8" t="inlineStr">
        <is>
          <t>Oreochromis niloticus</t>
        </is>
      </c>
      <c r="B294" s="8" t="inlineStr">
        <is>
          <t>aggression_events_per_10min</t>
        </is>
      </c>
      <c r="C294" s="13" t="n">
        <v>20000</v>
      </c>
      <c r="D294" s="8" t="n">
        <v>6</v>
      </c>
      <c r="E294" s="14" t="n">
        <v>2.554</v>
      </c>
      <c r="F294" s="14" t="n">
        <v>0.134</v>
      </c>
    </row>
    <row r="295">
      <c r="A295" s="8" t="inlineStr">
        <is>
          <t>Oreochromis niloticus</t>
        </is>
      </c>
      <c r="B295" s="8" t="inlineStr">
        <is>
          <t>aggression_events_per_10min</t>
        </is>
      </c>
      <c r="C295" s="13" t="n">
        <v>20000</v>
      </c>
      <c r="D295" s="8" t="n">
        <v>12</v>
      </c>
      <c r="E295" s="14" t="n">
        <v>2.463</v>
      </c>
      <c r="F295" s="14" t="n">
        <v>0.037</v>
      </c>
    </row>
    <row r="296">
      <c r="A296" s="8" t="inlineStr">
        <is>
          <t>Oreochromis niloticus</t>
        </is>
      </c>
      <c r="B296" s="8" t="inlineStr">
        <is>
          <t>aggression_events_per_10min</t>
        </is>
      </c>
      <c r="C296" s="13" t="n">
        <v>20000</v>
      </c>
      <c r="D296" s="8" t="n">
        <v>24</v>
      </c>
      <c r="E296" s="14" t="n">
        <v>2.306</v>
      </c>
      <c r="F296" s="14" t="n">
        <v>0.062</v>
      </c>
    </row>
    <row r="297">
      <c r="A297" s="8" t="inlineStr">
        <is>
          <t>Oreochromis niloticus</t>
        </is>
      </c>
      <c r="B297" s="8" t="inlineStr">
        <is>
          <t>aggression_events_per_10min</t>
        </is>
      </c>
      <c r="C297" s="13" t="n">
        <v>20000</v>
      </c>
      <c r="D297" s="8" t="n">
        <v>48</v>
      </c>
      <c r="E297" s="14" t="n">
        <v>2.095</v>
      </c>
      <c r="F297" s="14" t="n">
        <v>0.078</v>
      </c>
    </row>
    <row r="298">
      <c r="A298" s="8" t="inlineStr">
        <is>
          <t>Oreochromis niloticus</t>
        </is>
      </c>
      <c r="B298" s="8" t="inlineStr">
        <is>
          <t>aggression_events_per_10min</t>
        </is>
      </c>
      <c r="C298" s="13" t="n">
        <v>20000</v>
      </c>
      <c r="D298" s="8" t="n">
        <v>72</v>
      </c>
      <c r="E298" s="14" t="n">
        <v>2.011</v>
      </c>
      <c r="F298" s="14" t="n">
        <v>0.121</v>
      </c>
    </row>
    <row r="299">
      <c r="A299" s="8" t="inlineStr">
        <is>
          <t>Oreochromis niloticus</t>
        </is>
      </c>
      <c r="B299" s="8" t="inlineStr">
        <is>
          <t>aggression_events_per_10min</t>
        </is>
      </c>
      <c r="C299" s="13" t="n">
        <v>20000</v>
      </c>
      <c r="D299" s="8" t="n">
        <v>96</v>
      </c>
      <c r="E299" s="14" t="n">
        <v>1.863</v>
      </c>
      <c r="F299" s="14" t="n">
        <v>0.046</v>
      </c>
    </row>
    <row r="300">
      <c r="A300" s="8" t="inlineStr">
        <is>
          <t>Oreochromis niloticus</t>
        </is>
      </c>
      <c r="B300" s="8" t="inlineStr">
        <is>
          <t>distance_moved_cm_per_10min</t>
        </is>
      </c>
      <c r="C300" s="14" t="n">
        <v>0</v>
      </c>
      <c r="D300" s="8" t="n">
        <v>0</v>
      </c>
      <c r="E300" s="13" t="n">
        <v>2088.646</v>
      </c>
      <c r="F300" s="13" t="n">
        <v>53.074</v>
      </c>
    </row>
    <row r="301">
      <c r="A301" s="8" t="inlineStr">
        <is>
          <t>Oreochromis niloticus</t>
        </is>
      </c>
      <c r="B301" s="8" t="inlineStr">
        <is>
          <t>distance_moved_cm_per_10min</t>
        </is>
      </c>
      <c r="C301" s="14" t="n">
        <v>0</v>
      </c>
      <c r="D301" s="8" t="n">
        <v>6</v>
      </c>
      <c r="E301" s="13" t="n">
        <v>2069.806</v>
      </c>
      <c r="F301" s="13" t="n">
        <v>268.156</v>
      </c>
    </row>
    <row r="302">
      <c r="A302" s="8" t="inlineStr">
        <is>
          <t>Oreochromis niloticus</t>
        </is>
      </c>
      <c r="B302" s="8" t="inlineStr">
        <is>
          <t>distance_moved_cm_per_10min</t>
        </is>
      </c>
      <c r="C302" s="14" t="n">
        <v>0</v>
      </c>
      <c r="D302" s="8" t="n">
        <v>12</v>
      </c>
      <c r="E302" s="13" t="n">
        <v>2049.638</v>
      </c>
      <c r="F302" s="13" t="n">
        <v>194.741</v>
      </c>
    </row>
    <row r="303">
      <c r="A303" s="8" t="inlineStr">
        <is>
          <t>Oreochromis niloticus</t>
        </is>
      </c>
      <c r="B303" s="8" t="inlineStr">
        <is>
          <t>distance_moved_cm_per_10min</t>
        </is>
      </c>
      <c r="C303" s="14" t="n">
        <v>0</v>
      </c>
      <c r="D303" s="8" t="n">
        <v>24</v>
      </c>
      <c r="E303" s="13" t="n">
        <v>1994.62</v>
      </c>
      <c r="F303" s="13" t="n">
        <v>128.313</v>
      </c>
    </row>
    <row r="304">
      <c r="A304" s="8" t="inlineStr">
        <is>
          <t>Oreochromis niloticus</t>
        </is>
      </c>
      <c r="B304" s="8" t="inlineStr">
        <is>
          <t>distance_moved_cm_per_10min</t>
        </is>
      </c>
      <c r="C304" s="14" t="n">
        <v>0</v>
      </c>
      <c r="D304" s="8" t="n">
        <v>48</v>
      </c>
      <c r="E304" s="13" t="n">
        <v>2024.151</v>
      </c>
      <c r="F304" s="13" t="n">
        <v>122.327</v>
      </c>
    </row>
    <row r="305">
      <c r="A305" s="8" t="inlineStr">
        <is>
          <t>Oreochromis niloticus</t>
        </is>
      </c>
      <c r="B305" s="8" t="inlineStr">
        <is>
          <t>distance_moved_cm_per_10min</t>
        </is>
      </c>
      <c r="C305" s="14" t="n">
        <v>0</v>
      </c>
      <c r="D305" s="8" t="n">
        <v>72</v>
      </c>
      <c r="E305" s="13" t="n">
        <v>2082.368</v>
      </c>
      <c r="F305" s="13" t="n">
        <v>176.226</v>
      </c>
    </row>
    <row r="306">
      <c r="A306" s="8" t="inlineStr">
        <is>
          <t>Oreochromis niloticus</t>
        </is>
      </c>
      <c r="B306" s="8" t="inlineStr">
        <is>
          <t>distance_moved_cm_per_10min</t>
        </is>
      </c>
      <c r="C306" s="14" t="n">
        <v>0</v>
      </c>
      <c r="D306" s="8" t="n">
        <v>96</v>
      </c>
      <c r="E306" s="13" t="n">
        <v>1956.033</v>
      </c>
      <c r="F306" s="13" t="n">
        <v>136.278</v>
      </c>
    </row>
    <row r="307">
      <c r="A307" s="8" t="inlineStr">
        <is>
          <t>Oreochromis niloticus</t>
        </is>
      </c>
      <c r="B307" s="8" t="inlineStr">
        <is>
          <t>distance_moved_cm_per_10min</t>
        </is>
      </c>
      <c r="C307" s="13" t="n">
        <v>50</v>
      </c>
      <c r="D307" s="8" t="n">
        <v>0</v>
      </c>
      <c r="E307" s="13" t="n">
        <v>2008.81</v>
      </c>
      <c r="F307" s="13" t="n">
        <v>165.221</v>
      </c>
    </row>
    <row r="308">
      <c r="A308" s="8" t="inlineStr">
        <is>
          <t>Oreochromis niloticus</t>
        </is>
      </c>
      <c r="B308" s="8" t="inlineStr">
        <is>
          <t>distance_moved_cm_per_10min</t>
        </is>
      </c>
      <c r="C308" s="13" t="n">
        <v>50</v>
      </c>
      <c r="D308" s="8" t="n">
        <v>6</v>
      </c>
      <c r="E308" s="13" t="n">
        <v>2024.009</v>
      </c>
      <c r="F308" s="13" t="n">
        <v>104.698</v>
      </c>
    </row>
    <row r="309">
      <c r="A309" s="8" t="inlineStr">
        <is>
          <t>Oreochromis niloticus</t>
        </is>
      </c>
      <c r="B309" s="8" t="inlineStr">
        <is>
          <t>distance_moved_cm_per_10min</t>
        </is>
      </c>
      <c r="C309" s="13" t="n">
        <v>50</v>
      </c>
      <c r="D309" s="8" t="n">
        <v>12</v>
      </c>
      <c r="E309" s="13" t="n">
        <v>2010.591</v>
      </c>
      <c r="F309" s="13" t="n">
        <v>145.087</v>
      </c>
    </row>
    <row r="310">
      <c r="A310" s="8" t="inlineStr">
        <is>
          <t>Oreochromis niloticus</t>
        </is>
      </c>
      <c r="B310" s="8" t="inlineStr">
        <is>
          <t>distance_moved_cm_per_10min</t>
        </is>
      </c>
      <c r="C310" s="13" t="n">
        <v>50</v>
      </c>
      <c r="D310" s="8" t="n">
        <v>24</v>
      </c>
      <c r="E310" s="13" t="n">
        <v>2130.993</v>
      </c>
      <c r="F310" s="13" t="n">
        <v>73.486</v>
      </c>
    </row>
    <row r="311">
      <c r="A311" s="8" t="inlineStr">
        <is>
          <t>Oreochromis niloticus</t>
        </is>
      </c>
      <c r="B311" s="8" t="inlineStr">
        <is>
          <t>distance_moved_cm_per_10min</t>
        </is>
      </c>
      <c r="C311" s="13" t="n">
        <v>50</v>
      </c>
      <c r="D311" s="8" t="n">
        <v>48</v>
      </c>
      <c r="E311" s="13" t="n">
        <v>2111.655</v>
      </c>
      <c r="F311" s="13" t="n">
        <v>212.901</v>
      </c>
    </row>
    <row r="312">
      <c r="A312" s="8" t="inlineStr">
        <is>
          <t>Oreochromis niloticus</t>
        </is>
      </c>
      <c r="B312" s="8" t="inlineStr">
        <is>
          <t>distance_moved_cm_per_10min</t>
        </is>
      </c>
      <c r="C312" s="13" t="n">
        <v>50</v>
      </c>
      <c r="D312" s="8" t="n">
        <v>72</v>
      </c>
      <c r="E312" s="13" t="n">
        <v>2173.841</v>
      </c>
      <c r="F312" s="13" t="n">
        <v>96.914</v>
      </c>
    </row>
    <row r="313">
      <c r="A313" s="8" t="inlineStr">
        <is>
          <t>Oreochromis niloticus</t>
        </is>
      </c>
      <c r="B313" s="8" t="inlineStr">
        <is>
          <t>distance_moved_cm_per_10min</t>
        </is>
      </c>
      <c r="C313" s="13" t="n">
        <v>50</v>
      </c>
      <c r="D313" s="8" t="n">
        <v>96</v>
      </c>
      <c r="E313" s="13" t="n">
        <v>2042.559</v>
      </c>
      <c r="F313" s="13" t="n">
        <v>279.594</v>
      </c>
    </row>
    <row r="314">
      <c r="A314" s="8" t="inlineStr">
        <is>
          <t>Oreochromis niloticus</t>
        </is>
      </c>
      <c r="B314" s="8" t="inlineStr">
        <is>
          <t>distance_moved_cm_per_10min</t>
        </is>
      </c>
      <c r="C314" s="13" t="n">
        <v>250</v>
      </c>
      <c r="D314" s="8" t="n">
        <v>0</v>
      </c>
      <c r="E314" s="13" t="n">
        <v>2088.768</v>
      </c>
      <c r="F314" s="13" t="n">
        <v>119.879</v>
      </c>
    </row>
    <row r="315">
      <c r="A315" s="8" t="inlineStr">
        <is>
          <t>Oreochromis niloticus</t>
        </is>
      </c>
      <c r="B315" s="8" t="inlineStr">
        <is>
          <t>distance_moved_cm_per_10min</t>
        </is>
      </c>
      <c r="C315" s="13" t="n">
        <v>250</v>
      </c>
      <c r="D315" s="8" t="n">
        <v>6</v>
      </c>
      <c r="E315" s="13" t="n">
        <v>2111.679</v>
      </c>
      <c r="F315" s="13" t="n">
        <v>66.864</v>
      </c>
    </row>
    <row r="316">
      <c r="A316" s="8" t="inlineStr">
        <is>
          <t>Oreochromis niloticus</t>
        </is>
      </c>
      <c r="B316" s="8" t="inlineStr">
        <is>
          <t>distance_moved_cm_per_10min</t>
        </is>
      </c>
      <c r="C316" s="13" t="n">
        <v>250</v>
      </c>
      <c r="D316" s="8" t="n">
        <v>12</v>
      </c>
      <c r="E316" s="13" t="n">
        <v>2027.141</v>
      </c>
      <c r="F316" s="13" t="n">
        <v>98.928</v>
      </c>
    </row>
    <row r="317">
      <c r="A317" s="8" t="inlineStr">
        <is>
          <t>Oreochromis niloticus</t>
        </is>
      </c>
      <c r="B317" s="8" t="inlineStr">
        <is>
          <t>distance_moved_cm_per_10min</t>
        </is>
      </c>
      <c r="C317" s="13" t="n">
        <v>250</v>
      </c>
      <c r="D317" s="8" t="n">
        <v>24</v>
      </c>
      <c r="E317" s="13" t="n">
        <v>1970.961</v>
      </c>
      <c r="F317" s="13" t="n">
        <v>150.401</v>
      </c>
    </row>
    <row r="318">
      <c r="A318" s="8" t="inlineStr">
        <is>
          <t>Oreochromis niloticus</t>
        </is>
      </c>
      <c r="B318" s="8" t="inlineStr">
        <is>
          <t>distance_moved_cm_per_10min</t>
        </is>
      </c>
      <c r="C318" s="13" t="n">
        <v>250</v>
      </c>
      <c r="D318" s="8" t="n">
        <v>48</v>
      </c>
      <c r="E318" s="13" t="n">
        <v>1991.279</v>
      </c>
      <c r="F318" s="13" t="n">
        <v>127.751</v>
      </c>
    </row>
    <row r="319">
      <c r="A319" s="8" t="inlineStr">
        <is>
          <t>Oreochromis niloticus</t>
        </is>
      </c>
      <c r="B319" s="8" t="inlineStr">
        <is>
          <t>distance_moved_cm_per_10min</t>
        </is>
      </c>
      <c r="C319" s="13" t="n">
        <v>250</v>
      </c>
      <c r="D319" s="8" t="n">
        <v>72</v>
      </c>
      <c r="E319" s="13" t="n">
        <v>1903.414</v>
      </c>
      <c r="F319" s="13" t="n">
        <v>26.782</v>
      </c>
    </row>
    <row r="320">
      <c r="A320" s="8" t="inlineStr">
        <is>
          <t>Oreochromis niloticus</t>
        </is>
      </c>
      <c r="B320" s="8" t="inlineStr">
        <is>
          <t>distance_moved_cm_per_10min</t>
        </is>
      </c>
      <c r="C320" s="13" t="n">
        <v>250</v>
      </c>
      <c r="D320" s="8" t="n">
        <v>96</v>
      </c>
      <c r="E320" s="13" t="n">
        <v>1906.306</v>
      </c>
      <c r="F320" s="13" t="n">
        <v>47.626</v>
      </c>
    </row>
    <row r="321">
      <c r="A321" s="8" t="inlineStr">
        <is>
          <t>Oreochromis niloticus</t>
        </is>
      </c>
      <c r="B321" s="8" t="inlineStr">
        <is>
          <t>distance_moved_cm_per_10min</t>
        </is>
      </c>
      <c r="C321" s="13" t="n">
        <v>1000</v>
      </c>
      <c r="D321" s="8" t="n">
        <v>0</v>
      </c>
      <c r="E321" s="13" t="n">
        <v>2118.884</v>
      </c>
      <c r="F321" s="13" t="n">
        <v>16.666</v>
      </c>
    </row>
    <row r="322">
      <c r="A322" s="8" t="inlineStr">
        <is>
          <t>Oreochromis niloticus</t>
        </is>
      </c>
      <c r="B322" s="8" t="inlineStr">
        <is>
          <t>distance_moved_cm_per_10min</t>
        </is>
      </c>
      <c r="C322" s="13" t="n">
        <v>1000</v>
      </c>
      <c r="D322" s="8" t="n">
        <v>6</v>
      </c>
      <c r="E322" s="13" t="n">
        <v>2208.342</v>
      </c>
      <c r="F322" s="13" t="n">
        <v>64.69199999999999</v>
      </c>
    </row>
    <row r="323">
      <c r="A323" s="8" t="inlineStr">
        <is>
          <t>Oreochromis niloticus</t>
        </is>
      </c>
      <c r="B323" s="8" t="inlineStr">
        <is>
          <t>distance_moved_cm_per_10min</t>
        </is>
      </c>
      <c r="C323" s="13" t="n">
        <v>1000</v>
      </c>
      <c r="D323" s="8" t="n">
        <v>12</v>
      </c>
      <c r="E323" s="13" t="n">
        <v>2045.321</v>
      </c>
      <c r="F323" s="13" t="n">
        <v>52.538</v>
      </c>
    </row>
    <row r="324">
      <c r="A324" s="8" t="inlineStr">
        <is>
          <t>Oreochromis niloticus</t>
        </is>
      </c>
      <c r="B324" s="8" t="inlineStr">
        <is>
          <t>distance_moved_cm_per_10min</t>
        </is>
      </c>
      <c r="C324" s="13" t="n">
        <v>1000</v>
      </c>
      <c r="D324" s="8" t="n">
        <v>24</v>
      </c>
      <c r="E324" s="13" t="n">
        <v>1978.014</v>
      </c>
      <c r="F324" s="13" t="n">
        <v>121.834</v>
      </c>
    </row>
    <row r="325">
      <c r="A325" s="8" t="inlineStr">
        <is>
          <t>Oreochromis niloticus</t>
        </is>
      </c>
      <c r="B325" s="8" t="inlineStr">
        <is>
          <t>distance_moved_cm_per_10min</t>
        </is>
      </c>
      <c r="C325" s="13" t="n">
        <v>1000</v>
      </c>
      <c r="D325" s="8" t="n">
        <v>48</v>
      </c>
      <c r="E325" s="13" t="n">
        <v>1952.517</v>
      </c>
      <c r="F325" s="13" t="n">
        <v>138.344</v>
      </c>
    </row>
    <row r="326">
      <c r="A326" s="8" t="inlineStr">
        <is>
          <t>Oreochromis niloticus</t>
        </is>
      </c>
      <c r="B326" s="8" t="inlineStr">
        <is>
          <t>distance_moved_cm_per_10min</t>
        </is>
      </c>
      <c r="C326" s="13" t="n">
        <v>1000</v>
      </c>
      <c r="D326" s="8" t="n">
        <v>72</v>
      </c>
      <c r="E326" s="13" t="n">
        <v>1742.682</v>
      </c>
      <c r="F326" s="13" t="n">
        <v>55.241</v>
      </c>
    </row>
    <row r="327">
      <c r="A327" s="8" t="inlineStr">
        <is>
          <t>Oreochromis niloticus</t>
        </is>
      </c>
      <c r="B327" s="8" t="inlineStr">
        <is>
          <t>distance_moved_cm_per_10min</t>
        </is>
      </c>
      <c r="C327" s="13" t="n">
        <v>1000</v>
      </c>
      <c r="D327" s="8" t="n">
        <v>96</v>
      </c>
      <c r="E327" s="13" t="n">
        <v>1661.672</v>
      </c>
      <c r="F327" s="13" t="n">
        <v>38.14</v>
      </c>
    </row>
    <row r="328">
      <c r="A328" s="8" t="inlineStr">
        <is>
          <t>Oreochromis niloticus</t>
        </is>
      </c>
      <c r="B328" s="8" t="inlineStr">
        <is>
          <t>distance_moved_cm_per_10min</t>
        </is>
      </c>
      <c r="C328" s="13" t="n">
        <v>5000</v>
      </c>
      <c r="D328" s="8" t="n">
        <v>0</v>
      </c>
      <c r="E328" s="13" t="n">
        <v>2128.742</v>
      </c>
      <c r="F328" s="13" t="n">
        <v>175.958</v>
      </c>
    </row>
    <row r="329">
      <c r="A329" s="8" t="inlineStr">
        <is>
          <t>Oreochromis niloticus</t>
        </is>
      </c>
      <c r="B329" s="8" t="inlineStr">
        <is>
          <t>distance_moved_cm_per_10min</t>
        </is>
      </c>
      <c r="C329" s="13" t="n">
        <v>5000</v>
      </c>
      <c r="D329" s="8" t="n">
        <v>6</v>
      </c>
      <c r="E329" s="13" t="n">
        <v>1896.724</v>
      </c>
      <c r="F329" s="13" t="n">
        <v>14.944</v>
      </c>
    </row>
    <row r="330">
      <c r="A330" s="8" t="inlineStr">
        <is>
          <t>Oreochromis niloticus</t>
        </is>
      </c>
      <c r="B330" s="8" t="inlineStr">
        <is>
          <t>distance_moved_cm_per_10min</t>
        </is>
      </c>
      <c r="C330" s="13" t="n">
        <v>5000</v>
      </c>
      <c r="D330" s="8" t="n">
        <v>12</v>
      </c>
      <c r="E330" s="13" t="n">
        <v>1912.264</v>
      </c>
      <c r="F330" s="13" t="n">
        <v>97.28100000000001</v>
      </c>
    </row>
    <row r="331">
      <c r="A331" s="8" t="inlineStr">
        <is>
          <t>Oreochromis niloticus</t>
        </is>
      </c>
      <c r="B331" s="8" t="inlineStr">
        <is>
          <t>distance_moved_cm_per_10min</t>
        </is>
      </c>
      <c r="C331" s="13" t="n">
        <v>5000</v>
      </c>
      <c r="D331" s="8" t="n">
        <v>24</v>
      </c>
      <c r="E331" s="13" t="n">
        <v>1786.221</v>
      </c>
      <c r="F331" s="13" t="n">
        <v>15.622</v>
      </c>
    </row>
    <row r="332">
      <c r="A332" s="8" t="inlineStr">
        <is>
          <t>Oreochromis niloticus</t>
        </is>
      </c>
      <c r="B332" s="8" t="inlineStr">
        <is>
          <t>distance_moved_cm_per_10min</t>
        </is>
      </c>
      <c r="C332" s="13" t="n">
        <v>5000</v>
      </c>
      <c r="D332" s="8" t="n">
        <v>48</v>
      </c>
      <c r="E332" s="13" t="n">
        <v>1647.087</v>
      </c>
      <c r="F332" s="13" t="n">
        <v>115.368</v>
      </c>
    </row>
    <row r="333">
      <c r="A333" s="8" t="inlineStr">
        <is>
          <t>Oreochromis niloticus</t>
        </is>
      </c>
      <c r="B333" s="8" t="inlineStr">
        <is>
          <t>distance_moved_cm_per_10min</t>
        </is>
      </c>
      <c r="C333" s="13" t="n">
        <v>5000</v>
      </c>
      <c r="D333" s="8" t="n">
        <v>72</v>
      </c>
      <c r="E333" s="13" t="n">
        <v>1601.355</v>
      </c>
      <c r="F333" s="13" t="n">
        <v>61.755</v>
      </c>
    </row>
    <row r="334">
      <c r="A334" s="8" t="inlineStr">
        <is>
          <t>Oreochromis niloticus</t>
        </is>
      </c>
      <c r="B334" s="8" t="inlineStr">
        <is>
          <t>distance_moved_cm_per_10min</t>
        </is>
      </c>
      <c r="C334" s="13" t="n">
        <v>5000</v>
      </c>
      <c r="D334" s="8" t="n">
        <v>96</v>
      </c>
      <c r="E334" s="13" t="n">
        <v>1555.357</v>
      </c>
      <c r="F334" s="13" t="n">
        <v>65.639</v>
      </c>
    </row>
    <row r="335">
      <c r="A335" s="8" t="inlineStr">
        <is>
          <t>Oreochromis niloticus</t>
        </is>
      </c>
      <c r="B335" s="8" t="inlineStr">
        <is>
          <t>distance_moved_cm_per_10min</t>
        </is>
      </c>
      <c r="C335" s="13" t="n">
        <v>20000</v>
      </c>
      <c r="D335" s="8" t="n">
        <v>0</v>
      </c>
      <c r="E335" s="13" t="n">
        <v>2083.263</v>
      </c>
      <c r="F335" s="13" t="n">
        <v>55.107</v>
      </c>
    </row>
    <row r="336">
      <c r="A336" s="8" t="inlineStr">
        <is>
          <t>Oreochromis niloticus</t>
        </is>
      </c>
      <c r="B336" s="8" t="inlineStr">
        <is>
          <t>distance_moved_cm_per_10min</t>
        </is>
      </c>
      <c r="C336" s="13" t="n">
        <v>20000</v>
      </c>
      <c r="D336" s="8" t="n">
        <v>6</v>
      </c>
      <c r="E336" s="13" t="n">
        <v>2007.899</v>
      </c>
      <c r="F336" s="13" t="n">
        <v>56.839</v>
      </c>
    </row>
    <row r="337">
      <c r="A337" s="8" t="inlineStr">
        <is>
          <t>Oreochromis niloticus</t>
        </is>
      </c>
      <c r="B337" s="8" t="inlineStr">
        <is>
          <t>distance_moved_cm_per_10min</t>
        </is>
      </c>
      <c r="C337" s="13" t="n">
        <v>20000</v>
      </c>
      <c r="D337" s="8" t="n">
        <v>12</v>
      </c>
      <c r="E337" s="13" t="n">
        <v>1889.606</v>
      </c>
      <c r="F337" s="13" t="n">
        <v>155.31</v>
      </c>
    </row>
    <row r="338">
      <c r="A338" s="8" t="inlineStr">
        <is>
          <t>Oreochromis niloticus</t>
        </is>
      </c>
      <c r="B338" s="8" t="inlineStr">
        <is>
          <t>distance_moved_cm_per_10min</t>
        </is>
      </c>
      <c r="C338" s="13" t="n">
        <v>20000</v>
      </c>
      <c r="D338" s="8" t="n">
        <v>24</v>
      </c>
      <c r="E338" s="13" t="n">
        <v>1835.869</v>
      </c>
      <c r="F338" s="13" t="n">
        <v>115.607</v>
      </c>
    </row>
    <row r="339">
      <c r="A339" s="8" t="inlineStr">
        <is>
          <t>Oreochromis niloticus</t>
        </is>
      </c>
      <c r="B339" s="8" t="inlineStr">
        <is>
          <t>distance_moved_cm_per_10min</t>
        </is>
      </c>
      <c r="C339" s="13" t="n">
        <v>20000</v>
      </c>
      <c r="D339" s="8" t="n">
        <v>48</v>
      </c>
      <c r="E339" s="13" t="n">
        <v>1696.017</v>
      </c>
      <c r="F339" s="13" t="n">
        <v>79.66</v>
      </c>
    </row>
    <row r="340">
      <c r="A340" s="8" t="inlineStr">
        <is>
          <t>Oreochromis niloticus</t>
        </is>
      </c>
      <c r="B340" s="8" t="inlineStr">
        <is>
          <t>distance_moved_cm_per_10min</t>
        </is>
      </c>
      <c r="C340" s="13" t="n">
        <v>20000</v>
      </c>
      <c r="D340" s="8" t="n">
        <v>72</v>
      </c>
      <c r="E340" s="13" t="n">
        <v>1427.423</v>
      </c>
      <c r="F340" s="13" t="n">
        <v>107.972</v>
      </c>
    </row>
    <row r="341">
      <c r="A341" s="8" t="inlineStr">
        <is>
          <t>Oreochromis niloticus</t>
        </is>
      </c>
      <c r="B341" s="8" t="inlineStr">
        <is>
          <t>distance_moved_cm_per_10min</t>
        </is>
      </c>
      <c r="C341" s="13" t="n">
        <v>20000</v>
      </c>
      <c r="D341" s="8" t="n">
        <v>96</v>
      </c>
      <c r="E341" s="13" t="n">
        <v>1498.62</v>
      </c>
      <c r="F341" s="13" t="n">
        <v>39.719</v>
      </c>
    </row>
    <row r="342">
      <c r="A342" s="8" t="inlineStr">
        <is>
          <t>Oreochromis niloticus</t>
        </is>
      </c>
      <c r="B342" s="8" t="inlineStr">
        <is>
          <t>feeding_rate_items_per_min</t>
        </is>
      </c>
      <c r="C342" s="14" t="n">
        <v>0</v>
      </c>
      <c r="D342" s="8" t="n">
        <v>0</v>
      </c>
      <c r="E342" s="14" t="n">
        <v>6.896</v>
      </c>
      <c r="F342" s="14" t="n">
        <v>0.092</v>
      </c>
    </row>
    <row r="343">
      <c r="A343" s="8" t="inlineStr">
        <is>
          <t>Oreochromis niloticus</t>
        </is>
      </c>
      <c r="B343" s="8" t="inlineStr">
        <is>
          <t>feeding_rate_items_per_min</t>
        </is>
      </c>
      <c r="C343" s="14" t="n">
        <v>0</v>
      </c>
      <c r="D343" s="8" t="n">
        <v>6</v>
      </c>
      <c r="E343" s="14" t="n">
        <v>6.61</v>
      </c>
      <c r="F343" s="14" t="n">
        <v>0.436</v>
      </c>
    </row>
    <row r="344">
      <c r="A344" s="8" t="inlineStr">
        <is>
          <t>Oreochromis niloticus</t>
        </is>
      </c>
      <c r="B344" s="8" t="inlineStr">
        <is>
          <t>feeding_rate_items_per_min</t>
        </is>
      </c>
      <c r="C344" s="14" t="n">
        <v>0</v>
      </c>
      <c r="D344" s="8" t="n">
        <v>12</v>
      </c>
      <c r="E344" s="14" t="n">
        <v>6.708</v>
      </c>
      <c r="F344" s="14" t="n">
        <v>0.286</v>
      </c>
    </row>
    <row r="345">
      <c r="A345" s="8" t="inlineStr">
        <is>
          <t>Oreochromis niloticus</t>
        </is>
      </c>
      <c r="B345" s="8" t="inlineStr">
        <is>
          <t>feeding_rate_items_per_min</t>
        </is>
      </c>
      <c r="C345" s="14" t="n">
        <v>0</v>
      </c>
      <c r="D345" s="8" t="n">
        <v>24</v>
      </c>
      <c r="E345" s="14" t="n">
        <v>6.844</v>
      </c>
      <c r="F345" s="14" t="n">
        <v>0.645</v>
      </c>
    </row>
    <row r="346">
      <c r="A346" s="8" t="inlineStr">
        <is>
          <t>Oreochromis niloticus</t>
        </is>
      </c>
      <c r="B346" s="8" t="inlineStr">
        <is>
          <t>feeding_rate_items_per_min</t>
        </is>
      </c>
      <c r="C346" s="14" t="n">
        <v>0</v>
      </c>
      <c r="D346" s="8" t="n">
        <v>48</v>
      </c>
      <c r="E346" s="14" t="n">
        <v>6.738</v>
      </c>
      <c r="F346" s="14" t="n">
        <v>0.424</v>
      </c>
    </row>
    <row r="347">
      <c r="A347" s="8" t="inlineStr">
        <is>
          <t>Oreochromis niloticus</t>
        </is>
      </c>
      <c r="B347" s="8" t="inlineStr">
        <is>
          <t>feeding_rate_items_per_min</t>
        </is>
      </c>
      <c r="C347" s="14" t="n">
        <v>0</v>
      </c>
      <c r="D347" s="8" t="n">
        <v>72</v>
      </c>
      <c r="E347" s="14" t="n">
        <v>6.757</v>
      </c>
      <c r="F347" s="14" t="n">
        <v>0.485</v>
      </c>
    </row>
    <row r="348">
      <c r="A348" s="8" t="inlineStr">
        <is>
          <t>Oreochromis niloticus</t>
        </is>
      </c>
      <c r="B348" s="8" t="inlineStr">
        <is>
          <t>feeding_rate_items_per_min</t>
        </is>
      </c>
      <c r="C348" s="14" t="n">
        <v>0</v>
      </c>
      <c r="D348" s="8" t="n">
        <v>96</v>
      </c>
      <c r="E348" s="14" t="n">
        <v>6.659</v>
      </c>
      <c r="F348" s="14" t="n">
        <v>0.237</v>
      </c>
    </row>
    <row r="349">
      <c r="A349" s="8" t="inlineStr">
        <is>
          <t>Oreochromis niloticus</t>
        </is>
      </c>
      <c r="B349" s="8" t="inlineStr">
        <is>
          <t>feeding_rate_items_per_min</t>
        </is>
      </c>
      <c r="C349" s="13" t="n">
        <v>50</v>
      </c>
      <c r="D349" s="8" t="n">
        <v>0</v>
      </c>
      <c r="E349" s="14" t="n">
        <v>6.647</v>
      </c>
      <c r="F349" s="14" t="n">
        <v>0.197</v>
      </c>
    </row>
    <row r="350">
      <c r="A350" s="8" t="inlineStr">
        <is>
          <t>Oreochromis niloticus</t>
        </is>
      </c>
      <c r="B350" s="8" t="inlineStr">
        <is>
          <t>feeding_rate_items_per_min</t>
        </is>
      </c>
      <c r="C350" s="13" t="n">
        <v>50</v>
      </c>
      <c r="D350" s="8" t="n">
        <v>6</v>
      </c>
      <c r="E350" s="14" t="n">
        <v>7.157</v>
      </c>
      <c r="F350" s="14" t="n">
        <v>0.432</v>
      </c>
    </row>
    <row r="351">
      <c r="A351" s="8" t="inlineStr">
        <is>
          <t>Oreochromis niloticus</t>
        </is>
      </c>
      <c r="B351" s="8" t="inlineStr">
        <is>
          <t>feeding_rate_items_per_min</t>
        </is>
      </c>
      <c r="C351" s="13" t="n">
        <v>50</v>
      </c>
      <c r="D351" s="8" t="n">
        <v>12</v>
      </c>
      <c r="E351" s="14" t="n">
        <v>6.717</v>
      </c>
      <c r="F351" s="14" t="n">
        <v>0.363</v>
      </c>
    </row>
    <row r="352">
      <c r="A352" s="8" t="inlineStr">
        <is>
          <t>Oreochromis niloticus</t>
        </is>
      </c>
      <c r="B352" s="8" t="inlineStr">
        <is>
          <t>feeding_rate_items_per_min</t>
        </is>
      </c>
      <c r="C352" s="13" t="n">
        <v>50</v>
      </c>
      <c r="D352" s="8" t="n">
        <v>24</v>
      </c>
      <c r="E352" s="14" t="n">
        <v>6.574</v>
      </c>
      <c r="F352" s="14" t="n">
        <v>0.198</v>
      </c>
    </row>
    <row r="353">
      <c r="A353" s="8" t="inlineStr">
        <is>
          <t>Oreochromis niloticus</t>
        </is>
      </c>
      <c r="B353" s="8" t="inlineStr">
        <is>
          <t>feeding_rate_items_per_min</t>
        </is>
      </c>
      <c r="C353" s="13" t="n">
        <v>50</v>
      </c>
      <c r="D353" s="8" t="n">
        <v>48</v>
      </c>
      <c r="E353" s="14" t="n">
        <v>6.791</v>
      </c>
      <c r="F353" s="14" t="n">
        <v>0.663</v>
      </c>
    </row>
    <row r="354">
      <c r="A354" s="8" t="inlineStr">
        <is>
          <t>Oreochromis niloticus</t>
        </is>
      </c>
      <c r="B354" s="8" t="inlineStr">
        <is>
          <t>feeding_rate_items_per_min</t>
        </is>
      </c>
      <c r="C354" s="13" t="n">
        <v>50</v>
      </c>
      <c r="D354" s="8" t="n">
        <v>72</v>
      </c>
      <c r="E354" s="14" t="n">
        <v>6.432</v>
      </c>
      <c r="F354" s="14" t="n">
        <v>0.386</v>
      </c>
    </row>
    <row r="355">
      <c r="A355" s="8" t="inlineStr">
        <is>
          <t>Oreochromis niloticus</t>
        </is>
      </c>
      <c r="B355" s="8" t="inlineStr">
        <is>
          <t>feeding_rate_items_per_min</t>
        </is>
      </c>
      <c r="C355" s="13" t="n">
        <v>50</v>
      </c>
      <c r="D355" s="8" t="n">
        <v>96</v>
      </c>
      <c r="E355" s="14" t="n">
        <v>6.542</v>
      </c>
      <c r="F355" s="14" t="n">
        <v>0.303</v>
      </c>
    </row>
    <row r="356">
      <c r="A356" s="8" t="inlineStr">
        <is>
          <t>Oreochromis niloticus</t>
        </is>
      </c>
      <c r="B356" s="8" t="inlineStr">
        <is>
          <t>feeding_rate_items_per_min</t>
        </is>
      </c>
      <c r="C356" s="13" t="n">
        <v>250</v>
      </c>
      <c r="D356" s="8" t="n">
        <v>0</v>
      </c>
      <c r="E356" s="14" t="n">
        <v>7.256</v>
      </c>
      <c r="F356" s="14" t="n">
        <v>0.467</v>
      </c>
    </row>
    <row r="357">
      <c r="A357" s="8" t="inlineStr">
        <is>
          <t>Oreochromis niloticus</t>
        </is>
      </c>
      <c r="B357" s="8" t="inlineStr">
        <is>
          <t>feeding_rate_items_per_min</t>
        </is>
      </c>
      <c r="C357" s="13" t="n">
        <v>250</v>
      </c>
      <c r="D357" s="8" t="n">
        <v>6</v>
      </c>
      <c r="E357" s="14" t="n">
        <v>6.974</v>
      </c>
      <c r="F357" s="14" t="n">
        <v>0.078</v>
      </c>
    </row>
    <row r="358">
      <c r="A358" s="8" t="inlineStr">
        <is>
          <t>Oreochromis niloticus</t>
        </is>
      </c>
      <c r="B358" s="8" t="inlineStr">
        <is>
          <t>feeding_rate_items_per_min</t>
        </is>
      </c>
      <c r="C358" s="13" t="n">
        <v>250</v>
      </c>
      <c r="D358" s="8" t="n">
        <v>12</v>
      </c>
      <c r="E358" s="14" t="n">
        <v>6.076</v>
      </c>
      <c r="F358" s="14" t="n">
        <v>0.257</v>
      </c>
    </row>
    <row r="359">
      <c r="A359" s="8" t="inlineStr">
        <is>
          <t>Oreochromis niloticus</t>
        </is>
      </c>
      <c r="B359" s="8" t="inlineStr">
        <is>
          <t>feeding_rate_items_per_min</t>
        </is>
      </c>
      <c r="C359" s="13" t="n">
        <v>250</v>
      </c>
      <c r="D359" s="8" t="n">
        <v>24</v>
      </c>
      <c r="E359" s="14" t="n">
        <v>6.677</v>
      </c>
      <c r="F359" s="14" t="n">
        <v>0.046</v>
      </c>
    </row>
    <row r="360">
      <c r="A360" s="8" t="inlineStr">
        <is>
          <t>Oreochromis niloticus</t>
        </is>
      </c>
      <c r="B360" s="8" t="inlineStr">
        <is>
          <t>feeding_rate_items_per_min</t>
        </is>
      </c>
      <c r="C360" s="13" t="n">
        <v>250</v>
      </c>
      <c r="D360" s="8" t="n">
        <v>48</v>
      </c>
      <c r="E360" s="14" t="n">
        <v>6.152</v>
      </c>
      <c r="F360" s="14" t="n">
        <v>0.922</v>
      </c>
    </row>
    <row r="361">
      <c r="A361" s="8" t="inlineStr">
        <is>
          <t>Oreochromis niloticus</t>
        </is>
      </c>
      <c r="B361" s="8" t="inlineStr">
        <is>
          <t>feeding_rate_items_per_min</t>
        </is>
      </c>
      <c r="C361" s="13" t="n">
        <v>250</v>
      </c>
      <c r="D361" s="8" t="n">
        <v>72</v>
      </c>
      <c r="E361" s="14" t="n">
        <v>6.18</v>
      </c>
      <c r="F361" s="14" t="n">
        <v>0.414</v>
      </c>
    </row>
    <row r="362">
      <c r="A362" s="8" t="inlineStr">
        <is>
          <t>Oreochromis niloticus</t>
        </is>
      </c>
      <c r="B362" s="8" t="inlineStr">
        <is>
          <t>feeding_rate_items_per_min</t>
        </is>
      </c>
      <c r="C362" s="13" t="n">
        <v>250</v>
      </c>
      <c r="D362" s="8" t="n">
        <v>96</v>
      </c>
      <c r="E362" s="14" t="n">
        <v>6.264</v>
      </c>
      <c r="F362" s="14" t="n">
        <v>0.366</v>
      </c>
    </row>
    <row r="363">
      <c r="A363" s="8" t="inlineStr">
        <is>
          <t>Oreochromis niloticus</t>
        </is>
      </c>
      <c r="B363" s="8" t="inlineStr">
        <is>
          <t>feeding_rate_items_per_min</t>
        </is>
      </c>
      <c r="C363" s="13" t="n">
        <v>1000</v>
      </c>
      <c r="D363" s="8" t="n">
        <v>0</v>
      </c>
      <c r="E363" s="14" t="n">
        <v>6.771</v>
      </c>
      <c r="F363" s="14" t="n">
        <v>0.01</v>
      </c>
    </row>
    <row r="364">
      <c r="A364" s="8" t="inlineStr">
        <is>
          <t>Oreochromis niloticus</t>
        </is>
      </c>
      <c r="B364" s="8" t="inlineStr">
        <is>
          <t>feeding_rate_items_per_min</t>
        </is>
      </c>
      <c r="C364" s="13" t="n">
        <v>1000</v>
      </c>
      <c r="D364" s="8" t="n">
        <v>6</v>
      </c>
      <c r="E364" s="14" t="n">
        <v>6.585</v>
      </c>
      <c r="F364" s="14" t="n">
        <v>0.352</v>
      </c>
    </row>
    <row r="365">
      <c r="A365" s="8" t="inlineStr">
        <is>
          <t>Oreochromis niloticus</t>
        </is>
      </c>
      <c r="B365" s="8" t="inlineStr">
        <is>
          <t>feeding_rate_items_per_min</t>
        </is>
      </c>
      <c r="C365" s="13" t="n">
        <v>1000</v>
      </c>
      <c r="D365" s="8" t="n">
        <v>12</v>
      </c>
      <c r="E365" s="14" t="n">
        <v>5.937</v>
      </c>
      <c r="F365" s="14" t="n">
        <v>0.488</v>
      </c>
    </row>
    <row r="366">
      <c r="A366" s="8" t="inlineStr">
        <is>
          <t>Oreochromis niloticus</t>
        </is>
      </c>
      <c r="B366" s="8" t="inlineStr">
        <is>
          <t>feeding_rate_items_per_min</t>
        </is>
      </c>
      <c r="C366" s="13" t="n">
        <v>1000</v>
      </c>
      <c r="D366" s="8" t="n">
        <v>24</v>
      </c>
      <c r="E366" s="14" t="n">
        <v>5.672</v>
      </c>
      <c r="F366" s="14" t="n">
        <v>0.546</v>
      </c>
    </row>
    <row r="367">
      <c r="A367" s="8" t="inlineStr">
        <is>
          <t>Oreochromis niloticus</t>
        </is>
      </c>
      <c r="B367" s="8" t="inlineStr">
        <is>
          <t>feeding_rate_items_per_min</t>
        </is>
      </c>
      <c r="C367" s="13" t="n">
        <v>1000</v>
      </c>
      <c r="D367" s="8" t="n">
        <v>48</v>
      </c>
      <c r="E367" s="14" t="n">
        <v>5.804</v>
      </c>
      <c r="F367" s="14" t="n">
        <v>0.307</v>
      </c>
    </row>
    <row r="368">
      <c r="A368" s="8" t="inlineStr">
        <is>
          <t>Oreochromis niloticus</t>
        </is>
      </c>
      <c r="B368" s="8" t="inlineStr">
        <is>
          <t>feeding_rate_items_per_min</t>
        </is>
      </c>
      <c r="C368" s="13" t="n">
        <v>1000</v>
      </c>
      <c r="D368" s="8" t="n">
        <v>72</v>
      </c>
      <c r="E368" s="14" t="n">
        <v>5.8</v>
      </c>
      <c r="F368" s="14" t="n">
        <v>0.403</v>
      </c>
    </row>
    <row r="369">
      <c r="A369" s="8" t="inlineStr">
        <is>
          <t>Oreochromis niloticus</t>
        </is>
      </c>
      <c r="B369" s="8" t="inlineStr">
        <is>
          <t>feeding_rate_items_per_min</t>
        </is>
      </c>
      <c r="C369" s="13" t="n">
        <v>1000</v>
      </c>
      <c r="D369" s="8" t="n">
        <v>96</v>
      </c>
      <c r="E369" s="14" t="n">
        <v>5.241</v>
      </c>
      <c r="F369" s="14" t="n">
        <v>0.32</v>
      </c>
    </row>
    <row r="370">
      <c r="A370" s="8" t="inlineStr">
        <is>
          <t>Oreochromis niloticus</t>
        </is>
      </c>
      <c r="B370" s="8" t="inlineStr">
        <is>
          <t>feeding_rate_items_per_min</t>
        </is>
      </c>
      <c r="C370" s="13" t="n">
        <v>5000</v>
      </c>
      <c r="D370" s="8" t="n">
        <v>0</v>
      </c>
      <c r="E370" s="14" t="n">
        <v>6.563</v>
      </c>
      <c r="F370" s="14" t="n">
        <v>0.138</v>
      </c>
    </row>
    <row r="371">
      <c r="A371" s="8" t="inlineStr">
        <is>
          <t>Oreochromis niloticus</t>
        </is>
      </c>
      <c r="B371" s="8" t="inlineStr">
        <is>
          <t>feeding_rate_items_per_min</t>
        </is>
      </c>
      <c r="C371" s="13" t="n">
        <v>5000</v>
      </c>
      <c r="D371" s="8" t="n">
        <v>6</v>
      </c>
      <c r="E371" s="14" t="n">
        <v>6.814</v>
      </c>
      <c r="F371" s="14" t="n">
        <v>0.714</v>
      </c>
    </row>
    <row r="372">
      <c r="A372" s="8" t="inlineStr">
        <is>
          <t>Oreochromis niloticus</t>
        </is>
      </c>
      <c r="B372" s="8" t="inlineStr">
        <is>
          <t>feeding_rate_items_per_min</t>
        </is>
      </c>
      <c r="C372" s="13" t="n">
        <v>5000</v>
      </c>
      <c r="D372" s="8" t="n">
        <v>12</v>
      </c>
      <c r="E372" s="14" t="n">
        <v>6.486</v>
      </c>
      <c r="F372" s="14" t="n">
        <v>0.329</v>
      </c>
    </row>
    <row r="373">
      <c r="A373" s="8" t="inlineStr">
        <is>
          <t>Oreochromis niloticus</t>
        </is>
      </c>
      <c r="B373" s="8" t="inlineStr">
        <is>
          <t>feeding_rate_items_per_min</t>
        </is>
      </c>
      <c r="C373" s="13" t="n">
        <v>5000</v>
      </c>
      <c r="D373" s="8" t="n">
        <v>24</v>
      </c>
      <c r="E373" s="14" t="n">
        <v>5.516</v>
      </c>
      <c r="F373" s="14" t="n">
        <v>0.219</v>
      </c>
    </row>
    <row r="374">
      <c r="A374" s="8" t="inlineStr">
        <is>
          <t>Oreochromis niloticus</t>
        </is>
      </c>
      <c r="B374" s="8" t="inlineStr">
        <is>
          <t>feeding_rate_items_per_min</t>
        </is>
      </c>
      <c r="C374" s="13" t="n">
        <v>5000</v>
      </c>
      <c r="D374" s="8" t="n">
        <v>48</v>
      </c>
      <c r="E374" s="14" t="n">
        <v>5.041</v>
      </c>
      <c r="F374" s="14" t="n">
        <v>0.349</v>
      </c>
    </row>
    <row r="375">
      <c r="A375" s="8" t="inlineStr">
        <is>
          <t>Oreochromis niloticus</t>
        </is>
      </c>
      <c r="B375" s="8" t="inlineStr">
        <is>
          <t>feeding_rate_items_per_min</t>
        </is>
      </c>
      <c r="C375" s="13" t="n">
        <v>5000</v>
      </c>
      <c r="D375" s="8" t="n">
        <v>72</v>
      </c>
      <c r="E375" s="14" t="n">
        <v>4.885</v>
      </c>
      <c r="F375" s="14" t="n">
        <v>0.354</v>
      </c>
    </row>
    <row r="376">
      <c r="A376" s="8" t="inlineStr">
        <is>
          <t>Oreochromis niloticus</t>
        </is>
      </c>
      <c r="B376" s="8" t="inlineStr">
        <is>
          <t>feeding_rate_items_per_min</t>
        </is>
      </c>
      <c r="C376" s="13" t="n">
        <v>5000</v>
      </c>
      <c r="D376" s="8" t="n">
        <v>96</v>
      </c>
      <c r="E376" s="14" t="n">
        <v>4.748</v>
      </c>
      <c r="F376" s="14" t="n">
        <v>0.106</v>
      </c>
    </row>
    <row r="377">
      <c r="A377" s="8" t="inlineStr">
        <is>
          <t>Oreochromis niloticus</t>
        </is>
      </c>
      <c r="B377" s="8" t="inlineStr">
        <is>
          <t>feeding_rate_items_per_min</t>
        </is>
      </c>
      <c r="C377" s="13" t="n">
        <v>20000</v>
      </c>
      <c r="D377" s="8" t="n">
        <v>0</v>
      </c>
      <c r="E377" s="14" t="n">
        <v>6.72</v>
      </c>
      <c r="F377" s="14" t="n">
        <v>0.714</v>
      </c>
    </row>
    <row r="378">
      <c r="A378" s="8" t="inlineStr">
        <is>
          <t>Oreochromis niloticus</t>
        </is>
      </c>
      <c r="B378" s="8" t="inlineStr">
        <is>
          <t>feeding_rate_items_per_min</t>
        </is>
      </c>
      <c r="C378" s="13" t="n">
        <v>20000</v>
      </c>
      <c r="D378" s="8" t="n">
        <v>6</v>
      </c>
      <c r="E378" s="14" t="n">
        <v>6.47</v>
      </c>
      <c r="F378" s="14" t="n">
        <v>0.192</v>
      </c>
    </row>
    <row r="379">
      <c r="A379" s="8" t="inlineStr">
        <is>
          <t>Oreochromis niloticus</t>
        </is>
      </c>
      <c r="B379" s="8" t="inlineStr">
        <is>
          <t>feeding_rate_items_per_min</t>
        </is>
      </c>
      <c r="C379" s="13" t="n">
        <v>20000</v>
      </c>
      <c r="D379" s="8" t="n">
        <v>12</v>
      </c>
      <c r="E379" s="14" t="n">
        <v>5.807</v>
      </c>
      <c r="F379" s="14" t="n">
        <v>0.163</v>
      </c>
    </row>
    <row r="380">
      <c r="A380" s="8" t="inlineStr">
        <is>
          <t>Oreochromis niloticus</t>
        </is>
      </c>
      <c r="B380" s="8" t="inlineStr">
        <is>
          <t>feeding_rate_items_per_min</t>
        </is>
      </c>
      <c r="C380" s="13" t="n">
        <v>20000</v>
      </c>
      <c r="D380" s="8" t="n">
        <v>24</v>
      </c>
      <c r="E380" s="14" t="n">
        <v>4.87</v>
      </c>
      <c r="F380" s="14" t="n">
        <v>0.499</v>
      </c>
    </row>
    <row r="381">
      <c r="A381" s="8" t="inlineStr">
        <is>
          <t>Oreochromis niloticus</t>
        </is>
      </c>
      <c r="B381" s="8" t="inlineStr">
        <is>
          <t>feeding_rate_items_per_min</t>
        </is>
      </c>
      <c r="C381" s="13" t="n">
        <v>20000</v>
      </c>
      <c r="D381" s="8" t="n">
        <v>48</v>
      </c>
      <c r="E381" s="14" t="n">
        <v>4.599</v>
      </c>
      <c r="F381" s="14" t="n">
        <v>0.454</v>
      </c>
    </row>
    <row r="382">
      <c r="A382" s="8" t="inlineStr">
        <is>
          <t>Oreochromis niloticus</t>
        </is>
      </c>
      <c r="B382" s="8" t="inlineStr">
        <is>
          <t>feeding_rate_items_per_min</t>
        </is>
      </c>
      <c r="C382" s="13" t="n">
        <v>20000</v>
      </c>
      <c r="D382" s="8" t="n">
        <v>72</v>
      </c>
      <c r="E382" s="14" t="n">
        <v>4.414</v>
      </c>
      <c r="F382" s="14" t="n">
        <v>0.171</v>
      </c>
    </row>
    <row r="383">
      <c r="A383" s="8" t="inlineStr">
        <is>
          <t>Oreochromis niloticus</t>
        </is>
      </c>
      <c r="B383" s="8" t="inlineStr">
        <is>
          <t>feeding_rate_items_per_min</t>
        </is>
      </c>
      <c r="C383" s="13" t="n">
        <v>20000</v>
      </c>
      <c r="D383" s="8" t="n">
        <v>96</v>
      </c>
      <c r="E383" s="14" t="n">
        <v>4.415</v>
      </c>
      <c r="F383" s="14" t="n">
        <v>0.112</v>
      </c>
    </row>
    <row r="384">
      <c r="A384" s="8" t="inlineStr">
        <is>
          <t>Oreochromis niloticus</t>
        </is>
      </c>
      <c r="B384" s="8" t="inlineStr">
        <is>
          <t>freezing_time_pct</t>
        </is>
      </c>
      <c r="C384" s="14" t="n">
        <v>0</v>
      </c>
      <c r="D384" s="8" t="n">
        <v>0</v>
      </c>
      <c r="E384" s="14" t="n">
        <v>5.214</v>
      </c>
      <c r="F384" s="14" t="n">
        <v>0.474</v>
      </c>
    </row>
    <row r="385">
      <c r="A385" s="8" t="inlineStr">
        <is>
          <t>Oreochromis niloticus</t>
        </is>
      </c>
      <c r="B385" s="8" t="inlineStr">
        <is>
          <t>freezing_time_pct</t>
        </is>
      </c>
      <c r="C385" s="14" t="n">
        <v>0</v>
      </c>
      <c r="D385" s="8" t="n">
        <v>6</v>
      </c>
      <c r="E385" s="14" t="n">
        <v>5.275</v>
      </c>
      <c r="F385" s="14" t="n">
        <v>0.264</v>
      </c>
    </row>
    <row r="386">
      <c r="A386" s="8" t="inlineStr">
        <is>
          <t>Oreochromis niloticus</t>
        </is>
      </c>
      <c r="B386" s="8" t="inlineStr">
        <is>
          <t>freezing_time_pct</t>
        </is>
      </c>
      <c r="C386" s="14" t="n">
        <v>0</v>
      </c>
      <c r="D386" s="8" t="n">
        <v>12</v>
      </c>
      <c r="E386" s="14" t="n">
        <v>5.305</v>
      </c>
      <c r="F386" s="14" t="n">
        <v>0.627</v>
      </c>
    </row>
    <row r="387">
      <c r="A387" s="8" t="inlineStr">
        <is>
          <t>Oreochromis niloticus</t>
        </is>
      </c>
      <c r="B387" s="8" t="inlineStr">
        <is>
          <t>freezing_time_pct</t>
        </is>
      </c>
      <c r="C387" s="14" t="n">
        <v>0</v>
      </c>
      <c r="D387" s="8" t="n">
        <v>24</v>
      </c>
      <c r="E387" s="14" t="n">
        <v>5.315</v>
      </c>
      <c r="F387" s="14" t="n">
        <v>0.164</v>
      </c>
    </row>
    <row r="388">
      <c r="A388" s="8" t="inlineStr">
        <is>
          <t>Oreochromis niloticus</t>
        </is>
      </c>
      <c r="B388" s="8" t="inlineStr">
        <is>
          <t>freezing_time_pct</t>
        </is>
      </c>
      <c r="C388" s="14" t="n">
        <v>0</v>
      </c>
      <c r="D388" s="8" t="n">
        <v>48</v>
      </c>
      <c r="E388" s="14" t="n">
        <v>5.259</v>
      </c>
      <c r="F388" s="14" t="n">
        <v>0.402</v>
      </c>
    </row>
    <row r="389">
      <c r="A389" s="8" t="inlineStr">
        <is>
          <t>Oreochromis niloticus</t>
        </is>
      </c>
      <c r="B389" s="8" t="inlineStr">
        <is>
          <t>freezing_time_pct</t>
        </is>
      </c>
      <c r="C389" s="14" t="n">
        <v>0</v>
      </c>
      <c r="D389" s="8" t="n">
        <v>72</v>
      </c>
      <c r="E389" s="14" t="n">
        <v>5.073</v>
      </c>
      <c r="F389" s="14" t="n">
        <v>0.163</v>
      </c>
    </row>
    <row r="390">
      <c r="A390" s="8" t="inlineStr">
        <is>
          <t>Oreochromis niloticus</t>
        </is>
      </c>
      <c r="B390" s="8" t="inlineStr">
        <is>
          <t>freezing_time_pct</t>
        </is>
      </c>
      <c r="C390" s="14" t="n">
        <v>0</v>
      </c>
      <c r="D390" s="8" t="n">
        <v>96</v>
      </c>
      <c r="E390" s="14" t="n">
        <v>5.17</v>
      </c>
      <c r="F390" s="14" t="n">
        <v>0.067</v>
      </c>
    </row>
    <row r="391">
      <c r="A391" s="8" t="inlineStr">
        <is>
          <t>Oreochromis niloticus</t>
        </is>
      </c>
      <c r="B391" s="8" t="inlineStr">
        <is>
          <t>freezing_time_pct</t>
        </is>
      </c>
      <c r="C391" s="13" t="n">
        <v>50</v>
      </c>
      <c r="D391" s="8" t="n">
        <v>0</v>
      </c>
      <c r="E391" s="14" t="n">
        <v>5.083</v>
      </c>
      <c r="F391" s="14" t="n">
        <v>0.48</v>
      </c>
    </row>
    <row r="392">
      <c r="A392" s="8" t="inlineStr">
        <is>
          <t>Oreochromis niloticus</t>
        </is>
      </c>
      <c r="B392" s="8" t="inlineStr">
        <is>
          <t>freezing_time_pct</t>
        </is>
      </c>
      <c r="C392" s="13" t="n">
        <v>50</v>
      </c>
      <c r="D392" s="8" t="n">
        <v>6</v>
      </c>
      <c r="E392" s="14" t="n">
        <v>5.477</v>
      </c>
      <c r="F392" s="14" t="n">
        <v>0.08400000000000001</v>
      </c>
    </row>
    <row r="393">
      <c r="A393" s="8" t="inlineStr">
        <is>
          <t>Oreochromis niloticus</t>
        </is>
      </c>
      <c r="B393" s="8" t="inlineStr">
        <is>
          <t>freezing_time_pct</t>
        </is>
      </c>
      <c r="C393" s="13" t="n">
        <v>50</v>
      </c>
      <c r="D393" s="8" t="n">
        <v>12</v>
      </c>
      <c r="E393" s="14" t="n">
        <v>5.586</v>
      </c>
      <c r="F393" s="14" t="n">
        <v>0.1</v>
      </c>
    </row>
    <row r="394">
      <c r="A394" s="8" t="inlineStr">
        <is>
          <t>Oreochromis niloticus</t>
        </is>
      </c>
      <c r="B394" s="8" t="inlineStr">
        <is>
          <t>freezing_time_pct</t>
        </is>
      </c>
      <c r="C394" s="13" t="n">
        <v>50</v>
      </c>
      <c r="D394" s="8" t="n">
        <v>24</v>
      </c>
      <c r="E394" s="14" t="n">
        <v>5.512</v>
      </c>
      <c r="F394" s="14" t="n">
        <v>0.389</v>
      </c>
    </row>
    <row r="395">
      <c r="A395" s="8" t="inlineStr">
        <is>
          <t>Oreochromis niloticus</t>
        </is>
      </c>
      <c r="B395" s="8" t="inlineStr">
        <is>
          <t>freezing_time_pct</t>
        </is>
      </c>
      <c r="C395" s="13" t="n">
        <v>50</v>
      </c>
      <c r="D395" s="8" t="n">
        <v>48</v>
      </c>
      <c r="E395" s="14" t="n">
        <v>6.024</v>
      </c>
      <c r="F395" s="14" t="n">
        <v>0.549</v>
      </c>
    </row>
    <row r="396">
      <c r="A396" s="8" t="inlineStr">
        <is>
          <t>Oreochromis niloticus</t>
        </is>
      </c>
      <c r="B396" s="8" t="inlineStr">
        <is>
          <t>freezing_time_pct</t>
        </is>
      </c>
      <c r="C396" s="13" t="n">
        <v>50</v>
      </c>
      <c r="D396" s="8" t="n">
        <v>72</v>
      </c>
      <c r="E396" s="14" t="n">
        <v>5.86</v>
      </c>
      <c r="F396" s="14" t="n">
        <v>0.443</v>
      </c>
    </row>
    <row r="397">
      <c r="A397" s="8" t="inlineStr">
        <is>
          <t>Oreochromis niloticus</t>
        </is>
      </c>
      <c r="B397" s="8" t="inlineStr">
        <is>
          <t>freezing_time_pct</t>
        </is>
      </c>
      <c r="C397" s="13" t="n">
        <v>50</v>
      </c>
      <c r="D397" s="8" t="n">
        <v>96</v>
      </c>
      <c r="E397" s="14" t="n">
        <v>5.755</v>
      </c>
      <c r="F397" s="14" t="n">
        <v>0.152</v>
      </c>
    </row>
    <row r="398">
      <c r="A398" s="8" t="inlineStr">
        <is>
          <t>Oreochromis niloticus</t>
        </is>
      </c>
      <c r="B398" s="8" t="inlineStr">
        <is>
          <t>freezing_time_pct</t>
        </is>
      </c>
      <c r="C398" s="13" t="n">
        <v>250</v>
      </c>
      <c r="D398" s="8" t="n">
        <v>0</v>
      </c>
      <c r="E398" s="14" t="n">
        <v>5.341</v>
      </c>
      <c r="F398" s="14" t="n">
        <v>0.253</v>
      </c>
    </row>
    <row r="399">
      <c r="A399" s="8" t="inlineStr">
        <is>
          <t>Oreochromis niloticus</t>
        </is>
      </c>
      <c r="B399" s="8" t="inlineStr">
        <is>
          <t>freezing_time_pct</t>
        </is>
      </c>
      <c r="C399" s="13" t="n">
        <v>250</v>
      </c>
      <c r="D399" s="8" t="n">
        <v>6</v>
      </c>
      <c r="E399" s="14" t="n">
        <v>5.449</v>
      </c>
      <c r="F399" s="14" t="n">
        <v>0.188</v>
      </c>
    </row>
    <row r="400">
      <c r="A400" s="8" t="inlineStr">
        <is>
          <t>Oreochromis niloticus</t>
        </is>
      </c>
      <c r="B400" s="8" t="inlineStr">
        <is>
          <t>freezing_time_pct</t>
        </is>
      </c>
      <c r="C400" s="13" t="n">
        <v>250</v>
      </c>
      <c r="D400" s="8" t="n">
        <v>12</v>
      </c>
      <c r="E400" s="14" t="n">
        <v>6.054</v>
      </c>
      <c r="F400" s="14" t="n">
        <v>0.167</v>
      </c>
    </row>
    <row r="401">
      <c r="A401" s="8" t="inlineStr">
        <is>
          <t>Oreochromis niloticus</t>
        </is>
      </c>
      <c r="B401" s="8" t="inlineStr">
        <is>
          <t>freezing_time_pct</t>
        </is>
      </c>
      <c r="C401" s="13" t="n">
        <v>250</v>
      </c>
      <c r="D401" s="8" t="n">
        <v>24</v>
      </c>
      <c r="E401" s="14" t="n">
        <v>6.387</v>
      </c>
      <c r="F401" s="14" t="n">
        <v>0.293</v>
      </c>
    </row>
    <row r="402">
      <c r="A402" s="8" t="inlineStr">
        <is>
          <t>Oreochromis niloticus</t>
        </is>
      </c>
      <c r="B402" s="8" t="inlineStr">
        <is>
          <t>freezing_time_pct</t>
        </is>
      </c>
      <c r="C402" s="13" t="n">
        <v>250</v>
      </c>
      <c r="D402" s="8" t="n">
        <v>48</v>
      </c>
      <c r="E402" s="14" t="n">
        <v>7.121</v>
      </c>
      <c r="F402" s="14" t="n">
        <v>0.091</v>
      </c>
    </row>
    <row r="403">
      <c r="A403" s="8" t="inlineStr">
        <is>
          <t>Oreochromis niloticus</t>
        </is>
      </c>
      <c r="B403" s="8" t="inlineStr">
        <is>
          <t>freezing_time_pct</t>
        </is>
      </c>
      <c r="C403" s="13" t="n">
        <v>250</v>
      </c>
      <c r="D403" s="8" t="n">
        <v>72</v>
      </c>
      <c r="E403" s="14" t="n">
        <v>7.046</v>
      </c>
      <c r="F403" s="14" t="n">
        <v>0.214</v>
      </c>
    </row>
    <row r="404">
      <c r="A404" s="8" t="inlineStr">
        <is>
          <t>Oreochromis niloticus</t>
        </is>
      </c>
      <c r="B404" s="8" t="inlineStr">
        <is>
          <t>freezing_time_pct</t>
        </is>
      </c>
      <c r="C404" s="13" t="n">
        <v>250</v>
      </c>
      <c r="D404" s="8" t="n">
        <v>96</v>
      </c>
      <c r="E404" s="14" t="n">
        <v>6.649</v>
      </c>
      <c r="F404" s="14" t="n">
        <v>0.574</v>
      </c>
    </row>
    <row r="405">
      <c r="A405" s="8" t="inlineStr">
        <is>
          <t>Oreochromis niloticus</t>
        </is>
      </c>
      <c r="B405" s="8" t="inlineStr">
        <is>
          <t>freezing_time_pct</t>
        </is>
      </c>
      <c r="C405" s="13" t="n">
        <v>1000</v>
      </c>
      <c r="D405" s="8" t="n">
        <v>0</v>
      </c>
      <c r="E405" s="14" t="n">
        <v>5.359</v>
      </c>
      <c r="F405" s="14" t="n">
        <v>0.269</v>
      </c>
    </row>
    <row r="406">
      <c r="A406" s="8" t="inlineStr">
        <is>
          <t>Oreochromis niloticus</t>
        </is>
      </c>
      <c r="B406" s="8" t="inlineStr">
        <is>
          <t>freezing_time_pct</t>
        </is>
      </c>
      <c r="C406" s="13" t="n">
        <v>1000</v>
      </c>
      <c r="D406" s="8" t="n">
        <v>6</v>
      </c>
      <c r="E406" s="14" t="n">
        <v>5.892</v>
      </c>
      <c r="F406" s="14" t="n">
        <v>0.083</v>
      </c>
    </row>
    <row r="407">
      <c r="A407" s="8" t="inlineStr">
        <is>
          <t>Oreochromis niloticus</t>
        </is>
      </c>
      <c r="B407" s="8" t="inlineStr">
        <is>
          <t>freezing_time_pct</t>
        </is>
      </c>
      <c r="C407" s="13" t="n">
        <v>1000</v>
      </c>
      <c r="D407" s="8" t="n">
        <v>12</v>
      </c>
      <c r="E407" s="14" t="n">
        <v>6.351</v>
      </c>
      <c r="F407" s="14" t="n">
        <v>0.094</v>
      </c>
    </row>
    <row r="408">
      <c r="A408" s="8" t="inlineStr">
        <is>
          <t>Oreochromis niloticus</t>
        </is>
      </c>
      <c r="B408" s="8" t="inlineStr">
        <is>
          <t>freezing_time_pct</t>
        </is>
      </c>
      <c r="C408" s="13" t="n">
        <v>1000</v>
      </c>
      <c r="D408" s="8" t="n">
        <v>24</v>
      </c>
      <c r="E408" s="14" t="n">
        <v>7.299</v>
      </c>
      <c r="F408" s="14" t="n">
        <v>0.351</v>
      </c>
    </row>
    <row r="409">
      <c r="A409" s="8" t="inlineStr">
        <is>
          <t>Oreochromis niloticus</t>
        </is>
      </c>
      <c r="B409" s="8" t="inlineStr">
        <is>
          <t>freezing_time_pct</t>
        </is>
      </c>
      <c r="C409" s="13" t="n">
        <v>1000</v>
      </c>
      <c r="D409" s="8" t="n">
        <v>48</v>
      </c>
      <c r="E409" s="14" t="n">
        <v>7.683</v>
      </c>
      <c r="F409" s="14" t="n">
        <v>0.257</v>
      </c>
    </row>
    <row r="410">
      <c r="A410" s="8" t="inlineStr">
        <is>
          <t>Oreochromis niloticus</t>
        </is>
      </c>
      <c r="B410" s="8" t="inlineStr">
        <is>
          <t>freezing_time_pct</t>
        </is>
      </c>
      <c r="C410" s="13" t="n">
        <v>1000</v>
      </c>
      <c r="D410" s="8" t="n">
        <v>72</v>
      </c>
      <c r="E410" s="14" t="n">
        <v>7.973</v>
      </c>
      <c r="F410" s="14" t="n">
        <v>0.153</v>
      </c>
    </row>
    <row r="411">
      <c r="A411" s="8" t="inlineStr">
        <is>
          <t>Oreochromis niloticus</t>
        </is>
      </c>
      <c r="B411" s="8" t="inlineStr">
        <is>
          <t>freezing_time_pct</t>
        </is>
      </c>
      <c r="C411" s="13" t="n">
        <v>1000</v>
      </c>
      <c r="D411" s="8" t="n">
        <v>96</v>
      </c>
      <c r="E411" s="14" t="n">
        <v>7.932</v>
      </c>
      <c r="F411" s="14" t="n">
        <v>0.107</v>
      </c>
    </row>
    <row r="412">
      <c r="A412" s="8" t="inlineStr">
        <is>
          <t>Oreochromis niloticus</t>
        </is>
      </c>
      <c r="B412" s="8" t="inlineStr">
        <is>
          <t>freezing_time_pct</t>
        </is>
      </c>
      <c r="C412" s="13" t="n">
        <v>5000</v>
      </c>
      <c r="D412" s="8" t="n">
        <v>0</v>
      </c>
      <c r="E412" s="14" t="n">
        <v>5.221</v>
      </c>
      <c r="F412" s="14" t="n">
        <v>0.188</v>
      </c>
    </row>
    <row r="413">
      <c r="A413" s="8" t="inlineStr">
        <is>
          <t>Oreochromis niloticus</t>
        </is>
      </c>
      <c r="B413" s="8" t="inlineStr">
        <is>
          <t>freezing_time_pct</t>
        </is>
      </c>
      <c r="C413" s="13" t="n">
        <v>5000</v>
      </c>
      <c r="D413" s="8" t="n">
        <v>6</v>
      </c>
      <c r="E413" s="14" t="n">
        <v>6.176</v>
      </c>
      <c r="F413" s="14" t="n">
        <v>0.06900000000000001</v>
      </c>
    </row>
    <row r="414">
      <c r="A414" s="8" t="inlineStr">
        <is>
          <t>Oreochromis niloticus</t>
        </is>
      </c>
      <c r="B414" s="8" t="inlineStr">
        <is>
          <t>freezing_time_pct</t>
        </is>
      </c>
      <c r="C414" s="13" t="n">
        <v>5000</v>
      </c>
      <c r="D414" s="8" t="n">
        <v>12</v>
      </c>
      <c r="E414" s="14" t="n">
        <v>6.874</v>
      </c>
      <c r="F414" s="14" t="n">
        <v>0.215</v>
      </c>
    </row>
    <row r="415">
      <c r="A415" s="8" t="inlineStr">
        <is>
          <t>Oreochromis niloticus</t>
        </is>
      </c>
      <c r="B415" s="8" t="inlineStr">
        <is>
          <t>freezing_time_pct</t>
        </is>
      </c>
      <c r="C415" s="13" t="n">
        <v>5000</v>
      </c>
      <c r="D415" s="8" t="n">
        <v>24</v>
      </c>
      <c r="E415" s="14" t="n">
        <v>7.161</v>
      </c>
      <c r="F415" s="14" t="n">
        <v>0.153</v>
      </c>
    </row>
    <row r="416">
      <c r="A416" s="8" t="inlineStr">
        <is>
          <t>Oreochromis niloticus</t>
        </is>
      </c>
      <c r="B416" s="8" t="inlineStr">
        <is>
          <t>freezing_time_pct</t>
        </is>
      </c>
      <c r="C416" s="13" t="n">
        <v>5000</v>
      </c>
      <c r="D416" s="8" t="n">
        <v>48</v>
      </c>
      <c r="E416" s="14" t="n">
        <v>9.308</v>
      </c>
      <c r="F416" s="14" t="n">
        <v>0.357</v>
      </c>
    </row>
    <row r="417">
      <c r="A417" s="8" t="inlineStr">
        <is>
          <t>Oreochromis niloticus</t>
        </is>
      </c>
      <c r="B417" s="8" t="inlineStr">
        <is>
          <t>freezing_time_pct</t>
        </is>
      </c>
      <c r="C417" s="13" t="n">
        <v>5000</v>
      </c>
      <c r="D417" s="8" t="n">
        <v>72</v>
      </c>
      <c r="E417" s="14" t="n">
        <v>9.858000000000001</v>
      </c>
      <c r="F417" s="14" t="n">
        <v>0.506</v>
      </c>
    </row>
    <row r="418">
      <c r="A418" s="8" t="inlineStr">
        <is>
          <t>Oreochromis niloticus</t>
        </is>
      </c>
      <c r="B418" s="8" t="inlineStr">
        <is>
          <t>freezing_time_pct</t>
        </is>
      </c>
      <c r="C418" s="13" t="n">
        <v>5000</v>
      </c>
      <c r="D418" s="8" t="n">
        <v>96</v>
      </c>
      <c r="E418" s="14" t="n">
        <v>9.914</v>
      </c>
      <c r="F418" s="14" t="n">
        <v>0.669</v>
      </c>
    </row>
    <row r="419">
      <c r="A419" s="8" t="inlineStr">
        <is>
          <t>Oreochromis niloticus</t>
        </is>
      </c>
      <c r="B419" s="8" t="inlineStr">
        <is>
          <t>freezing_time_pct</t>
        </is>
      </c>
      <c r="C419" s="13" t="n">
        <v>20000</v>
      </c>
      <c r="D419" s="8" t="n">
        <v>0</v>
      </c>
      <c r="E419" s="14" t="n">
        <v>5.325</v>
      </c>
      <c r="F419" s="14" t="n">
        <v>0.232</v>
      </c>
    </row>
    <row r="420">
      <c r="A420" s="8" t="inlineStr">
        <is>
          <t>Oreochromis niloticus</t>
        </is>
      </c>
      <c r="B420" s="8" t="inlineStr">
        <is>
          <t>freezing_time_pct</t>
        </is>
      </c>
      <c r="C420" s="13" t="n">
        <v>20000</v>
      </c>
      <c r="D420" s="8" t="n">
        <v>6</v>
      </c>
      <c r="E420" s="14" t="n">
        <v>6.391</v>
      </c>
      <c r="F420" s="14" t="n">
        <v>0.363</v>
      </c>
    </row>
    <row r="421">
      <c r="A421" s="8" t="inlineStr">
        <is>
          <t>Oreochromis niloticus</t>
        </is>
      </c>
      <c r="B421" s="8" t="inlineStr">
        <is>
          <t>freezing_time_pct</t>
        </is>
      </c>
      <c r="C421" s="13" t="n">
        <v>20000</v>
      </c>
      <c r="D421" s="8" t="n">
        <v>12</v>
      </c>
      <c r="E421" s="14" t="n">
        <v>7.021</v>
      </c>
      <c r="F421" s="14" t="n">
        <v>0.386</v>
      </c>
    </row>
    <row r="422">
      <c r="A422" s="8" t="inlineStr">
        <is>
          <t>Oreochromis niloticus</t>
        </is>
      </c>
      <c r="B422" s="8" t="inlineStr">
        <is>
          <t>freezing_time_pct</t>
        </is>
      </c>
      <c r="C422" s="13" t="n">
        <v>20000</v>
      </c>
      <c r="D422" s="8" t="n">
        <v>24</v>
      </c>
      <c r="E422" s="14" t="n">
        <v>9.063000000000001</v>
      </c>
      <c r="F422" s="14" t="n">
        <v>0.571</v>
      </c>
    </row>
    <row r="423">
      <c r="A423" s="8" t="inlineStr">
        <is>
          <t>Oreochromis niloticus</t>
        </is>
      </c>
      <c r="B423" s="8" t="inlineStr">
        <is>
          <t>freezing_time_pct</t>
        </is>
      </c>
      <c r="C423" s="13" t="n">
        <v>20000</v>
      </c>
      <c r="D423" s="8" t="n">
        <v>48</v>
      </c>
      <c r="E423" s="14" t="n">
        <v>9.756</v>
      </c>
      <c r="F423" s="14" t="n">
        <v>0.355</v>
      </c>
    </row>
    <row r="424">
      <c r="A424" s="8" t="inlineStr">
        <is>
          <t>Oreochromis niloticus</t>
        </is>
      </c>
      <c r="B424" s="8" t="inlineStr">
        <is>
          <t>freezing_time_pct</t>
        </is>
      </c>
      <c r="C424" s="13" t="n">
        <v>20000</v>
      </c>
      <c r="D424" s="8" t="n">
        <v>72</v>
      </c>
      <c r="E424" s="13" t="n">
        <v>11.314</v>
      </c>
      <c r="F424" s="14" t="n">
        <v>0.763</v>
      </c>
    </row>
    <row r="425">
      <c r="A425" s="8" t="inlineStr">
        <is>
          <t>Oreochromis niloticus</t>
        </is>
      </c>
      <c r="B425" s="8" t="inlineStr">
        <is>
          <t>freezing_time_pct</t>
        </is>
      </c>
      <c r="C425" s="13" t="n">
        <v>20000</v>
      </c>
      <c r="D425" s="8" t="n">
        <v>96</v>
      </c>
      <c r="E425" s="13" t="n">
        <v>10.918</v>
      </c>
      <c r="F425" s="14" t="n">
        <v>0.647</v>
      </c>
    </row>
    <row r="426">
      <c r="A426" s="8" t="inlineStr">
        <is>
          <t>Oreochromis niloticus</t>
        </is>
      </c>
      <c r="B426" s="8" t="inlineStr">
        <is>
          <t>swimming_speed_mm_s</t>
        </is>
      </c>
      <c r="C426" s="14" t="n">
        <v>0</v>
      </c>
      <c r="D426" s="8" t="n">
        <v>0</v>
      </c>
      <c r="E426" s="13" t="n">
        <v>58.192</v>
      </c>
      <c r="F426" s="14" t="n">
        <v>0.954</v>
      </c>
    </row>
    <row r="427">
      <c r="A427" s="8" t="inlineStr">
        <is>
          <t>Oreochromis niloticus</t>
        </is>
      </c>
      <c r="B427" s="8" t="inlineStr">
        <is>
          <t>swimming_speed_mm_s</t>
        </is>
      </c>
      <c r="C427" s="14" t="n">
        <v>0</v>
      </c>
      <c r="D427" s="8" t="n">
        <v>6</v>
      </c>
      <c r="E427" s="13" t="n">
        <v>57.442</v>
      </c>
      <c r="F427" s="14" t="n">
        <v>2.249</v>
      </c>
    </row>
    <row r="428">
      <c r="A428" s="8" t="inlineStr">
        <is>
          <t>Oreochromis niloticus</t>
        </is>
      </c>
      <c r="B428" s="8" t="inlineStr">
        <is>
          <t>swimming_speed_mm_s</t>
        </is>
      </c>
      <c r="C428" s="14" t="n">
        <v>0</v>
      </c>
      <c r="D428" s="8" t="n">
        <v>12</v>
      </c>
      <c r="E428" s="13" t="n">
        <v>55.945</v>
      </c>
      <c r="F428" s="14" t="n">
        <v>3.792</v>
      </c>
    </row>
    <row r="429">
      <c r="A429" s="8" t="inlineStr">
        <is>
          <t>Oreochromis niloticus</t>
        </is>
      </c>
      <c r="B429" s="8" t="inlineStr">
        <is>
          <t>swimming_speed_mm_s</t>
        </is>
      </c>
      <c r="C429" s="14" t="n">
        <v>0</v>
      </c>
      <c r="D429" s="8" t="n">
        <v>24</v>
      </c>
      <c r="E429" s="13" t="n">
        <v>54.935</v>
      </c>
      <c r="F429" s="14" t="n">
        <v>1.507</v>
      </c>
    </row>
    <row r="430">
      <c r="A430" s="8" t="inlineStr">
        <is>
          <t>Oreochromis niloticus</t>
        </is>
      </c>
      <c r="B430" s="8" t="inlineStr">
        <is>
          <t>swimming_speed_mm_s</t>
        </is>
      </c>
      <c r="C430" s="14" t="n">
        <v>0</v>
      </c>
      <c r="D430" s="8" t="n">
        <v>48</v>
      </c>
      <c r="E430" s="13" t="n">
        <v>58.031</v>
      </c>
      <c r="F430" s="14" t="n">
        <v>4.205</v>
      </c>
    </row>
    <row r="431">
      <c r="A431" s="8" t="inlineStr">
        <is>
          <t>Oreochromis niloticus</t>
        </is>
      </c>
      <c r="B431" s="8" t="inlineStr">
        <is>
          <t>swimming_speed_mm_s</t>
        </is>
      </c>
      <c r="C431" s="14" t="n">
        <v>0</v>
      </c>
      <c r="D431" s="8" t="n">
        <v>72</v>
      </c>
      <c r="E431" s="13" t="n">
        <v>59.834</v>
      </c>
      <c r="F431" s="14" t="n">
        <v>1.117</v>
      </c>
    </row>
    <row r="432">
      <c r="A432" s="8" t="inlineStr">
        <is>
          <t>Oreochromis niloticus</t>
        </is>
      </c>
      <c r="B432" s="8" t="inlineStr">
        <is>
          <t>swimming_speed_mm_s</t>
        </is>
      </c>
      <c r="C432" s="14" t="n">
        <v>0</v>
      </c>
      <c r="D432" s="8" t="n">
        <v>96</v>
      </c>
      <c r="E432" s="13" t="n">
        <v>61.587</v>
      </c>
      <c r="F432" s="14" t="n">
        <v>2.779</v>
      </c>
    </row>
    <row r="433">
      <c r="A433" s="8" t="inlineStr">
        <is>
          <t>Oreochromis niloticus</t>
        </is>
      </c>
      <c r="B433" s="8" t="inlineStr">
        <is>
          <t>swimming_speed_mm_s</t>
        </is>
      </c>
      <c r="C433" s="13" t="n">
        <v>50</v>
      </c>
      <c r="D433" s="8" t="n">
        <v>0</v>
      </c>
      <c r="E433" s="13" t="n">
        <v>57.659</v>
      </c>
      <c r="F433" s="14" t="n">
        <v>2.561</v>
      </c>
    </row>
    <row r="434">
      <c r="A434" s="8" t="inlineStr">
        <is>
          <t>Oreochromis niloticus</t>
        </is>
      </c>
      <c r="B434" s="8" t="inlineStr">
        <is>
          <t>swimming_speed_mm_s</t>
        </is>
      </c>
      <c r="C434" s="13" t="n">
        <v>50</v>
      </c>
      <c r="D434" s="8" t="n">
        <v>6</v>
      </c>
      <c r="E434" s="13" t="n">
        <v>63.209</v>
      </c>
      <c r="F434" s="14" t="n">
        <v>6.469</v>
      </c>
    </row>
    <row r="435">
      <c r="A435" s="8" t="inlineStr">
        <is>
          <t>Oreochromis niloticus</t>
        </is>
      </c>
      <c r="B435" s="8" t="inlineStr">
        <is>
          <t>swimming_speed_mm_s</t>
        </is>
      </c>
      <c r="C435" s="13" t="n">
        <v>50</v>
      </c>
      <c r="D435" s="8" t="n">
        <v>12</v>
      </c>
      <c r="E435" s="13" t="n">
        <v>61.879</v>
      </c>
      <c r="F435" s="14" t="n">
        <v>0.917</v>
      </c>
    </row>
    <row r="436">
      <c r="A436" s="8" t="inlineStr">
        <is>
          <t>Oreochromis niloticus</t>
        </is>
      </c>
      <c r="B436" s="8" t="inlineStr">
        <is>
          <t>swimming_speed_mm_s</t>
        </is>
      </c>
      <c r="C436" s="13" t="n">
        <v>50</v>
      </c>
      <c r="D436" s="8" t="n">
        <v>24</v>
      </c>
      <c r="E436" s="13" t="n">
        <v>55.225</v>
      </c>
      <c r="F436" s="14" t="n">
        <v>1.997</v>
      </c>
    </row>
    <row r="437">
      <c r="A437" s="8" t="inlineStr">
        <is>
          <t>Oreochromis niloticus</t>
        </is>
      </c>
      <c r="B437" s="8" t="inlineStr">
        <is>
          <t>swimming_speed_mm_s</t>
        </is>
      </c>
      <c r="C437" s="13" t="n">
        <v>50</v>
      </c>
      <c r="D437" s="8" t="n">
        <v>48</v>
      </c>
      <c r="E437" s="13" t="n">
        <v>56.854</v>
      </c>
      <c r="F437" s="14" t="n">
        <v>2.872</v>
      </c>
    </row>
    <row r="438">
      <c r="A438" s="8" t="inlineStr">
        <is>
          <t>Oreochromis niloticus</t>
        </is>
      </c>
      <c r="B438" s="8" t="inlineStr">
        <is>
          <t>swimming_speed_mm_s</t>
        </is>
      </c>
      <c r="C438" s="13" t="n">
        <v>50</v>
      </c>
      <c r="D438" s="8" t="n">
        <v>72</v>
      </c>
      <c r="E438" s="13" t="n">
        <v>53.366</v>
      </c>
      <c r="F438" s="14" t="n">
        <v>1.313</v>
      </c>
    </row>
    <row r="439">
      <c r="A439" s="8" t="inlineStr">
        <is>
          <t>Oreochromis niloticus</t>
        </is>
      </c>
      <c r="B439" s="8" t="inlineStr">
        <is>
          <t>swimming_speed_mm_s</t>
        </is>
      </c>
      <c r="C439" s="13" t="n">
        <v>50</v>
      </c>
      <c r="D439" s="8" t="n">
        <v>96</v>
      </c>
      <c r="E439" s="13" t="n">
        <v>58.274</v>
      </c>
      <c r="F439" s="14" t="n">
        <v>0.31</v>
      </c>
    </row>
    <row r="440">
      <c r="A440" s="8" t="inlineStr">
        <is>
          <t>Oreochromis niloticus</t>
        </is>
      </c>
      <c r="B440" s="8" t="inlineStr">
        <is>
          <t>swimming_speed_mm_s</t>
        </is>
      </c>
      <c r="C440" s="13" t="n">
        <v>250</v>
      </c>
      <c r="D440" s="8" t="n">
        <v>0</v>
      </c>
      <c r="E440" s="13" t="n">
        <v>59.656</v>
      </c>
      <c r="F440" s="14" t="n">
        <v>4.637</v>
      </c>
    </row>
    <row r="441">
      <c r="A441" s="8" t="inlineStr">
        <is>
          <t>Oreochromis niloticus</t>
        </is>
      </c>
      <c r="B441" s="8" t="inlineStr">
        <is>
          <t>swimming_speed_mm_s</t>
        </is>
      </c>
      <c r="C441" s="13" t="n">
        <v>250</v>
      </c>
      <c r="D441" s="8" t="n">
        <v>6</v>
      </c>
      <c r="E441" s="13" t="n">
        <v>61.93</v>
      </c>
      <c r="F441" s="14" t="n">
        <v>3.14</v>
      </c>
    </row>
    <row r="442">
      <c r="A442" s="8" t="inlineStr">
        <is>
          <t>Oreochromis niloticus</t>
        </is>
      </c>
      <c r="B442" s="8" t="inlineStr">
        <is>
          <t>swimming_speed_mm_s</t>
        </is>
      </c>
      <c r="C442" s="13" t="n">
        <v>250</v>
      </c>
      <c r="D442" s="8" t="n">
        <v>12</v>
      </c>
      <c r="E442" s="13" t="n">
        <v>57.496</v>
      </c>
      <c r="F442" s="14" t="n">
        <v>4.862</v>
      </c>
    </row>
    <row r="443">
      <c r="A443" s="8" t="inlineStr">
        <is>
          <t>Oreochromis niloticus</t>
        </is>
      </c>
      <c r="B443" s="8" t="inlineStr">
        <is>
          <t>swimming_speed_mm_s</t>
        </is>
      </c>
      <c r="C443" s="13" t="n">
        <v>250</v>
      </c>
      <c r="D443" s="8" t="n">
        <v>24</v>
      </c>
      <c r="E443" s="13" t="n">
        <v>52.714</v>
      </c>
      <c r="F443" s="14" t="n">
        <v>1.998</v>
      </c>
    </row>
    <row r="444">
      <c r="A444" s="8" t="inlineStr">
        <is>
          <t>Oreochromis niloticus</t>
        </is>
      </c>
      <c r="B444" s="8" t="inlineStr">
        <is>
          <t>swimming_speed_mm_s</t>
        </is>
      </c>
      <c r="C444" s="13" t="n">
        <v>250</v>
      </c>
      <c r="D444" s="8" t="n">
        <v>48</v>
      </c>
      <c r="E444" s="13" t="n">
        <v>50.252</v>
      </c>
      <c r="F444" s="14" t="n">
        <v>2.779</v>
      </c>
    </row>
    <row r="445">
      <c r="A445" s="8" t="inlineStr">
        <is>
          <t>Oreochromis niloticus</t>
        </is>
      </c>
      <c r="B445" s="8" t="inlineStr">
        <is>
          <t>swimming_speed_mm_s</t>
        </is>
      </c>
      <c r="C445" s="13" t="n">
        <v>250</v>
      </c>
      <c r="D445" s="8" t="n">
        <v>72</v>
      </c>
      <c r="E445" s="13" t="n">
        <v>49.494</v>
      </c>
      <c r="F445" s="14" t="n">
        <v>4.421</v>
      </c>
    </row>
    <row r="446">
      <c r="A446" s="8" t="inlineStr">
        <is>
          <t>Oreochromis niloticus</t>
        </is>
      </c>
      <c r="B446" s="8" t="inlineStr">
        <is>
          <t>swimming_speed_mm_s</t>
        </is>
      </c>
      <c r="C446" s="13" t="n">
        <v>250</v>
      </c>
      <c r="D446" s="8" t="n">
        <v>96</v>
      </c>
      <c r="E446" s="13" t="n">
        <v>47.809</v>
      </c>
      <c r="F446" s="14" t="n">
        <v>4.471</v>
      </c>
    </row>
    <row r="447">
      <c r="A447" s="8" t="inlineStr">
        <is>
          <t>Oreochromis niloticus</t>
        </is>
      </c>
      <c r="B447" s="8" t="inlineStr">
        <is>
          <t>swimming_speed_mm_s</t>
        </is>
      </c>
      <c r="C447" s="13" t="n">
        <v>1000</v>
      </c>
      <c r="D447" s="8" t="n">
        <v>0</v>
      </c>
      <c r="E447" s="13" t="n">
        <v>58.909</v>
      </c>
      <c r="F447" s="14" t="n">
        <v>2.777</v>
      </c>
    </row>
    <row r="448">
      <c r="A448" s="8" t="inlineStr">
        <is>
          <t>Oreochromis niloticus</t>
        </is>
      </c>
      <c r="B448" s="8" t="inlineStr">
        <is>
          <t>swimming_speed_mm_s</t>
        </is>
      </c>
      <c r="C448" s="13" t="n">
        <v>1000</v>
      </c>
      <c r="D448" s="8" t="n">
        <v>6</v>
      </c>
      <c r="E448" s="13" t="n">
        <v>58.017</v>
      </c>
      <c r="F448" s="14" t="n">
        <v>2.93</v>
      </c>
    </row>
    <row r="449">
      <c r="A449" s="8" t="inlineStr">
        <is>
          <t>Oreochromis niloticus</t>
        </is>
      </c>
      <c r="B449" s="8" t="inlineStr">
        <is>
          <t>swimming_speed_mm_s</t>
        </is>
      </c>
      <c r="C449" s="13" t="n">
        <v>1000</v>
      </c>
      <c r="D449" s="8" t="n">
        <v>12</v>
      </c>
      <c r="E449" s="13" t="n">
        <v>57.806</v>
      </c>
      <c r="F449" s="14" t="n">
        <v>1.803</v>
      </c>
    </row>
    <row r="450">
      <c r="A450" s="8" t="inlineStr">
        <is>
          <t>Oreochromis niloticus</t>
        </is>
      </c>
      <c r="B450" s="8" t="inlineStr">
        <is>
          <t>swimming_speed_mm_s</t>
        </is>
      </c>
      <c r="C450" s="13" t="n">
        <v>1000</v>
      </c>
      <c r="D450" s="8" t="n">
        <v>24</v>
      </c>
      <c r="E450" s="13" t="n">
        <v>53.239</v>
      </c>
      <c r="F450" s="14" t="n">
        <v>0.743</v>
      </c>
    </row>
    <row r="451">
      <c r="A451" s="8" t="inlineStr">
        <is>
          <t>Oreochromis niloticus</t>
        </is>
      </c>
      <c r="B451" s="8" t="inlineStr">
        <is>
          <t>swimming_speed_mm_s</t>
        </is>
      </c>
      <c r="C451" s="13" t="n">
        <v>1000</v>
      </c>
      <c r="D451" s="8" t="n">
        <v>48</v>
      </c>
      <c r="E451" s="13" t="n">
        <v>49.54</v>
      </c>
      <c r="F451" s="14" t="n">
        <v>3.295</v>
      </c>
    </row>
    <row r="452">
      <c r="A452" s="8" t="inlineStr">
        <is>
          <t>Oreochromis niloticus</t>
        </is>
      </c>
      <c r="B452" s="8" t="inlineStr">
        <is>
          <t>swimming_speed_mm_s</t>
        </is>
      </c>
      <c r="C452" s="13" t="n">
        <v>1000</v>
      </c>
      <c r="D452" s="8" t="n">
        <v>72</v>
      </c>
      <c r="E452" s="13" t="n">
        <v>47.934</v>
      </c>
      <c r="F452" s="14" t="n">
        <v>3.369</v>
      </c>
    </row>
    <row r="453">
      <c r="A453" s="8" t="inlineStr">
        <is>
          <t>Oreochromis niloticus</t>
        </is>
      </c>
      <c r="B453" s="8" t="inlineStr">
        <is>
          <t>swimming_speed_mm_s</t>
        </is>
      </c>
      <c r="C453" s="13" t="n">
        <v>1000</v>
      </c>
      <c r="D453" s="8" t="n">
        <v>96</v>
      </c>
      <c r="E453" s="13" t="n">
        <v>49.731</v>
      </c>
      <c r="F453" s="14" t="n">
        <v>3.5</v>
      </c>
    </row>
    <row r="454">
      <c r="A454" s="8" t="inlineStr">
        <is>
          <t>Oreochromis niloticus</t>
        </is>
      </c>
      <c r="B454" s="8" t="inlineStr">
        <is>
          <t>swimming_speed_mm_s</t>
        </is>
      </c>
      <c r="C454" s="13" t="n">
        <v>5000</v>
      </c>
      <c r="D454" s="8" t="n">
        <v>0</v>
      </c>
      <c r="E454" s="13" t="n">
        <v>60.617</v>
      </c>
      <c r="F454" s="14" t="n">
        <v>2.87</v>
      </c>
    </row>
    <row r="455">
      <c r="A455" s="8" t="inlineStr">
        <is>
          <t>Oreochromis niloticus</t>
        </is>
      </c>
      <c r="B455" s="8" t="inlineStr">
        <is>
          <t>swimming_speed_mm_s</t>
        </is>
      </c>
      <c r="C455" s="13" t="n">
        <v>5000</v>
      </c>
      <c r="D455" s="8" t="n">
        <v>6</v>
      </c>
      <c r="E455" s="13" t="n">
        <v>52.6</v>
      </c>
      <c r="F455" s="14" t="n">
        <v>2.341</v>
      </c>
    </row>
    <row r="456">
      <c r="A456" s="8" t="inlineStr">
        <is>
          <t>Oreochromis niloticus</t>
        </is>
      </c>
      <c r="B456" s="8" t="inlineStr">
        <is>
          <t>swimming_speed_mm_s</t>
        </is>
      </c>
      <c r="C456" s="13" t="n">
        <v>5000</v>
      </c>
      <c r="D456" s="8" t="n">
        <v>12</v>
      </c>
      <c r="E456" s="13" t="n">
        <v>49.406</v>
      </c>
      <c r="F456" s="14" t="n">
        <v>1.011</v>
      </c>
    </row>
    <row r="457">
      <c r="A457" s="8" t="inlineStr">
        <is>
          <t>Oreochromis niloticus</t>
        </is>
      </c>
      <c r="B457" s="8" t="inlineStr">
        <is>
          <t>swimming_speed_mm_s</t>
        </is>
      </c>
      <c r="C457" s="13" t="n">
        <v>5000</v>
      </c>
      <c r="D457" s="8" t="n">
        <v>24</v>
      </c>
      <c r="E457" s="13" t="n">
        <v>47.478</v>
      </c>
      <c r="F457" s="14" t="n">
        <v>3.999</v>
      </c>
    </row>
    <row r="458">
      <c r="A458" s="8" t="inlineStr">
        <is>
          <t>Oreochromis niloticus</t>
        </is>
      </c>
      <c r="B458" s="8" t="inlineStr">
        <is>
          <t>swimming_speed_mm_s</t>
        </is>
      </c>
      <c r="C458" s="13" t="n">
        <v>5000</v>
      </c>
      <c r="D458" s="8" t="n">
        <v>48</v>
      </c>
      <c r="E458" s="13" t="n">
        <v>45.159</v>
      </c>
      <c r="F458" s="14" t="n">
        <v>4.352</v>
      </c>
    </row>
    <row r="459">
      <c r="A459" s="8" t="inlineStr">
        <is>
          <t>Oreochromis niloticus</t>
        </is>
      </c>
      <c r="B459" s="8" t="inlineStr">
        <is>
          <t>swimming_speed_mm_s</t>
        </is>
      </c>
      <c r="C459" s="13" t="n">
        <v>5000</v>
      </c>
      <c r="D459" s="8" t="n">
        <v>72</v>
      </c>
      <c r="E459" s="13" t="n">
        <v>45.144</v>
      </c>
      <c r="F459" s="14" t="n">
        <v>1.685</v>
      </c>
    </row>
    <row r="460">
      <c r="A460" s="8" t="inlineStr">
        <is>
          <t>Oreochromis niloticus</t>
        </is>
      </c>
      <c r="B460" s="8" t="inlineStr">
        <is>
          <t>swimming_speed_mm_s</t>
        </is>
      </c>
      <c r="C460" s="13" t="n">
        <v>5000</v>
      </c>
      <c r="D460" s="8" t="n">
        <v>96</v>
      </c>
      <c r="E460" s="13" t="n">
        <v>43.139</v>
      </c>
      <c r="F460" s="14" t="n">
        <v>0.269</v>
      </c>
    </row>
    <row r="461">
      <c r="A461" s="8" t="inlineStr">
        <is>
          <t>Oreochromis niloticus</t>
        </is>
      </c>
      <c r="B461" s="8" t="inlineStr">
        <is>
          <t>swimming_speed_mm_s</t>
        </is>
      </c>
      <c r="C461" s="13" t="n">
        <v>20000</v>
      </c>
      <c r="D461" s="8" t="n">
        <v>0</v>
      </c>
      <c r="E461" s="13" t="n">
        <v>58.492</v>
      </c>
      <c r="F461" s="14" t="n">
        <v>2.719</v>
      </c>
    </row>
    <row r="462">
      <c r="A462" s="8" t="inlineStr">
        <is>
          <t>Oreochromis niloticus</t>
        </is>
      </c>
      <c r="B462" s="8" t="inlineStr">
        <is>
          <t>swimming_speed_mm_s</t>
        </is>
      </c>
      <c r="C462" s="13" t="n">
        <v>20000</v>
      </c>
      <c r="D462" s="8" t="n">
        <v>6</v>
      </c>
      <c r="E462" s="13" t="n">
        <v>56.193</v>
      </c>
      <c r="F462" s="14" t="n">
        <v>3.773</v>
      </c>
    </row>
    <row r="463">
      <c r="A463" s="8" t="inlineStr">
        <is>
          <t>Oreochromis niloticus</t>
        </is>
      </c>
      <c r="B463" s="8" t="inlineStr">
        <is>
          <t>swimming_speed_mm_s</t>
        </is>
      </c>
      <c r="C463" s="13" t="n">
        <v>20000</v>
      </c>
      <c r="D463" s="8" t="n">
        <v>12</v>
      </c>
      <c r="E463" s="13" t="n">
        <v>55.466</v>
      </c>
      <c r="F463" s="14" t="n">
        <v>3.776</v>
      </c>
    </row>
    <row r="464">
      <c r="A464" s="8" t="inlineStr">
        <is>
          <t>Oreochromis niloticus</t>
        </is>
      </c>
      <c r="B464" s="8" t="inlineStr">
        <is>
          <t>swimming_speed_mm_s</t>
        </is>
      </c>
      <c r="C464" s="13" t="n">
        <v>20000</v>
      </c>
      <c r="D464" s="8" t="n">
        <v>24</v>
      </c>
      <c r="E464" s="13" t="n">
        <v>48.112</v>
      </c>
      <c r="F464" s="14" t="n">
        <v>4.411</v>
      </c>
    </row>
    <row r="465">
      <c r="A465" s="8" t="inlineStr">
        <is>
          <t>Oreochromis niloticus</t>
        </is>
      </c>
      <c r="B465" s="8" t="inlineStr">
        <is>
          <t>swimming_speed_mm_s</t>
        </is>
      </c>
      <c r="C465" s="13" t="n">
        <v>20000</v>
      </c>
      <c r="D465" s="8" t="n">
        <v>48</v>
      </c>
      <c r="E465" s="13" t="n">
        <v>42.176</v>
      </c>
      <c r="F465" s="14" t="n">
        <v>2.731</v>
      </c>
    </row>
    <row r="466">
      <c r="A466" s="8" t="inlineStr">
        <is>
          <t>Oreochromis niloticus</t>
        </is>
      </c>
      <c r="B466" s="8" t="inlineStr">
        <is>
          <t>swimming_speed_mm_s</t>
        </is>
      </c>
      <c r="C466" s="13" t="n">
        <v>20000</v>
      </c>
      <c r="D466" s="8" t="n">
        <v>72</v>
      </c>
      <c r="E466" s="13" t="n">
        <v>41.057</v>
      </c>
      <c r="F466" s="14" t="n">
        <v>2.653</v>
      </c>
    </row>
    <row r="467">
      <c r="A467" s="8" t="inlineStr">
        <is>
          <t>Oreochromis niloticus</t>
        </is>
      </c>
      <c r="B467" s="8" t="inlineStr">
        <is>
          <t>swimming_speed_mm_s</t>
        </is>
      </c>
      <c r="C467" s="13" t="n">
        <v>20000</v>
      </c>
      <c r="D467" s="8" t="n">
        <v>96</v>
      </c>
      <c r="E467" s="13" t="n">
        <v>38.31</v>
      </c>
      <c r="F467" s="14" t="n">
        <v>0.249</v>
      </c>
    </row>
    <row r="468">
      <c r="A468" s="8" t="inlineStr">
        <is>
          <t>Oreochromis niloticus</t>
        </is>
      </c>
      <c r="B468" s="8" t="inlineStr">
        <is>
          <t>thigmotaxis_pct_time_wall_zone</t>
        </is>
      </c>
      <c r="C468" s="14" t="n">
        <v>0</v>
      </c>
      <c r="D468" s="8" t="n">
        <v>0</v>
      </c>
      <c r="E468" s="13" t="n">
        <v>27.608</v>
      </c>
      <c r="F468" s="14" t="n">
        <v>0.77</v>
      </c>
    </row>
    <row r="469">
      <c r="A469" s="8" t="inlineStr">
        <is>
          <t>Oreochromis niloticus</t>
        </is>
      </c>
      <c r="B469" s="8" t="inlineStr">
        <is>
          <t>thigmotaxis_pct_time_wall_zone</t>
        </is>
      </c>
      <c r="C469" s="14" t="n">
        <v>0</v>
      </c>
      <c r="D469" s="8" t="n">
        <v>6</v>
      </c>
      <c r="E469" s="13" t="n">
        <v>28.076</v>
      </c>
      <c r="F469" s="14" t="n">
        <v>1.662</v>
      </c>
    </row>
    <row r="470">
      <c r="A470" s="8" t="inlineStr">
        <is>
          <t>Oreochromis niloticus</t>
        </is>
      </c>
      <c r="B470" s="8" t="inlineStr">
        <is>
          <t>thigmotaxis_pct_time_wall_zone</t>
        </is>
      </c>
      <c r="C470" s="14" t="n">
        <v>0</v>
      </c>
      <c r="D470" s="8" t="n">
        <v>12</v>
      </c>
      <c r="E470" s="13" t="n">
        <v>28.964</v>
      </c>
      <c r="F470" s="14" t="n">
        <v>1.357</v>
      </c>
    </row>
    <row r="471">
      <c r="A471" s="8" t="inlineStr">
        <is>
          <t>Oreochromis niloticus</t>
        </is>
      </c>
      <c r="B471" s="8" t="inlineStr">
        <is>
          <t>thigmotaxis_pct_time_wall_zone</t>
        </is>
      </c>
      <c r="C471" s="14" t="n">
        <v>0</v>
      </c>
      <c r="D471" s="8" t="n">
        <v>24</v>
      </c>
      <c r="E471" s="13" t="n">
        <v>25.932</v>
      </c>
      <c r="F471" s="14" t="n">
        <v>3.204</v>
      </c>
    </row>
    <row r="472">
      <c r="A472" s="8" t="inlineStr">
        <is>
          <t>Oreochromis niloticus</t>
        </is>
      </c>
      <c r="B472" s="8" t="inlineStr">
        <is>
          <t>thigmotaxis_pct_time_wall_zone</t>
        </is>
      </c>
      <c r="C472" s="14" t="n">
        <v>0</v>
      </c>
      <c r="D472" s="8" t="n">
        <v>48</v>
      </c>
      <c r="E472" s="13" t="n">
        <v>26.225</v>
      </c>
      <c r="F472" s="14" t="n">
        <v>0.621</v>
      </c>
    </row>
    <row r="473">
      <c r="A473" s="8" t="inlineStr">
        <is>
          <t>Oreochromis niloticus</t>
        </is>
      </c>
      <c r="B473" s="8" t="inlineStr">
        <is>
          <t>thigmotaxis_pct_time_wall_zone</t>
        </is>
      </c>
      <c r="C473" s="14" t="n">
        <v>0</v>
      </c>
      <c r="D473" s="8" t="n">
        <v>72</v>
      </c>
      <c r="E473" s="13" t="n">
        <v>28.132</v>
      </c>
      <c r="F473" s="14" t="n">
        <v>1.11</v>
      </c>
    </row>
    <row r="474">
      <c r="A474" s="8" t="inlineStr">
        <is>
          <t>Oreochromis niloticus</t>
        </is>
      </c>
      <c r="B474" s="8" t="inlineStr">
        <is>
          <t>thigmotaxis_pct_time_wall_zone</t>
        </is>
      </c>
      <c r="C474" s="14" t="n">
        <v>0</v>
      </c>
      <c r="D474" s="8" t="n">
        <v>96</v>
      </c>
      <c r="E474" s="13" t="n">
        <v>27.266</v>
      </c>
      <c r="F474" s="14" t="n">
        <v>1.125</v>
      </c>
    </row>
    <row r="475">
      <c r="A475" s="8" t="inlineStr">
        <is>
          <t>Oreochromis niloticus</t>
        </is>
      </c>
      <c r="B475" s="8" t="inlineStr">
        <is>
          <t>thigmotaxis_pct_time_wall_zone</t>
        </is>
      </c>
      <c r="C475" s="13" t="n">
        <v>50</v>
      </c>
      <c r="D475" s="8" t="n">
        <v>0</v>
      </c>
      <c r="E475" s="13" t="n">
        <v>27.482</v>
      </c>
      <c r="F475" s="14" t="n">
        <v>2.736</v>
      </c>
    </row>
    <row r="476">
      <c r="A476" s="8" t="inlineStr">
        <is>
          <t>Oreochromis niloticus</t>
        </is>
      </c>
      <c r="B476" s="8" t="inlineStr">
        <is>
          <t>thigmotaxis_pct_time_wall_zone</t>
        </is>
      </c>
      <c r="C476" s="13" t="n">
        <v>50</v>
      </c>
      <c r="D476" s="8" t="n">
        <v>6</v>
      </c>
      <c r="E476" s="13" t="n">
        <v>28.756</v>
      </c>
      <c r="F476" s="14" t="n">
        <v>1.987</v>
      </c>
    </row>
    <row r="477">
      <c r="A477" s="8" t="inlineStr">
        <is>
          <t>Oreochromis niloticus</t>
        </is>
      </c>
      <c r="B477" s="8" t="inlineStr">
        <is>
          <t>thigmotaxis_pct_time_wall_zone</t>
        </is>
      </c>
      <c r="C477" s="13" t="n">
        <v>50</v>
      </c>
      <c r="D477" s="8" t="n">
        <v>12</v>
      </c>
      <c r="E477" s="13" t="n">
        <v>26.387</v>
      </c>
      <c r="F477" s="14" t="n">
        <v>0.404</v>
      </c>
    </row>
    <row r="478">
      <c r="A478" s="8" t="inlineStr">
        <is>
          <t>Oreochromis niloticus</t>
        </is>
      </c>
      <c r="B478" s="8" t="inlineStr">
        <is>
          <t>thigmotaxis_pct_time_wall_zone</t>
        </is>
      </c>
      <c r="C478" s="13" t="n">
        <v>50</v>
      </c>
      <c r="D478" s="8" t="n">
        <v>24</v>
      </c>
      <c r="E478" s="13" t="n">
        <v>28.225</v>
      </c>
      <c r="F478" s="14" t="n">
        <v>1.792</v>
      </c>
    </row>
    <row r="479">
      <c r="A479" s="8" t="inlineStr">
        <is>
          <t>Oreochromis niloticus</t>
        </is>
      </c>
      <c r="B479" s="8" t="inlineStr">
        <is>
          <t>thigmotaxis_pct_time_wall_zone</t>
        </is>
      </c>
      <c r="C479" s="13" t="n">
        <v>50</v>
      </c>
      <c r="D479" s="8" t="n">
        <v>48</v>
      </c>
      <c r="E479" s="13" t="n">
        <v>28.403</v>
      </c>
      <c r="F479" s="14" t="n">
        <v>1.002</v>
      </c>
    </row>
    <row r="480">
      <c r="A480" s="8" t="inlineStr">
        <is>
          <t>Oreochromis niloticus</t>
        </is>
      </c>
      <c r="B480" s="8" t="inlineStr">
        <is>
          <t>thigmotaxis_pct_time_wall_zone</t>
        </is>
      </c>
      <c r="C480" s="13" t="n">
        <v>50</v>
      </c>
      <c r="D480" s="8" t="n">
        <v>72</v>
      </c>
      <c r="E480" s="13" t="n">
        <v>29.339</v>
      </c>
      <c r="F480" s="14" t="n">
        <v>1.294</v>
      </c>
    </row>
    <row r="481">
      <c r="A481" s="8" t="inlineStr">
        <is>
          <t>Oreochromis niloticus</t>
        </is>
      </c>
      <c r="B481" s="8" t="inlineStr">
        <is>
          <t>thigmotaxis_pct_time_wall_zone</t>
        </is>
      </c>
      <c r="C481" s="13" t="n">
        <v>50</v>
      </c>
      <c r="D481" s="8" t="n">
        <v>96</v>
      </c>
      <c r="E481" s="13" t="n">
        <v>27.974</v>
      </c>
      <c r="F481" s="14" t="n">
        <v>2.351</v>
      </c>
    </row>
    <row r="482">
      <c r="A482" s="8" t="inlineStr">
        <is>
          <t>Oreochromis niloticus</t>
        </is>
      </c>
      <c r="B482" s="8" t="inlineStr">
        <is>
          <t>thigmotaxis_pct_time_wall_zone</t>
        </is>
      </c>
      <c r="C482" s="13" t="n">
        <v>250</v>
      </c>
      <c r="D482" s="8" t="n">
        <v>0</v>
      </c>
      <c r="E482" s="13" t="n">
        <v>27.288</v>
      </c>
      <c r="F482" s="14" t="n">
        <v>1.771</v>
      </c>
    </row>
    <row r="483">
      <c r="A483" s="8" t="inlineStr">
        <is>
          <t>Oreochromis niloticus</t>
        </is>
      </c>
      <c r="B483" s="8" t="inlineStr">
        <is>
          <t>thigmotaxis_pct_time_wall_zone</t>
        </is>
      </c>
      <c r="C483" s="13" t="n">
        <v>250</v>
      </c>
      <c r="D483" s="8" t="n">
        <v>6</v>
      </c>
      <c r="E483" s="13" t="n">
        <v>27.177</v>
      </c>
      <c r="F483" s="14" t="n">
        <v>1.644</v>
      </c>
    </row>
    <row r="484">
      <c r="A484" s="8" t="inlineStr">
        <is>
          <t>Oreochromis niloticus</t>
        </is>
      </c>
      <c r="B484" s="8" t="inlineStr">
        <is>
          <t>thigmotaxis_pct_time_wall_zone</t>
        </is>
      </c>
      <c r="C484" s="13" t="n">
        <v>250</v>
      </c>
      <c r="D484" s="8" t="n">
        <v>12</v>
      </c>
      <c r="E484" s="13" t="n">
        <v>29.483</v>
      </c>
      <c r="F484" s="14" t="n">
        <v>0.524</v>
      </c>
    </row>
    <row r="485">
      <c r="A485" s="8" t="inlineStr">
        <is>
          <t>Oreochromis niloticus</t>
        </is>
      </c>
      <c r="B485" s="8" t="inlineStr">
        <is>
          <t>thigmotaxis_pct_time_wall_zone</t>
        </is>
      </c>
      <c r="C485" s="13" t="n">
        <v>250</v>
      </c>
      <c r="D485" s="8" t="n">
        <v>24</v>
      </c>
      <c r="E485" s="13" t="n">
        <v>32.035</v>
      </c>
      <c r="F485" s="14" t="n">
        <v>1.152</v>
      </c>
    </row>
    <row r="486">
      <c r="A486" s="8" t="inlineStr">
        <is>
          <t>Oreochromis niloticus</t>
        </is>
      </c>
      <c r="B486" s="8" t="inlineStr">
        <is>
          <t>thigmotaxis_pct_time_wall_zone</t>
        </is>
      </c>
      <c r="C486" s="13" t="n">
        <v>250</v>
      </c>
      <c r="D486" s="8" t="n">
        <v>48</v>
      </c>
      <c r="E486" s="13" t="n">
        <v>32.632</v>
      </c>
      <c r="F486" s="14" t="n">
        <v>2.181</v>
      </c>
    </row>
    <row r="487">
      <c r="A487" s="8" t="inlineStr">
        <is>
          <t>Oreochromis niloticus</t>
        </is>
      </c>
      <c r="B487" s="8" t="inlineStr">
        <is>
          <t>thigmotaxis_pct_time_wall_zone</t>
        </is>
      </c>
      <c r="C487" s="13" t="n">
        <v>250</v>
      </c>
      <c r="D487" s="8" t="n">
        <v>72</v>
      </c>
      <c r="E487" s="13" t="n">
        <v>33.588</v>
      </c>
      <c r="F487" s="14" t="n">
        <v>2.83</v>
      </c>
    </row>
    <row r="488">
      <c r="A488" s="8" t="inlineStr">
        <is>
          <t>Oreochromis niloticus</t>
        </is>
      </c>
      <c r="B488" s="8" t="inlineStr">
        <is>
          <t>thigmotaxis_pct_time_wall_zone</t>
        </is>
      </c>
      <c r="C488" s="13" t="n">
        <v>250</v>
      </c>
      <c r="D488" s="8" t="n">
        <v>96</v>
      </c>
      <c r="E488" s="13" t="n">
        <v>33.245</v>
      </c>
      <c r="F488" s="14" t="n">
        <v>1.719</v>
      </c>
    </row>
    <row r="489">
      <c r="A489" s="8" t="inlineStr">
        <is>
          <t>Oreochromis niloticus</t>
        </is>
      </c>
      <c r="B489" s="8" t="inlineStr">
        <is>
          <t>thigmotaxis_pct_time_wall_zone</t>
        </is>
      </c>
      <c r="C489" s="13" t="n">
        <v>1000</v>
      </c>
      <c r="D489" s="8" t="n">
        <v>0</v>
      </c>
      <c r="E489" s="13" t="n">
        <v>27.621</v>
      </c>
      <c r="F489" s="14" t="n">
        <v>0.856</v>
      </c>
    </row>
    <row r="490">
      <c r="A490" s="8" t="inlineStr">
        <is>
          <t>Oreochromis niloticus</t>
        </is>
      </c>
      <c r="B490" s="8" t="inlineStr">
        <is>
          <t>thigmotaxis_pct_time_wall_zone</t>
        </is>
      </c>
      <c r="C490" s="13" t="n">
        <v>1000</v>
      </c>
      <c r="D490" s="8" t="n">
        <v>6</v>
      </c>
      <c r="E490" s="13" t="n">
        <v>28.348</v>
      </c>
      <c r="F490" s="14" t="n">
        <v>0.581</v>
      </c>
    </row>
    <row r="491">
      <c r="A491" s="8" t="inlineStr">
        <is>
          <t>Oreochromis niloticus</t>
        </is>
      </c>
      <c r="B491" s="8" t="inlineStr">
        <is>
          <t>thigmotaxis_pct_time_wall_zone</t>
        </is>
      </c>
      <c r="C491" s="13" t="n">
        <v>1000</v>
      </c>
      <c r="D491" s="8" t="n">
        <v>12</v>
      </c>
      <c r="E491" s="13" t="n">
        <v>30.035</v>
      </c>
      <c r="F491" s="14" t="n">
        <v>2.174</v>
      </c>
    </row>
    <row r="492">
      <c r="A492" s="8" t="inlineStr">
        <is>
          <t>Oreochromis niloticus</t>
        </is>
      </c>
      <c r="B492" s="8" t="inlineStr">
        <is>
          <t>thigmotaxis_pct_time_wall_zone</t>
        </is>
      </c>
      <c r="C492" s="13" t="n">
        <v>1000</v>
      </c>
      <c r="D492" s="8" t="n">
        <v>24</v>
      </c>
      <c r="E492" s="13" t="n">
        <v>33.807</v>
      </c>
      <c r="F492" s="14" t="n">
        <v>2.054</v>
      </c>
    </row>
    <row r="493">
      <c r="A493" s="8" t="inlineStr">
        <is>
          <t>Oreochromis niloticus</t>
        </is>
      </c>
      <c r="B493" s="8" t="inlineStr">
        <is>
          <t>thigmotaxis_pct_time_wall_zone</t>
        </is>
      </c>
      <c r="C493" s="13" t="n">
        <v>1000</v>
      </c>
      <c r="D493" s="8" t="n">
        <v>48</v>
      </c>
      <c r="E493" s="13" t="n">
        <v>35.843</v>
      </c>
      <c r="F493" s="14" t="n">
        <v>1.915</v>
      </c>
    </row>
    <row r="494">
      <c r="A494" s="8" t="inlineStr">
        <is>
          <t>Oreochromis niloticus</t>
        </is>
      </c>
      <c r="B494" s="8" t="inlineStr">
        <is>
          <t>thigmotaxis_pct_time_wall_zone</t>
        </is>
      </c>
      <c r="C494" s="13" t="n">
        <v>1000</v>
      </c>
      <c r="D494" s="8" t="n">
        <v>72</v>
      </c>
      <c r="E494" s="13" t="n">
        <v>35.59</v>
      </c>
      <c r="F494" s="14" t="n">
        <v>0.37</v>
      </c>
    </row>
    <row r="495">
      <c r="A495" s="8" t="inlineStr">
        <is>
          <t>Oreochromis niloticus</t>
        </is>
      </c>
      <c r="B495" s="8" t="inlineStr">
        <is>
          <t>thigmotaxis_pct_time_wall_zone</t>
        </is>
      </c>
      <c r="C495" s="13" t="n">
        <v>1000</v>
      </c>
      <c r="D495" s="8" t="n">
        <v>96</v>
      </c>
      <c r="E495" s="13" t="n">
        <v>38.151</v>
      </c>
      <c r="F495" s="14" t="n">
        <v>0.314</v>
      </c>
    </row>
    <row r="496">
      <c r="A496" s="8" t="inlineStr">
        <is>
          <t>Oreochromis niloticus</t>
        </is>
      </c>
      <c r="B496" s="8" t="inlineStr">
        <is>
          <t>thigmotaxis_pct_time_wall_zone</t>
        </is>
      </c>
      <c r="C496" s="13" t="n">
        <v>5000</v>
      </c>
      <c r="D496" s="8" t="n">
        <v>0</v>
      </c>
      <c r="E496" s="13" t="n">
        <v>25.903</v>
      </c>
      <c r="F496" s="14" t="n">
        <v>1.457</v>
      </c>
    </row>
    <row r="497">
      <c r="A497" s="8" t="inlineStr">
        <is>
          <t>Oreochromis niloticus</t>
        </is>
      </c>
      <c r="B497" s="8" t="inlineStr">
        <is>
          <t>thigmotaxis_pct_time_wall_zone</t>
        </is>
      </c>
      <c r="C497" s="13" t="n">
        <v>5000</v>
      </c>
      <c r="D497" s="8" t="n">
        <v>6</v>
      </c>
      <c r="E497" s="13" t="n">
        <v>29.329</v>
      </c>
      <c r="F497" s="14" t="n">
        <v>0.701</v>
      </c>
    </row>
    <row r="498">
      <c r="A498" s="8" t="inlineStr">
        <is>
          <t>Oreochromis niloticus</t>
        </is>
      </c>
      <c r="B498" s="8" t="inlineStr">
        <is>
          <t>thigmotaxis_pct_time_wall_zone</t>
        </is>
      </c>
      <c r="C498" s="13" t="n">
        <v>5000</v>
      </c>
      <c r="D498" s="8" t="n">
        <v>12</v>
      </c>
      <c r="E498" s="13" t="n">
        <v>30.553</v>
      </c>
      <c r="F498" s="14" t="n">
        <v>1.409</v>
      </c>
    </row>
    <row r="499">
      <c r="A499" s="8" t="inlineStr">
        <is>
          <t>Oreochromis niloticus</t>
        </is>
      </c>
      <c r="B499" s="8" t="inlineStr">
        <is>
          <t>thigmotaxis_pct_time_wall_zone</t>
        </is>
      </c>
      <c r="C499" s="13" t="n">
        <v>5000</v>
      </c>
      <c r="D499" s="8" t="n">
        <v>24</v>
      </c>
      <c r="E499" s="13" t="n">
        <v>36.523</v>
      </c>
      <c r="F499" s="14" t="n">
        <v>3.276</v>
      </c>
    </row>
    <row r="500">
      <c r="A500" s="8" t="inlineStr">
        <is>
          <t>Oreochromis niloticus</t>
        </is>
      </c>
      <c r="B500" s="8" t="inlineStr">
        <is>
          <t>thigmotaxis_pct_time_wall_zone</t>
        </is>
      </c>
      <c r="C500" s="13" t="n">
        <v>5000</v>
      </c>
      <c r="D500" s="8" t="n">
        <v>48</v>
      </c>
      <c r="E500" s="13" t="n">
        <v>40.869</v>
      </c>
      <c r="F500" s="14" t="n">
        <v>0.771</v>
      </c>
    </row>
    <row r="501">
      <c r="A501" s="8" t="inlineStr">
        <is>
          <t>Oreochromis niloticus</t>
        </is>
      </c>
      <c r="B501" s="8" t="inlineStr">
        <is>
          <t>thigmotaxis_pct_time_wall_zone</t>
        </is>
      </c>
      <c r="C501" s="13" t="n">
        <v>5000</v>
      </c>
      <c r="D501" s="8" t="n">
        <v>72</v>
      </c>
      <c r="E501" s="13" t="n">
        <v>39.589</v>
      </c>
      <c r="F501" s="14" t="n">
        <v>1.32</v>
      </c>
    </row>
    <row r="502">
      <c r="A502" s="8" t="inlineStr">
        <is>
          <t>Oreochromis niloticus</t>
        </is>
      </c>
      <c r="B502" s="8" t="inlineStr">
        <is>
          <t>thigmotaxis_pct_time_wall_zone</t>
        </is>
      </c>
      <c r="C502" s="13" t="n">
        <v>5000</v>
      </c>
      <c r="D502" s="8" t="n">
        <v>96</v>
      </c>
      <c r="E502" s="13" t="n">
        <v>43.901</v>
      </c>
      <c r="F502" s="14" t="n">
        <v>1.463</v>
      </c>
    </row>
    <row r="503">
      <c r="A503" s="8" t="inlineStr">
        <is>
          <t>Oreochromis niloticus</t>
        </is>
      </c>
      <c r="B503" s="8" t="inlineStr">
        <is>
          <t>thigmotaxis_pct_time_wall_zone</t>
        </is>
      </c>
      <c r="C503" s="13" t="n">
        <v>20000</v>
      </c>
      <c r="D503" s="8" t="n">
        <v>0</v>
      </c>
      <c r="E503" s="13" t="n">
        <v>27.53</v>
      </c>
      <c r="F503" s="14" t="n">
        <v>1.832</v>
      </c>
    </row>
    <row r="504">
      <c r="A504" s="8" t="inlineStr">
        <is>
          <t>Oreochromis niloticus</t>
        </is>
      </c>
      <c r="B504" s="8" t="inlineStr">
        <is>
          <t>thigmotaxis_pct_time_wall_zone</t>
        </is>
      </c>
      <c r="C504" s="13" t="n">
        <v>20000</v>
      </c>
      <c r="D504" s="8" t="n">
        <v>6</v>
      </c>
      <c r="E504" s="13" t="n">
        <v>32.038</v>
      </c>
      <c r="F504" s="14" t="n">
        <v>1.105</v>
      </c>
    </row>
    <row r="505">
      <c r="A505" s="8" t="inlineStr">
        <is>
          <t>Oreochromis niloticus</t>
        </is>
      </c>
      <c r="B505" s="8" t="inlineStr">
        <is>
          <t>thigmotaxis_pct_time_wall_zone</t>
        </is>
      </c>
      <c r="C505" s="13" t="n">
        <v>20000</v>
      </c>
      <c r="D505" s="8" t="n">
        <v>12</v>
      </c>
      <c r="E505" s="13" t="n">
        <v>32.118</v>
      </c>
      <c r="F505" s="14" t="n">
        <v>1.012</v>
      </c>
    </row>
    <row r="506">
      <c r="A506" s="8" t="inlineStr">
        <is>
          <t>Oreochromis niloticus</t>
        </is>
      </c>
      <c r="B506" s="8" t="inlineStr">
        <is>
          <t>thigmotaxis_pct_time_wall_zone</t>
        </is>
      </c>
      <c r="C506" s="13" t="n">
        <v>20000</v>
      </c>
      <c r="D506" s="8" t="n">
        <v>24</v>
      </c>
      <c r="E506" s="13" t="n">
        <v>37.661</v>
      </c>
      <c r="F506" s="14" t="n">
        <v>2.759</v>
      </c>
    </row>
    <row r="507">
      <c r="A507" s="8" t="inlineStr">
        <is>
          <t>Oreochromis niloticus</t>
        </is>
      </c>
      <c r="B507" s="8" t="inlineStr">
        <is>
          <t>thigmotaxis_pct_time_wall_zone</t>
        </is>
      </c>
      <c r="C507" s="13" t="n">
        <v>20000</v>
      </c>
      <c r="D507" s="8" t="n">
        <v>48</v>
      </c>
      <c r="E507" s="13" t="n">
        <v>43.229</v>
      </c>
      <c r="F507" s="14" t="n">
        <v>2.551</v>
      </c>
    </row>
    <row r="508">
      <c r="A508" s="8" t="inlineStr">
        <is>
          <t>Oreochromis niloticus</t>
        </is>
      </c>
      <c r="B508" s="8" t="inlineStr">
        <is>
          <t>thigmotaxis_pct_time_wall_zone</t>
        </is>
      </c>
      <c r="C508" s="13" t="n">
        <v>20000</v>
      </c>
      <c r="D508" s="8" t="n">
        <v>72</v>
      </c>
      <c r="E508" s="13" t="n">
        <v>43.843</v>
      </c>
      <c r="F508" s="14" t="n">
        <v>3.202</v>
      </c>
    </row>
    <row r="509">
      <c r="A509" s="8" t="inlineStr">
        <is>
          <t>Oreochromis niloticus</t>
        </is>
      </c>
      <c r="B509" s="8" t="inlineStr">
        <is>
          <t>thigmotaxis_pct_time_wall_zone</t>
        </is>
      </c>
      <c r="C509" s="13" t="n">
        <v>20000</v>
      </c>
      <c r="D509" s="8" t="n">
        <v>96</v>
      </c>
      <c r="E509" s="13" t="n">
        <v>47.184</v>
      </c>
      <c r="F509" s="14" t="n">
        <v>0.873</v>
      </c>
    </row>
    <row r="511">
      <c r="A511" s="15" t="inlineStr">
        <is>
          <t>Thigmotaxis (% time in wall zone), Macrobrachium - dose x time</t>
        </is>
      </c>
    </row>
    <row r="512" ht="30" customHeight="1">
      <c r="A512" s="7" t="inlineStr">
        <is>
          <t>time_h</t>
        </is>
      </c>
      <c r="B512" s="7" t="inlineStr">
        <is>
          <t>0 µg/L</t>
        </is>
      </c>
      <c r="C512" s="7" t="inlineStr">
        <is>
          <t>50 µg/L</t>
        </is>
      </c>
      <c r="D512" s="7" t="inlineStr">
        <is>
          <t>250 µg/L</t>
        </is>
      </c>
      <c r="E512" s="7" t="inlineStr">
        <is>
          <t>1,000 µg/L</t>
        </is>
      </c>
      <c r="F512" s="7" t="inlineStr">
        <is>
          <t>5,000 µg/L</t>
        </is>
      </c>
      <c r="G512" s="7" t="inlineStr">
        <is>
          <t>20,000 µg/L</t>
        </is>
      </c>
    </row>
    <row r="513">
      <c r="A513" s="14" t="n">
        <v>0</v>
      </c>
      <c r="B513" s="13" t="n">
        <v>30.202</v>
      </c>
      <c r="C513" s="13" t="n">
        <v>34.397</v>
      </c>
      <c r="D513" s="13" t="n">
        <v>33.102</v>
      </c>
      <c r="E513" s="13" t="n">
        <v>32.005</v>
      </c>
      <c r="F513" s="13" t="n">
        <v>31.98</v>
      </c>
      <c r="G513" s="13" t="n">
        <v>33.562</v>
      </c>
    </row>
    <row r="514">
      <c r="A514" s="14" t="n">
        <v>6</v>
      </c>
      <c r="B514" s="13" t="n">
        <v>31.538</v>
      </c>
      <c r="C514" s="13" t="n">
        <v>32.081</v>
      </c>
      <c r="D514" s="13" t="n">
        <v>32.272</v>
      </c>
      <c r="E514" s="13" t="n">
        <v>33.344</v>
      </c>
      <c r="F514" s="13" t="n">
        <v>36.543</v>
      </c>
      <c r="G514" s="13" t="n">
        <v>38.18</v>
      </c>
    </row>
    <row r="515">
      <c r="A515" s="13" t="n">
        <v>12</v>
      </c>
      <c r="B515" s="13" t="n">
        <v>34.181</v>
      </c>
      <c r="C515" s="13" t="n">
        <v>32.081</v>
      </c>
      <c r="D515" s="13" t="n">
        <v>35.628</v>
      </c>
      <c r="E515" s="13" t="n">
        <v>37.185</v>
      </c>
      <c r="F515" s="13" t="n">
        <v>39.543</v>
      </c>
      <c r="G515" s="13" t="n">
        <v>43.028</v>
      </c>
    </row>
    <row r="516">
      <c r="A516" s="13" t="n">
        <v>24</v>
      </c>
      <c r="B516" s="13" t="n">
        <v>31.424</v>
      </c>
      <c r="C516" s="13" t="n">
        <v>33.652</v>
      </c>
      <c r="D516" s="13" t="n">
        <v>37.144</v>
      </c>
      <c r="E516" s="13" t="n">
        <v>38.756</v>
      </c>
      <c r="F516" s="13" t="n">
        <v>41.356</v>
      </c>
      <c r="G516" s="13" t="n">
        <v>48.78</v>
      </c>
    </row>
    <row r="517">
      <c r="A517" s="13" t="n">
        <v>48</v>
      </c>
      <c r="B517" s="13" t="n">
        <v>31.831</v>
      </c>
      <c r="C517" s="13" t="n">
        <v>33.118</v>
      </c>
      <c r="D517" s="13" t="n">
        <v>40.061</v>
      </c>
      <c r="E517" s="13" t="n">
        <v>45.129</v>
      </c>
      <c r="F517" s="13" t="n">
        <v>53.162</v>
      </c>
      <c r="G517" s="13" t="n">
        <v>54.587</v>
      </c>
    </row>
    <row r="518">
      <c r="A518" s="13" t="n">
        <v>72</v>
      </c>
      <c r="B518" s="13" t="n">
        <v>33.774</v>
      </c>
      <c r="C518" s="13" t="n">
        <v>36.355</v>
      </c>
      <c r="D518" s="13" t="n">
        <v>41.522</v>
      </c>
      <c r="E518" s="13" t="n">
        <v>45.854</v>
      </c>
      <c r="F518" s="13" t="n">
        <v>54.78</v>
      </c>
      <c r="G518" s="13" t="n">
        <v>60.295</v>
      </c>
    </row>
    <row r="519">
      <c r="A519" s="13" t="n">
        <v>96</v>
      </c>
      <c r="B519" s="13" t="n">
        <v>33.114</v>
      </c>
      <c r="C519" s="13" t="n">
        <v>34.11</v>
      </c>
      <c r="D519" s="13" t="n">
        <v>42.88</v>
      </c>
      <c r="E519" s="13" t="n">
        <v>49.61</v>
      </c>
      <c r="F519" s="13" t="n">
        <v>55.381</v>
      </c>
      <c r="G519" s="13" t="n">
        <v>61.647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125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7" customWidth="1" min="1" max="1"/>
    <col width="14" customWidth="1" min="2" max="2"/>
    <col width="16" customWidth="1" min="3" max="3"/>
    <col width="18" customWidth="1" min="4" max="4"/>
    <col width="11" customWidth="1" min="5" max="5"/>
    <col width="12" customWidth="1" min="6" max="6"/>
    <col width="25" customWidth="1" min="7" max="7"/>
    <col width="14" customWidth="1" min="8" max="8"/>
    <col width="26" customWidth="1" min="9" max="9"/>
    <col width="34" customWidth="1" min="10" max="10"/>
  </cols>
  <sheetData>
    <row r="1">
      <c r="A1" s="1" t="inlineStr">
        <is>
          <t>Tissue burden and bioconcentration factors</t>
        </is>
      </c>
    </row>
    <row r="2">
      <c r="A2" s="2" t="inlineStr">
        <is>
          <t>96 h exposure, 48 h depuration removal reported per tissue</t>
        </is>
      </c>
    </row>
    <row r="3">
      <c r="A3" s="3" t="inlineStr">
        <is>
          <t>Data status: synthetic (dummy) - generated, not measured</t>
        </is>
      </c>
    </row>
    <row r="5" ht="30" customHeight="1">
      <c r="A5" s="7" t="inlineStr">
        <is>
          <t>species</t>
        </is>
      </c>
      <c r="B5" s="7" t="inlineStr">
        <is>
          <t>species_code</t>
        </is>
      </c>
      <c r="C5" s="7" t="inlineStr">
        <is>
          <t>tissue</t>
        </is>
      </c>
      <c r="D5" s="7" t="inlineStr">
        <is>
          <t>dose_pet_np_ug_L</t>
        </is>
      </c>
      <c r="E5" s="7" t="inlineStr">
        <is>
          <t>replicate</t>
        </is>
      </c>
      <c r="F5" s="7" t="inlineStr">
        <is>
          <t>exposure_h</t>
        </is>
      </c>
      <c r="G5" s="7" t="inlineStr">
        <is>
          <t>tissue_conc_ug_per_g_ww</t>
        </is>
      </c>
      <c r="H5" s="7" t="inlineStr">
        <is>
          <t>bcf_L_per_kg</t>
        </is>
      </c>
      <c r="I5" s="7" t="inlineStr">
        <is>
          <t>depuration_48h_removal_pct</t>
        </is>
      </c>
      <c r="J5" s="7" t="inlineStr">
        <is>
          <t>data_status</t>
        </is>
      </c>
    </row>
    <row r="6">
      <c r="A6" s="8" t="inlineStr">
        <is>
          <t>Macrobrachium rosenbergii</t>
        </is>
      </c>
      <c r="B6" s="8" t="inlineStr">
        <is>
          <t>MRO</t>
        </is>
      </c>
      <c r="C6" s="8" t="inlineStr">
        <is>
          <t>gill</t>
        </is>
      </c>
      <c r="D6" s="13" t="n">
        <v>50</v>
      </c>
      <c r="E6" s="8" t="n">
        <v>1</v>
      </c>
      <c r="F6" s="8" t="n">
        <v>96</v>
      </c>
      <c r="G6" s="14" t="n">
        <v>0.6297</v>
      </c>
      <c r="H6" s="13" t="n">
        <v>12.59</v>
      </c>
      <c r="I6" s="13" t="n">
        <v>35.5</v>
      </c>
      <c r="J6" s="8" t="inlineStr">
        <is>
          <t>synthetic (dummy) - generated, not measured</t>
        </is>
      </c>
    </row>
    <row r="7">
      <c r="A7" s="8" t="inlineStr">
        <is>
          <t>Macrobrachium rosenbergii</t>
        </is>
      </c>
      <c r="B7" s="8" t="inlineStr">
        <is>
          <t>MRO</t>
        </is>
      </c>
      <c r="C7" s="8" t="inlineStr">
        <is>
          <t>gill</t>
        </is>
      </c>
      <c r="D7" s="13" t="n">
        <v>50</v>
      </c>
      <c r="E7" s="8" t="n">
        <v>2</v>
      </c>
      <c r="F7" s="8" t="n">
        <v>96</v>
      </c>
      <c r="G7" s="14" t="n">
        <v>0.7796999999999999</v>
      </c>
      <c r="H7" s="13" t="n">
        <v>15.59</v>
      </c>
      <c r="I7" s="13" t="n">
        <v>32.5</v>
      </c>
      <c r="J7" s="8" t="inlineStr">
        <is>
          <t>synthetic (dummy) - generated, not measured</t>
        </is>
      </c>
    </row>
    <row r="8">
      <c r="A8" s="8" t="inlineStr">
        <is>
          <t>Macrobrachium rosenbergii</t>
        </is>
      </c>
      <c r="B8" s="8" t="inlineStr">
        <is>
          <t>MRO</t>
        </is>
      </c>
      <c r="C8" s="8" t="inlineStr">
        <is>
          <t>gill</t>
        </is>
      </c>
      <c r="D8" s="13" t="n">
        <v>50</v>
      </c>
      <c r="E8" s="8" t="n">
        <v>3</v>
      </c>
      <c r="F8" s="8" t="n">
        <v>96</v>
      </c>
      <c r="G8" s="14" t="n">
        <v>0.6366000000000001</v>
      </c>
      <c r="H8" s="13" t="n">
        <v>12.73</v>
      </c>
      <c r="I8" s="13" t="n">
        <v>27.3</v>
      </c>
      <c r="J8" s="8" t="inlineStr">
        <is>
          <t>synthetic (dummy) - generated, not measured</t>
        </is>
      </c>
    </row>
    <row r="9">
      <c r="A9" s="8" t="inlineStr">
        <is>
          <t>Macrobrachium rosenbergii</t>
        </is>
      </c>
      <c r="B9" s="8" t="inlineStr">
        <is>
          <t>MRO</t>
        </is>
      </c>
      <c r="C9" s="8" t="inlineStr">
        <is>
          <t>hepatopancreas</t>
        </is>
      </c>
      <c r="D9" s="13" t="n">
        <v>50</v>
      </c>
      <c r="E9" s="8" t="n">
        <v>1</v>
      </c>
      <c r="F9" s="8" t="n">
        <v>96</v>
      </c>
      <c r="G9" s="14" t="n">
        <v>0.5268</v>
      </c>
      <c r="H9" s="13" t="n">
        <v>10.54</v>
      </c>
      <c r="I9" s="13" t="n">
        <v>25.4</v>
      </c>
      <c r="J9" s="8" t="inlineStr">
        <is>
          <t>synthetic (dummy) - generated, not measured</t>
        </is>
      </c>
    </row>
    <row r="10">
      <c r="A10" s="8" t="inlineStr">
        <is>
          <t>Macrobrachium rosenbergii</t>
        </is>
      </c>
      <c r="B10" s="8" t="inlineStr">
        <is>
          <t>MRO</t>
        </is>
      </c>
      <c r="C10" s="8" t="inlineStr">
        <is>
          <t>hepatopancreas</t>
        </is>
      </c>
      <c r="D10" s="13" t="n">
        <v>50</v>
      </c>
      <c r="E10" s="8" t="n">
        <v>2</v>
      </c>
      <c r="F10" s="8" t="n">
        <v>96</v>
      </c>
      <c r="G10" s="14" t="n">
        <v>0.5152</v>
      </c>
      <c r="H10" s="13" t="n">
        <v>10.3</v>
      </c>
      <c r="I10" s="13" t="n">
        <v>33.4</v>
      </c>
      <c r="J10" s="8" t="inlineStr">
        <is>
          <t>synthetic (dummy) - generated, not measured</t>
        </is>
      </c>
    </row>
    <row r="11">
      <c r="A11" s="8" t="inlineStr">
        <is>
          <t>Macrobrachium rosenbergii</t>
        </is>
      </c>
      <c r="B11" s="8" t="inlineStr">
        <is>
          <t>MRO</t>
        </is>
      </c>
      <c r="C11" s="8" t="inlineStr">
        <is>
          <t>hepatopancreas</t>
        </is>
      </c>
      <c r="D11" s="13" t="n">
        <v>50</v>
      </c>
      <c r="E11" s="8" t="n">
        <v>3</v>
      </c>
      <c r="F11" s="8" t="n">
        <v>96</v>
      </c>
      <c r="G11" s="14" t="n">
        <v>0.5091</v>
      </c>
      <c r="H11" s="13" t="n">
        <v>10.18</v>
      </c>
      <c r="I11" s="13" t="n">
        <v>21</v>
      </c>
      <c r="J11" s="8" t="inlineStr">
        <is>
          <t>synthetic (dummy) - generated, not measured</t>
        </is>
      </c>
    </row>
    <row r="12">
      <c r="A12" s="8" t="inlineStr">
        <is>
          <t>Macrobrachium rosenbergii</t>
        </is>
      </c>
      <c r="B12" s="8" t="inlineStr">
        <is>
          <t>MRO</t>
        </is>
      </c>
      <c r="C12" s="8" t="inlineStr">
        <is>
          <t>gut</t>
        </is>
      </c>
      <c r="D12" s="13" t="n">
        <v>50</v>
      </c>
      <c r="E12" s="8" t="n">
        <v>1</v>
      </c>
      <c r="F12" s="8" t="n">
        <v>96</v>
      </c>
      <c r="G12" s="14" t="n">
        <v>0.88</v>
      </c>
      <c r="H12" s="13" t="n">
        <v>17.6</v>
      </c>
      <c r="I12" s="13" t="n">
        <v>59.9</v>
      </c>
      <c r="J12" s="8" t="inlineStr">
        <is>
          <t>synthetic (dummy) - generated, not measured</t>
        </is>
      </c>
    </row>
    <row r="13">
      <c r="A13" s="8" t="inlineStr">
        <is>
          <t>Macrobrachium rosenbergii</t>
        </is>
      </c>
      <c r="B13" s="8" t="inlineStr">
        <is>
          <t>MRO</t>
        </is>
      </c>
      <c r="C13" s="8" t="inlineStr">
        <is>
          <t>gut</t>
        </is>
      </c>
      <c r="D13" s="13" t="n">
        <v>50</v>
      </c>
      <c r="E13" s="8" t="n">
        <v>2</v>
      </c>
      <c r="F13" s="8" t="n">
        <v>96</v>
      </c>
      <c r="G13" s="14" t="n">
        <v>1.0315</v>
      </c>
      <c r="H13" s="13" t="n">
        <v>20.63</v>
      </c>
      <c r="I13" s="13" t="n">
        <v>68.2</v>
      </c>
      <c r="J13" s="8" t="inlineStr">
        <is>
          <t>synthetic (dummy) - generated, not measured</t>
        </is>
      </c>
    </row>
    <row r="14">
      <c r="A14" s="8" t="inlineStr">
        <is>
          <t>Macrobrachium rosenbergii</t>
        </is>
      </c>
      <c r="B14" s="8" t="inlineStr">
        <is>
          <t>MRO</t>
        </is>
      </c>
      <c r="C14" s="8" t="inlineStr">
        <is>
          <t>gut</t>
        </is>
      </c>
      <c r="D14" s="13" t="n">
        <v>50</v>
      </c>
      <c r="E14" s="8" t="n">
        <v>3</v>
      </c>
      <c r="F14" s="8" t="n">
        <v>96</v>
      </c>
      <c r="G14" s="14" t="n">
        <v>0.8411999999999999</v>
      </c>
      <c r="H14" s="13" t="n">
        <v>16.82</v>
      </c>
      <c r="I14" s="13" t="n">
        <v>65.8</v>
      </c>
      <c r="J14" s="8" t="inlineStr">
        <is>
          <t>synthetic (dummy) - generated, not measured</t>
        </is>
      </c>
    </row>
    <row r="15">
      <c r="A15" s="8" t="inlineStr">
        <is>
          <t>Macrobrachium rosenbergii</t>
        </is>
      </c>
      <c r="B15" s="8" t="inlineStr">
        <is>
          <t>MRO</t>
        </is>
      </c>
      <c r="C15" s="8" t="inlineStr">
        <is>
          <t>muscle</t>
        </is>
      </c>
      <c r="D15" s="13" t="n">
        <v>50</v>
      </c>
      <c r="E15" s="8" t="n">
        <v>1</v>
      </c>
      <c r="F15" s="8" t="n">
        <v>96</v>
      </c>
      <c r="G15" s="14" t="n">
        <v>0.08459999999999999</v>
      </c>
      <c r="H15" s="14" t="n">
        <v>1.69</v>
      </c>
      <c r="I15" s="13" t="n">
        <v>30.1</v>
      </c>
      <c r="J15" s="8" t="inlineStr">
        <is>
          <t>synthetic (dummy) - generated, not measured</t>
        </is>
      </c>
    </row>
    <row r="16">
      <c r="A16" s="8" t="inlineStr">
        <is>
          <t>Macrobrachium rosenbergii</t>
        </is>
      </c>
      <c r="B16" s="8" t="inlineStr">
        <is>
          <t>MRO</t>
        </is>
      </c>
      <c r="C16" s="8" t="inlineStr">
        <is>
          <t>muscle</t>
        </is>
      </c>
      <c r="D16" s="13" t="n">
        <v>50</v>
      </c>
      <c r="E16" s="8" t="n">
        <v>2</v>
      </c>
      <c r="F16" s="8" t="n">
        <v>96</v>
      </c>
      <c r="G16" s="14" t="n">
        <v>0.0692</v>
      </c>
      <c r="H16" s="14" t="n">
        <v>1.38</v>
      </c>
      <c r="I16" s="13" t="n">
        <v>33.3</v>
      </c>
      <c r="J16" s="8" t="inlineStr">
        <is>
          <t>synthetic (dummy) - generated, not measured</t>
        </is>
      </c>
    </row>
    <row r="17">
      <c r="A17" s="8" t="inlineStr">
        <is>
          <t>Macrobrachium rosenbergii</t>
        </is>
      </c>
      <c r="B17" s="8" t="inlineStr">
        <is>
          <t>MRO</t>
        </is>
      </c>
      <c r="C17" s="8" t="inlineStr">
        <is>
          <t>muscle</t>
        </is>
      </c>
      <c r="D17" s="13" t="n">
        <v>50</v>
      </c>
      <c r="E17" s="8" t="n">
        <v>3</v>
      </c>
      <c r="F17" s="8" t="n">
        <v>96</v>
      </c>
      <c r="G17" s="14" t="n">
        <v>0.0667</v>
      </c>
      <c r="H17" s="14" t="n">
        <v>1.33</v>
      </c>
      <c r="I17" s="13" t="n">
        <v>38.7</v>
      </c>
      <c r="J17" s="8" t="inlineStr">
        <is>
          <t>synthetic (dummy) - generated, not measured</t>
        </is>
      </c>
    </row>
    <row r="18">
      <c r="A18" s="8" t="inlineStr">
        <is>
          <t>Macrobrachium rosenbergii</t>
        </is>
      </c>
      <c r="B18" s="8" t="inlineStr">
        <is>
          <t>MRO</t>
        </is>
      </c>
      <c r="C18" s="8" t="inlineStr">
        <is>
          <t>gill</t>
        </is>
      </c>
      <c r="D18" s="13" t="n">
        <v>250</v>
      </c>
      <c r="E18" s="8" t="n">
        <v>1</v>
      </c>
      <c r="F18" s="8" t="n">
        <v>96</v>
      </c>
      <c r="G18" s="14" t="n">
        <v>3.5062</v>
      </c>
      <c r="H18" s="13" t="n">
        <v>14.02</v>
      </c>
      <c r="I18" s="13" t="n">
        <v>30.1</v>
      </c>
      <c r="J18" s="8" t="inlineStr">
        <is>
          <t>synthetic (dummy) - generated, not measured</t>
        </is>
      </c>
    </row>
    <row r="19">
      <c r="A19" s="8" t="inlineStr">
        <is>
          <t>Macrobrachium rosenbergii</t>
        </is>
      </c>
      <c r="B19" s="8" t="inlineStr">
        <is>
          <t>MRO</t>
        </is>
      </c>
      <c r="C19" s="8" t="inlineStr">
        <is>
          <t>gill</t>
        </is>
      </c>
      <c r="D19" s="13" t="n">
        <v>250</v>
      </c>
      <c r="E19" s="8" t="n">
        <v>2</v>
      </c>
      <c r="F19" s="8" t="n">
        <v>96</v>
      </c>
      <c r="G19" s="14" t="n">
        <v>3.6977</v>
      </c>
      <c r="H19" s="13" t="n">
        <v>14.79</v>
      </c>
      <c r="I19" s="13" t="n">
        <v>28.1</v>
      </c>
      <c r="J19" s="8" t="inlineStr">
        <is>
          <t>synthetic (dummy) - generated, not measured</t>
        </is>
      </c>
    </row>
    <row r="20">
      <c r="A20" s="8" t="inlineStr">
        <is>
          <t>Macrobrachium rosenbergii</t>
        </is>
      </c>
      <c r="B20" s="8" t="inlineStr">
        <is>
          <t>MRO</t>
        </is>
      </c>
      <c r="C20" s="8" t="inlineStr">
        <is>
          <t>gill</t>
        </is>
      </c>
      <c r="D20" s="13" t="n">
        <v>250</v>
      </c>
      <c r="E20" s="8" t="n">
        <v>3</v>
      </c>
      <c r="F20" s="8" t="n">
        <v>96</v>
      </c>
      <c r="G20" s="14" t="n">
        <v>4.1826</v>
      </c>
      <c r="H20" s="13" t="n">
        <v>16.73</v>
      </c>
      <c r="I20" s="13" t="n">
        <v>30.9</v>
      </c>
      <c r="J20" s="8" t="inlineStr">
        <is>
          <t>synthetic (dummy) - generated, not measured</t>
        </is>
      </c>
    </row>
    <row r="21">
      <c r="A21" s="8" t="inlineStr">
        <is>
          <t>Macrobrachium rosenbergii</t>
        </is>
      </c>
      <c r="B21" s="8" t="inlineStr">
        <is>
          <t>MRO</t>
        </is>
      </c>
      <c r="C21" s="8" t="inlineStr">
        <is>
          <t>hepatopancreas</t>
        </is>
      </c>
      <c r="D21" s="13" t="n">
        <v>250</v>
      </c>
      <c r="E21" s="8" t="n">
        <v>1</v>
      </c>
      <c r="F21" s="8" t="n">
        <v>96</v>
      </c>
      <c r="G21" s="14" t="n">
        <v>2.8529</v>
      </c>
      <c r="H21" s="13" t="n">
        <v>11.41</v>
      </c>
      <c r="I21" s="13" t="n">
        <v>24</v>
      </c>
      <c r="J21" s="8" t="inlineStr">
        <is>
          <t>synthetic (dummy) - generated, not measured</t>
        </is>
      </c>
    </row>
    <row r="22">
      <c r="A22" s="8" t="inlineStr">
        <is>
          <t>Macrobrachium rosenbergii</t>
        </is>
      </c>
      <c r="B22" s="8" t="inlineStr">
        <is>
          <t>MRO</t>
        </is>
      </c>
      <c r="C22" s="8" t="inlineStr">
        <is>
          <t>hepatopancreas</t>
        </is>
      </c>
      <c r="D22" s="13" t="n">
        <v>250</v>
      </c>
      <c r="E22" s="8" t="n">
        <v>2</v>
      </c>
      <c r="F22" s="8" t="n">
        <v>96</v>
      </c>
      <c r="G22" s="14" t="n">
        <v>3.5512</v>
      </c>
      <c r="H22" s="13" t="n">
        <v>14.2</v>
      </c>
      <c r="I22" s="13" t="n">
        <v>17.9</v>
      </c>
      <c r="J22" s="8" t="inlineStr">
        <is>
          <t>synthetic (dummy) - generated, not measured</t>
        </is>
      </c>
    </row>
    <row r="23">
      <c r="A23" s="8" t="inlineStr">
        <is>
          <t>Macrobrachium rosenbergii</t>
        </is>
      </c>
      <c r="B23" s="8" t="inlineStr">
        <is>
          <t>MRO</t>
        </is>
      </c>
      <c r="C23" s="8" t="inlineStr">
        <is>
          <t>hepatopancreas</t>
        </is>
      </c>
      <c r="D23" s="13" t="n">
        <v>250</v>
      </c>
      <c r="E23" s="8" t="n">
        <v>3</v>
      </c>
      <c r="F23" s="8" t="n">
        <v>96</v>
      </c>
      <c r="G23" s="14" t="n">
        <v>2.7388</v>
      </c>
      <c r="H23" s="13" t="n">
        <v>10.96</v>
      </c>
      <c r="I23" s="13" t="n">
        <v>30</v>
      </c>
      <c r="J23" s="8" t="inlineStr">
        <is>
          <t>synthetic (dummy) - generated, not measured</t>
        </is>
      </c>
    </row>
    <row r="24">
      <c r="A24" s="8" t="inlineStr">
        <is>
          <t>Macrobrachium rosenbergii</t>
        </is>
      </c>
      <c r="B24" s="8" t="inlineStr">
        <is>
          <t>MRO</t>
        </is>
      </c>
      <c r="C24" s="8" t="inlineStr">
        <is>
          <t>gut</t>
        </is>
      </c>
      <c r="D24" s="13" t="n">
        <v>250</v>
      </c>
      <c r="E24" s="8" t="n">
        <v>1</v>
      </c>
      <c r="F24" s="8" t="n">
        <v>96</v>
      </c>
      <c r="G24" s="14" t="n">
        <v>4.6757</v>
      </c>
      <c r="H24" s="13" t="n">
        <v>18.7</v>
      </c>
      <c r="I24" s="13" t="n">
        <v>58.9</v>
      </c>
      <c r="J24" s="8" t="inlineStr">
        <is>
          <t>synthetic (dummy) - generated, not measured</t>
        </is>
      </c>
    </row>
    <row r="25">
      <c r="A25" s="8" t="inlineStr">
        <is>
          <t>Macrobrachium rosenbergii</t>
        </is>
      </c>
      <c r="B25" s="8" t="inlineStr">
        <is>
          <t>MRO</t>
        </is>
      </c>
      <c r="C25" s="8" t="inlineStr">
        <is>
          <t>gut</t>
        </is>
      </c>
      <c r="D25" s="13" t="n">
        <v>250</v>
      </c>
      <c r="E25" s="8" t="n">
        <v>2</v>
      </c>
      <c r="F25" s="8" t="n">
        <v>96</v>
      </c>
      <c r="G25" s="14" t="n">
        <v>4.7061</v>
      </c>
      <c r="H25" s="13" t="n">
        <v>18.82</v>
      </c>
      <c r="I25" s="13" t="n">
        <v>55.4</v>
      </c>
      <c r="J25" s="8" t="inlineStr">
        <is>
          <t>synthetic (dummy) - generated, not measured</t>
        </is>
      </c>
    </row>
    <row r="26">
      <c r="A26" s="8" t="inlineStr">
        <is>
          <t>Macrobrachium rosenbergii</t>
        </is>
      </c>
      <c r="B26" s="8" t="inlineStr">
        <is>
          <t>MRO</t>
        </is>
      </c>
      <c r="C26" s="8" t="inlineStr">
        <is>
          <t>gut</t>
        </is>
      </c>
      <c r="D26" s="13" t="n">
        <v>250</v>
      </c>
      <c r="E26" s="8" t="n">
        <v>3</v>
      </c>
      <c r="F26" s="8" t="n">
        <v>96</v>
      </c>
      <c r="G26" s="14" t="n">
        <v>3.7494</v>
      </c>
      <c r="H26" s="13" t="n">
        <v>15</v>
      </c>
      <c r="I26" s="13" t="n">
        <v>52.7</v>
      </c>
      <c r="J26" s="8" t="inlineStr">
        <is>
          <t>synthetic (dummy) - generated, not measured</t>
        </is>
      </c>
    </row>
    <row r="27">
      <c r="A27" s="8" t="inlineStr">
        <is>
          <t>Macrobrachium rosenbergii</t>
        </is>
      </c>
      <c r="B27" s="8" t="inlineStr">
        <is>
          <t>MRO</t>
        </is>
      </c>
      <c r="C27" s="8" t="inlineStr">
        <is>
          <t>muscle</t>
        </is>
      </c>
      <c r="D27" s="13" t="n">
        <v>250</v>
      </c>
      <c r="E27" s="8" t="n">
        <v>1</v>
      </c>
      <c r="F27" s="8" t="n">
        <v>96</v>
      </c>
      <c r="G27" s="14" t="n">
        <v>0.3138</v>
      </c>
      <c r="H27" s="14" t="n">
        <v>1.26</v>
      </c>
      <c r="I27" s="13" t="n">
        <v>23.1</v>
      </c>
      <c r="J27" s="8" t="inlineStr">
        <is>
          <t>synthetic (dummy) - generated, not measured</t>
        </is>
      </c>
    </row>
    <row r="28">
      <c r="A28" s="8" t="inlineStr">
        <is>
          <t>Macrobrachium rosenbergii</t>
        </is>
      </c>
      <c r="B28" s="8" t="inlineStr">
        <is>
          <t>MRO</t>
        </is>
      </c>
      <c r="C28" s="8" t="inlineStr">
        <is>
          <t>muscle</t>
        </is>
      </c>
      <c r="D28" s="13" t="n">
        <v>250</v>
      </c>
      <c r="E28" s="8" t="n">
        <v>2</v>
      </c>
      <c r="F28" s="8" t="n">
        <v>96</v>
      </c>
      <c r="G28" s="14" t="n">
        <v>0.4137</v>
      </c>
      <c r="H28" s="14" t="n">
        <v>1.65</v>
      </c>
      <c r="I28" s="13" t="n">
        <v>29.4</v>
      </c>
      <c r="J28" s="8" t="inlineStr">
        <is>
          <t>synthetic (dummy) - generated, not measured</t>
        </is>
      </c>
    </row>
    <row r="29">
      <c r="A29" s="8" t="inlineStr">
        <is>
          <t>Macrobrachium rosenbergii</t>
        </is>
      </c>
      <c r="B29" s="8" t="inlineStr">
        <is>
          <t>MRO</t>
        </is>
      </c>
      <c r="C29" s="8" t="inlineStr">
        <is>
          <t>muscle</t>
        </is>
      </c>
      <c r="D29" s="13" t="n">
        <v>250</v>
      </c>
      <c r="E29" s="8" t="n">
        <v>3</v>
      </c>
      <c r="F29" s="8" t="n">
        <v>96</v>
      </c>
      <c r="G29" s="14" t="n">
        <v>0.4328</v>
      </c>
      <c r="H29" s="14" t="n">
        <v>1.73</v>
      </c>
      <c r="I29" s="13" t="n">
        <v>27.3</v>
      </c>
      <c r="J29" s="8" t="inlineStr">
        <is>
          <t>synthetic (dummy) - generated, not measured</t>
        </is>
      </c>
    </row>
    <row r="30">
      <c r="A30" s="8" t="inlineStr">
        <is>
          <t>Macrobrachium rosenbergii</t>
        </is>
      </c>
      <c r="B30" s="8" t="inlineStr">
        <is>
          <t>MRO</t>
        </is>
      </c>
      <c r="C30" s="8" t="inlineStr">
        <is>
          <t>gill</t>
        </is>
      </c>
      <c r="D30" s="13" t="n">
        <v>1000</v>
      </c>
      <c r="E30" s="8" t="n">
        <v>1</v>
      </c>
      <c r="F30" s="8" t="n">
        <v>96</v>
      </c>
      <c r="G30" s="13" t="n">
        <v>16.6986</v>
      </c>
      <c r="H30" s="13" t="n">
        <v>16.7</v>
      </c>
      <c r="I30" s="13" t="n">
        <v>22.7</v>
      </c>
      <c r="J30" s="8" t="inlineStr">
        <is>
          <t>synthetic (dummy) - generated, not measured</t>
        </is>
      </c>
    </row>
    <row r="31">
      <c r="A31" s="8" t="inlineStr">
        <is>
          <t>Macrobrachium rosenbergii</t>
        </is>
      </c>
      <c r="B31" s="8" t="inlineStr">
        <is>
          <t>MRO</t>
        </is>
      </c>
      <c r="C31" s="8" t="inlineStr">
        <is>
          <t>gill</t>
        </is>
      </c>
      <c r="D31" s="13" t="n">
        <v>1000</v>
      </c>
      <c r="E31" s="8" t="n">
        <v>2</v>
      </c>
      <c r="F31" s="8" t="n">
        <v>96</v>
      </c>
      <c r="G31" s="13" t="n">
        <v>14.828</v>
      </c>
      <c r="H31" s="13" t="n">
        <v>14.83</v>
      </c>
      <c r="I31" s="13" t="n">
        <v>29.7</v>
      </c>
      <c r="J31" s="8" t="inlineStr">
        <is>
          <t>synthetic (dummy) - generated, not measured</t>
        </is>
      </c>
    </row>
    <row r="32">
      <c r="A32" s="8" t="inlineStr">
        <is>
          <t>Macrobrachium rosenbergii</t>
        </is>
      </c>
      <c r="B32" s="8" t="inlineStr">
        <is>
          <t>MRO</t>
        </is>
      </c>
      <c r="C32" s="8" t="inlineStr">
        <is>
          <t>gill</t>
        </is>
      </c>
      <c r="D32" s="13" t="n">
        <v>1000</v>
      </c>
      <c r="E32" s="8" t="n">
        <v>3</v>
      </c>
      <c r="F32" s="8" t="n">
        <v>96</v>
      </c>
      <c r="G32" s="13" t="n">
        <v>14.3895</v>
      </c>
      <c r="H32" s="13" t="n">
        <v>14.39</v>
      </c>
      <c r="I32" s="13" t="n">
        <v>30.4</v>
      </c>
      <c r="J32" s="8" t="inlineStr">
        <is>
          <t>synthetic (dummy) - generated, not measured</t>
        </is>
      </c>
    </row>
    <row r="33">
      <c r="A33" s="8" t="inlineStr">
        <is>
          <t>Macrobrachium rosenbergii</t>
        </is>
      </c>
      <c r="B33" s="8" t="inlineStr">
        <is>
          <t>MRO</t>
        </is>
      </c>
      <c r="C33" s="8" t="inlineStr">
        <is>
          <t>hepatopancreas</t>
        </is>
      </c>
      <c r="D33" s="13" t="n">
        <v>1000</v>
      </c>
      <c r="E33" s="8" t="n">
        <v>1</v>
      </c>
      <c r="F33" s="8" t="n">
        <v>96</v>
      </c>
      <c r="G33" s="13" t="n">
        <v>10.0843</v>
      </c>
      <c r="H33" s="13" t="n">
        <v>10.08</v>
      </c>
      <c r="I33" s="13" t="n">
        <v>36</v>
      </c>
      <c r="J33" s="8" t="inlineStr">
        <is>
          <t>synthetic (dummy) - generated, not measured</t>
        </is>
      </c>
    </row>
    <row r="34">
      <c r="A34" s="8" t="inlineStr">
        <is>
          <t>Macrobrachium rosenbergii</t>
        </is>
      </c>
      <c r="B34" s="8" t="inlineStr">
        <is>
          <t>MRO</t>
        </is>
      </c>
      <c r="C34" s="8" t="inlineStr">
        <is>
          <t>hepatopancreas</t>
        </is>
      </c>
      <c r="D34" s="13" t="n">
        <v>1000</v>
      </c>
      <c r="E34" s="8" t="n">
        <v>2</v>
      </c>
      <c r="F34" s="8" t="n">
        <v>96</v>
      </c>
      <c r="G34" s="14" t="n">
        <v>8.9551</v>
      </c>
      <c r="H34" s="14" t="n">
        <v>8.960000000000001</v>
      </c>
      <c r="I34" s="13" t="n">
        <v>34.2</v>
      </c>
      <c r="J34" s="8" t="inlineStr">
        <is>
          <t>synthetic (dummy) - generated, not measured</t>
        </is>
      </c>
    </row>
    <row r="35">
      <c r="A35" s="8" t="inlineStr">
        <is>
          <t>Macrobrachium rosenbergii</t>
        </is>
      </c>
      <c r="B35" s="8" t="inlineStr">
        <is>
          <t>MRO</t>
        </is>
      </c>
      <c r="C35" s="8" t="inlineStr">
        <is>
          <t>hepatopancreas</t>
        </is>
      </c>
      <c r="D35" s="13" t="n">
        <v>1000</v>
      </c>
      <c r="E35" s="8" t="n">
        <v>3</v>
      </c>
      <c r="F35" s="8" t="n">
        <v>96</v>
      </c>
      <c r="G35" s="14" t="n">
        <v>7.9644</v>
      </c>
      <c r="H35" s="14" t="n">
        <v>7.96</v>
      </c>
      <c r="I35" s="13" t="n">
        <v>39.3</v>
      </c>
      <c r="J35" s="8" t="inlineStr">
        <is>
          <t>synthetic (dummy) - generated, not measured</t>
        </is>
      </c>
    </row>
    <row r="36">
      <c r="A36" s="8" t="inlineStr">
        <is>
          <t>Macrobrachium rosenbergii</t>
        </is>
      </c>
      <c r="B36" s="8" t="inlineStr">
        <is>
          <t>MRO</t>
        </is>
      </c>
      <c r="C36" s="8" t="inlineStr">
        <is>
          <t>gut</t>
        </is>
      </c>
      <c r="D36" s="13" t="n">
        <v>1000</v>
      </c>
      <c r="E36" s="8" t="n">
        <v>1</v>
      </c>
      <c r="F36" s="8" t="n">
        <v>96</v>
      </c>
      <c r="G36" s="13" t="n">
        <v>18.586</v>
      </c>
      <c r="H36" s="13" t="n">
        <v>18.59</v>
      </c>
      <c r="I36" s="13" t="n">
        <v>59.3</v>
      </c>
      <c r="J36" s="8" t="inlineStr">
        <is>
          <t>synthetic (dummy) - generated, not measured</t>
        </is>
      </c>
    </row>
    <row r="37">
      <c r="A37" s="8" t="inlineStr">
        <is>
          <t>Macrobrachium rosenbergii</t>
        </is>
      </c>
      <c r="B37" s="8" t="inlineStr">
        <is>
          <t>MRO</t>
        </is>
      </c>
      <c r="C37" s="8" t="inlineStr">
        <is>
          <t>gut</t>
        </is>
      </c>
      <c r="D37" s="13" t="n">
        <v>1000</v>
      </c>
      <c r="E37" s="8" t="n">
        <v>2</v>
      </c>
      <c r="F37" s="8" t="n">
        <v>96</v>
      </c>
      <c r="G37" s="13" t="n">
        <v>20.4723</v>
      </c>
      <c r="H37" s="13" t="n">
        <v>20.47</v>
      </c>
      <c r="I37" s="13" t="n">
        <v>64.5</v>
      </c>
      <c r="J37" s="8" t="inlineStr">
        <is>
          <t>synthetic (dummy) - generated, not measured</t>
        </is>
      </c>
    </row>
    <row r="38">
      <c r="A38" s="8" t="inlineStr">
        <is>
          <t>Macrobrachium rosenbergii</t>
        </is>
      </c>
      <c r="B38" s="8" t="inlineStr">
        <is>
          <t>MRO</t>
        </is>
      </c>
      <c r="C38" s="8" t="inlineStr">
        <is>
          <t>gut</t>
        </is>
      </c>
      <c r="D38" s="13" t="n">
        <v>1000</v>
      </c>
      <c r="E38" s="8" t="n">
        <v>3</v>
      </c>
      <c r="F38" s="8" t="n">
        <v>96</v>
      </c>
      <c r="G38" s="13" t="n">
        <v>18.3753</v>
      </c>
      <c r="H38" s="13" t="n">
        <v>18.38</v>
      </c>
      <c r="I38" s="13" t="n">
        <v>61.4</v>
      </c>
      <c r="J38" s="8" t="inlineStr">
        <is>
          <t>synthetic (dummy) - generated, not measured</t>
        </is>
      </c>
    </row>
    <row r="39">
      <c r="A39" s="8" t="inlineStr">
        <is>
          <t>Macrobrachium rosenbergii</t>
        </is>
      </c>
      <c r="B39" s="8" t="inlineStr">
        <is>
          <t>MRO</t>
        </is>
      </c>
      <c r="C39" s="8" t="inlineStr">
        <is>
          <t>muscle</t>
        </is>
      </c>
      <c r="D39" s="13" t="n">
        <v>1000</v>
      </c>
      <c r="E39" s="8" t="n">
        <v>1</v>
      </c>
      <c r="F39" s="8" t="n">
        <v>96</v>
      </c>
      <c r="G39" s="14" t="n">
        <v>1.4159</v>
      </c>
      <c r="H39" s="14" t="n">
        <v>1.42</v>
      </c>
      <c r="I39" s="13" t="n">
        <v>26.9</v>
      </c>
      <c r="J39" s="8" t="inlineStr">
        <is>
          <t>synthetic (dummy) - generated, not measured</t>
        </is>
      </c>
    </row>
    <row r="40">
      <c r="A40" s="8" t="inlineStr">
        <is>
          <t>Macrobrachium rosenbergii</t>
        </is>
      </c>
      <c r="B40" s="8" t="inlineStr">
        <is>
          <t>MRO</t>
        </is>
      </c>
      <c r="C40" s="8" t="inlineStr">
        <is>
          <t>muscle</t>
        </is>
      </c>
      <c r="D40" s="13" t="n">
        <v>1000</v>
      </c>
      <c r="E40" s="8" t="n">
        <v>2</v>
      </c>
      <c r="F40" s="8" t="n">
        <v>96</v>
      </c>
      <c r="G40" s="14" t="n">
        <v>1.3994</v>
      </c>
      <c r="H40" s="14" t="n">
        <v>1.4</v>
      </c>
      <c r="I40" s="13" t="n">
        <v>15.6</v>
      </c>
      <c r="J40" s="8" t="inlineStr">
        <is>
          <t>synthetic (dummy) - generated, not measured</t>
        </is>
      </c>
    </row>
    <row r="41">
      <c r="A41" s="8" t="inlineStr">
        <is>
          <t>Macrobrachium rosenbergii</t>
        </is>
      </c>
      <c r="B41" s="8" t="inlineStr">
        <is>
          <t>MRO</t>
        </is>
      </c>
      <c r="C41" s="8" t="inlineStr">
        <is>
          <t>muscle</t>
        </is>
      </c>
      <c r="D41" s="13" t="n">
        <v>1000</v>
      </c>
      <c r="E41" s="8" t="n">
        <v>3</v>
      </c>
      <c r="F41" s="8" t="n">
        <v>96</v>
      </c>
      <c r="G41" s="14" t="n">
        <v>1.3679</v>
      </c>
      <c r="H41" s="14" t="n">
        <v>1.37</v>
      </c>
      <c r="I41" s="13" t="n">
        <v>25.7</v>
      </c>
      <c r="J41" s="8" t="inlineStr">
        <is>
          <t>synthetic (dummy) - generated, not measured</t>
        </is>
      </c>
    </row>
    <row r="42">
      <c r="A42" s="8" t="inlineStr">
        <is>
          <t>Macrobrachium rosenbergii</t>
        </is>
      </c>
      <c r="B42" s="8" t="inlineStr">
        <is>
          <t>MRO</t>
        </is>
      </c>
      <c r="C42" s="8" t="inlineStr">
        <is>
          <t>gill</t>
        </is>
      </c>
      <c r="D42" s="13" t="n">
        <v>5000</v>
      </c>
      <c r="E42" s="8" t="n">
        <v>1</v>
      </c>
      <c r="F42" s="8" t="n">
        <v>96</v>
      </c>
      <c r="G42" s="13" t="n">
        <v>63.0415</v>
      </c>
      <c r="H42" s="13" t="n">
        <v>12.61</v>
      </c>
      <c r="I42" s="13" t="n">
        <v>31.6</v>
      </c>
      <c r="J42" s="8" t="inlineStr">
        <is>
          <t>synthetic (dummy) - generated, not measured</t>
        </is>
      </c>
    </row>
    <row r="43">
      <c r="A43" s="8" t="inlineStr">
        <is>
          <t>Macrobrachium rosenbergii</t>
        </is>
      </c>
      <c r="B43" s="8" t="inlineStr">
        <is>
          <t>MRO</t>
        </is>
      </c>
      <c r="C43" s="8" t="inlineStr">
        <is>
          <t>gill</t>
        </is>
      </c>
      <c r="D43" s="13" t="n">
        <v>5000</v>
      </c>
      <c r="E43" s="8" t="n">
        <v>2</v>
      </c>
      <c r="F43" s="8" t="n">
        <v>96</v>
      </c>
      <c r="G43" s="13" t="n">
        <v>54.5538</v>
      </c>
      <c r="H43" s="13" t="n">
        <v>10.91</v>
      </c>
      <c r="I43" s="13" t="n">
        <v>36.7</v>
      </c>
      <c r="J43" s="8" t="inlineStr">
        <is>
          <t>synthetic (dummy) - generated, not measured</t>
        </is>
      </c>
    </row>
    <row r="44">
      <c r="A44" s="8" t="inlineStr">
        <is>
          <t>Macrobrachium rosenbergii</t>
        </is>
      </c>
      <c r="B44" s="8" t="inlineStr">
        <is>
          <t>MRO</t>
        </is>
      </c>
      <c r="C44" s="8" t="inlineStr">
        <is>
          <t>gill</t>
        </is>
      </c>
      <c r="D44" s="13" t="n">
        <v>5000</v>
      </c>
      <c r="E44" s="8" t="n">
        <v>3</v>
      </c>
      <c r="F44" s="8" t="n">
        <v>96</v>
      </c>
      <c r="G44" s="13" t="n">
        <v>74.9278</v>
      </c>
      <c r="H44" s="13" t="n">
        <v>14.99</v>
      </c>
      <c r="I44" s="13" t="n">
        <v>27.8</v>
      </c>
      <c r="J44" s="8" t="inlineStr">
        <is>
          <t>synthetic (dummy) - generated, not measured</t>
        </is>
      </c>
    </row>
    <row r="45">
      <c r="A45" s="8" t="inlineStr">
        <is>
          <t>Macrobrachium rosenbergii</t>
        </is>
      </c>
      <c r="B45" s="8" t="inlineStr">
        <is>
          <t>MRO</t>
        </is>
      </c>
      <c r="C45" s="8" t="inlineStr">
        <is>
          <t>hepatopancreas</t>
        </is>
      </c>
      <c r="D45" s="13" t="n">
        <v>5000</v>
      </c>
      <c r="E45" s="8" t="n">
        <v>1</v>
      </c>
      <c r="F45" s="8" t="n">
        <v>96</v>
      </c>
      <c r="G45" s="13" t="n">
        <v>42.9748</v>
      </c>
      <c r="H45" s="14" t="n">
        <v>8.59</v>
      </c>
      <c r="I45" s="13" t="n">
        <v>26.2</v>
      </c>
      <c r="J45" s="8" t="inlineStr">
        <is>
          <t>synthetic (dummy) - generated, not measured</t>
        </is>
      </c>
    </row>
    <row r="46">
      <c r="A46" s="8" t="inlineStr">
        <is>
          <t>Macrobrachium rosenbergii</t>
        </is>
      </c>
      <c r="B46" s="8" t="inlineStr">
        <is>
          <t>MRO</t>
        </is>
      </c>
      <c r="C46" s="8" t="inlineStr">
        <is>
          <t>hepatopancreas</t>
        </is>
      </c>
      <c r="D46" s="13" t="n">
        <v>5000</v>
      </c>
      <c r="E46" s="8" t="n">
        <v>2</v>
      </c>
      <c r="F46" s="8" t="n">
        <v>96</v>
      </c>
      <c r="G46" s="13" t="n">
        <v>45.5253</v>
      </c>
      <c r="H46" s="14" t="n">
        <v>9.109999999999999</v>
      </c>
      <c r="I46" s="13" t="n">
        <v>28.4</v>
      </c>
      <c r="J46" s="8" t="inlineStr">
        <is>
          <t>synthetic (dummy) - generated, not measured</t>
        </is>
      </c>
    </row>
    <row r="47">
      <c r="A47" s="8" t="inlineStr">
        <is>
          <t>Macrobrachium rosenbergii</t>
        </is>
      </c>
      <c r="B47" s="8" t="inlineStr">
        <is>
          <t>MRO</t>
        </is>
      </c>
      <c r="C47" s="8" t="inlineStr">
        <is>
          <t>hepatopancreas</t>
        </is>
      </c>
      <c r="D47" s="13" t="n">
        <v>5000</v>
      </c>
      <c r="E47" s="8" t="n">
        <v>3</v>
      </c>
      <c r="F47" s="8" t="n">
        <v>96</v>
      </c>
      <c r="G47" s="13" t="n">
        <v>51.9144</v>
      </c>
      <c r="H47" s="13" t="n">
        <v>10.38</v>
      </c>
      <c r="I47" s="13" t="n">
        <v>35.1</v>
      </c>
      <c r="J47" s="8" t="inlineStr">
        <is>
          <t>synthetic (dummy) - generated, not measured</t>
        </is>
      </c>
    </row>
    <row r="48">
      <c r="A48" s="8" t="inlineStr">
        <is>
          <t>Macrobrachium rosenbergii</t>
        </is>
      </c>
      <c r="B48" s="8" t="inlineStr">
        <is>
          <t>MRO</t>
        </is>
      </c>
      <c r="C48" s="8" t="inlineStr">
        <is>
          <t>gut</t>
        </is>
      </c>
      <c r="D48" s="13" t="n">
        <v>5000</v>
      </c>
      <c r="E48" s="8" t="n">
        <v>1</v>
      </c>
      <c r="F48" s="8" t="n">
        <v>96</v>
      </c>
      <c r="G48" s="13" t="n">
        <v>107.2103</v>
      </c>
      <c r="H48" s="13" t="n">
        <v>21.44</v>
      </c>
      <c r="I48" s="13" t="n">
        <v>67.3</v>
      </c>
      <c r="J48" s="8" t="inlineStr">
        <is>
          <t>synthetic (dummy) - generated, not measured</t>
        </is>
      </c>
    </row>
    <row r="49">
      <c r="A49" s="8" t="inlineStr">
        <is>
          <t>Macrobrachium rosenbergii</t>
        </is>
      </c>
      <c r="B49" s="8" t="inlineStr">
        <is>
          <t>MRO</t>
        </is>
      </c>
      <c r="C49" s="8" t="inlineStr">
        <is>
          <t>gut</t>
        </is>
      </c>
      <c r="D49" s="13" t="n">
        <v>5000</v>
      </c>
      <c r="E49" s="8" t="n">
        <v>2</v>
      </c>
      <c r="F49" s="8" t="n">
        <v>96</v>
      </c>
      <c r="G49" s="13" t="n">
        <v>91.17189999999999</v>
      </c>
      <c r="H49" s="13" t="n">
        <v>18.23</v>
      </c>
      <c r="I49" s="13" t="n">
        <v>61.1</v>
      </c>
      <c r="J49" s="8" t="inlineStr">
        <is>
          <t>synthetic (dummy) - generated, not measured</t>
        </is>
      </c>
    </row>
    <row r="50">
      <c r="A50" s="8" t="inlineStr">
        <is>
          <t>Macrobrachium rosenbergii</t>
        </is>
      </c>
      <c r="B50" s="8" t="inlineStr">
        <is>
          <t>MRO</t>
        </is>
      </c>
      <c r="C50" s="8" t="inlineStr">
        <is>
          <t>gut</t>
        </is>
      </c>
      <c r="D50" s="13" t="n">
        <v>5000</v>
      </c>
      <c r="E50" s="8" t="n">
        <v>3</v>
      </c>
      <c r="F50" s="8" t="n">
        <v>96</v>
      </c>
      <c r="G50" s="13" t="n">
        <v>98.8049</v>
      </c>
      <c r="H50" s="13" t="n">
        <v>19.76</v>
      </c>
      <c r="I50" s="13" t="n">
        <v>60.2</v>
      </c>
      <c r="J50" s="8" t="inlineStr">
        <is>
          <t>synthetic (dummy) - generated, not measured</t>
        </is>
      </c>
    </row>
    <row r="51">
      <c r="A51" s="8" t="inlineStr">
        <is>
          <t>Macrobrachium rosenbergii</t>
        </is>
      </c>
      <c r="B51" s="8" t="inlineStr">
        <is>
          <t>MRO</t>
        </is>
      </c>
      <c r="C51" s="8" t="inlineStr">
        <is>
          <t>muscle</t>
        </is>
      </c>
      <c r="D51" s="13" t="n">
        <v>5000</v>
      </c>
      <c r="E51" s="8" t="n">
        <v>1</v>
      </c>
      <c r="F51" s="8" t="n">
        <v>96</v>
      </c>
      <c r="G51" s="14" t="n">
        <v>7.8837</v>
      </c>
      <c r="H51" s="14" t="n">
        <v>1.58</v>
      </c>
      <c r="I51" s="13" t="n">
        <v>30.3</v>
      </c>
      <c r="J51" s="8" t="inlineStr">
        <is>
          <t>synthetic (dummy) - generated, not measured</t>
        </is>
      </c>
    </row>
    <row r="52">
      <c r="A52" s="8" t="inlineStr">
        <is>
          <t>Macrobrachium rosenbergii</t>
        </is>
      </c>
      <c r="B52" s="8" t="inlineStr">
        <is>
          <t>MRO</t>
        </is>
      </c>
      <c r="C52" s="8" t="inlineStr">
        <is>
          <t>muscle</t>
        </is>
      </c>
      <c r="D52" s="13" t="n">
        <v>5000</v>
      </c>
      <c r="E52" s="8" t="n">
        <v>2</v>
      </c>
      <c r="F52" s="8" t="n">
        <v>96</v>
      </c>
      <c r="G52" s="14" t="n">
        <v>7.4972</v>
      </c>
      <c r="H52" s="14" t="n">
        <v>1.5</v>
      </c>
      <c r="I52" s="13" t="n">
        <v>37.2</v>
      </c>
      <c r="J52" s="8" t="inlineStr">
        <is>
          <t>synthetic (dummy) - generated, not measured</t>
        </is>
      </c>
    </row>
    <row r="53">
      <c r="A53" s="8" t="inlineStr">
        <is>
          <t>Macrobrachium rosenbergii</t>
        </is>
      </c>
      <c r="B53" s="8" t="inlineStr">
        <is>
          <t>MRO</t>
        </is>
      </c>
      <c r="C53" s="8" t="inlineStr">
        <is>
          <t>muscle</t>
        </is>
      </c>
      <c r="D53" s="13" t="n">
        <v>5000</v>
      </c>
      <c r="E53" s="8" t="n">
        <v>3</v>
      </c>
      <c r="F53" s="8" t="n">
        <v>96</v>
      </c>
      <c r="G53" s="14" t="n">
        <v>6.9558</v>
      </c>
      <c r="H53" s="14" t="n">
        <v>1.39</v>
      </c>
      <c r="I53" s="13" t="n">
        <v>29.9</v>
      </c>
      <c r="J53" s="8" t="inlineStr">
        <is>
          <t>synthetic (dummy) - generated, not measured</t>
        </is>
      </c>
    </row>
    <row r="54">
      <c r="A54" s="8" t="inlineStr">
        <is>
          <t>Macrobrachium rosenbergii</t>
        </is>
      </c>
      <c r="B54" s="8" t="inlineStr">
        <is>
          <t>MRO</t>
        </is>
      </c>
      <c r="C54" s="8" t="inlineStr">
        <is>
          <t>gill</t>
        </is>
      </c>
      <c r="D54" s="13" t="n">
        <v>20000</v>
      </c>
      <c r="E54" s="8" t="n">
        <v>1</v>
      </c>
      <c r="F54" s="8" t="n">
        <v>96</v>
      </c>
      <c r="G54" s="13" t="n">
        <v>313.295</v>
      </c>
      <c r="H54" s="13" t="n">
        <v>15.66</v>
      </c>
      <c r="I54" s="13" t="n">
        <v>30.3</v>
      </c>
      <c r="J54" s="8" t="inlineStr">
        <is>
          <t>synthetic (dummy) - generated, not measured</t>
        </is>
      </c>
    </row>
    <row r="55">
      <c r="A55" s="8" t="inlineStr">
        <is>
          <t>Macrobrachium rosenbergii</t>
        </is>
      </c>
      <c r="B55" s="8" t="inlineStr">
        <is>
          <t>MRO</t>
        </is>
      </c>
      <c r="C55" s="8" t="inlineStr">
        <is>
          <t>gill</t>
        </is>
      </c>
      <c r="D55" s="13" t="n">
        <v>20000</v>
      </c>
      <c r="E55" s="8" t="n">
        <v>2</v>
      </c>
      <c r="F55" s="8" t="n">
        <v>96</v>
      </c>
      <c r="G55" s="13" t="n">
        <v>315.4967</v>
      </c>
      <c r="H55" s="13" t="n">
        <v>15.77</v>
      </c>
      <c r="I55" s="13" t="n">
        <v>36.4</v>
      </c>
      <c r="J55" s="8" t="inlineStr">
        <is>
          <t>synthetic (dummy) - generated, not measured</t>
        </is>
      </c>
    </row>
    <row r="56">
      <c r="A56" s="8" t="inlineStr">
        <is>
          <t>Macrobrachium rosenbergii</t>
        </is>
      </c>
      <c r="B56" s="8" t="inlineStr">
        <is>
          <t>MRO</t>
        </is>
      </c>
      <c r="C56" s="8" t="inlineStr">
        <is>
          <t>gill</t>
        </is>
      </c>
      <c r="D56" s="13" t="n">
        <v>20000</v>
      </c>
      <c r="E56" s="8" t="n">
        <v>3</v>
      </c>
      <c r="F56" s="8" t="n">
        <v>96</v>
      </c>
      <c r="G56" s="13" t="n">
        <v>276.9737</v>
      </c>
      <c r="H56" s="13" t="n">
        <v>13.85</v>
      </c>
      <c r="I56" s="13" t="n">
        <v>15.5</v>
      </c>
      <c r="J56" s="8" t="inlineStr">
        <is>
          <t>synthetic (dummy) - generated, not measured</t>
        </is>
      </c>
    </row>
    <row r="57">
      <c r="A57" s="8" t="inlineStr">
        <is>
          <t>Macrobrachium rosenbergii</t>
        </is>
      </c>
      <c r="B57" s="8" t="inlineStr">
        <is>
          <t>MRO</t>
        </is>
      </c>
      <c r="C57" s="8" t="inlineStr">
        <is>
          <t>hepatopancreas</t>
        </is>
      </c>
      <c r="D57" s="13" t="n">
        <v>20000</v>
      </c>
      <c r="E57" s="8" t="n">
        <v>1</v>
      </c>
      <c r="F57" s="8" t="n">
        <v>96</v>
      </c>
      <c r="G57" s="13" t="n">
        <v>166.8048</v>
      </c>
      <c r="H57" s="14" t="n">
        <v>8.34</v>
      </c>
      <c r="I57" s="13" t="n">
        <v>26.9</v>
      </c>
      <c r="J57" s="8" t="inlineStr">
        <is>
          <t>synthetic (dummy) - generated, not measured</t>
        </is>
      </c>
    </row>
    <row r="58">
      <c r="A58" s="8" t="inlineStr">
        <is>
          <t>Macrobrachium rosenbergii</t>
        </is>
      </c>
      <c r="B58" s="8" t="inlineStr">
        <is>
          <t>MRO</t>
        </is>
      </c>
      <c r="C58" s="8" t="inlineStr">
        <is>
          <t>hepatopancreas</t>
        </is>
      </c>
      <c r="D58" s="13" t="n">
        <v>20000</v>
      </c>
      <c r="E58" s="8" t="n">
        <v>2</v>
      </c>
      <c r="F58" s="8" t="n">
        <v>96</v>
      </c>
      <c r="G58" s="13" t="n">
        <v>232.4812</v>
      </c>
      <c r="H58" s="13" t="n">
        <v>11.62</v>
      </c>
      <c r="I58" s="13" t="n">
        <v>22</v>
      </c>
      <c r="J58" s="8" t="inlineStr">
        <is>
          <t>synthetic (dummy) - generated, not measured</t>
        </is>
      </c>
    </row>
    <row r="59">
      <c r="A59" s="8" t="inlineStr">
        <is>
          <t>Macrobrachium rosenbergii</t>
        </is>
      </c>
      <c r="B59" s="8" t="inlineStr">
        <is>
          <t>MRO</t>
        </is>
      </c>
      <c r="C59" s="8" t="inlineStr">
        <is>
          <t>hepatopancreas</t>
        </is>
      </c>
      <c r="D59" s="13" t="n">
        <v>20000</v>
      </c>
      <c r="E59" s="8" t="n">
        <v>3</v>
      </c>
      <c r="F59" s="8" t="n">
        <v>96</v>
      </c>
      <c r="G59" s="13" t="n">
        <v>188.4346</v>
      </c>
      <c r="H59" s="14" t="n">
        <v>9.42</v>
      </c>
      <c r="I59" s="13" t="n">
        <v>31.7</v>
      </c>
      <c r="J59" s="8" t="inlineStr">
        <is>
          <t>synthetic (dummy) - generated, not measured</t>
        </is>
      </c>
    </row>
    <row r="60">
      <c r="A60" s="8" t="inlineStr">
        <is>
          <t>Macrobrachium rosenbergii</t>
        </is>
      </c>
      <c r="B60" s="8" t="inlineStr">
        <is>
          <t>MRO</t>
        </is>
      </c>
      <c r="C60" s="8" t="inlineStr">
        <is>
          <t>gut</t>
        </is>
      </c>
      <c r="D60" s="13" t="n">
        <v>20000</v>
      </c>
      <c r="E60" s="8" t="n">
        <v>1</v>
      </c>
      <c r="F60" s="8" t="n">
        <v>96</v>
      </c>
      <c r="G60" s="13" t="n">
        <v>307.2655</v>
      </c>
      <c r="H60" s="13" t="n">
        <v>15.36</v>
      </c>
      <c r="I60" s="13" t="n">
        <v>63.5</v>
      </c>
      <c r="J60" s="8" t="inlineStr">
        <is>
          <t>synthetic (dummy) - generated, not measured</t>
        </is>
      </c>
    </row>
    <row r="61">
      <c r="A61" s="8" t="inlineStr">
        <is>
          <t>Macrobrachium rosenbergii</t>
        </is>
      </c>
      <c r="B61" s="8" t="inlineStr">
        <is>
          <t>MRO</t>
        </is>
      </c>
      <c r="C61" s="8" t="inlineStr">
        <is>
          <t>gut</t>
        </is>
      </c>
      <c r="D61" s="13" t="n">
        <v>20000</v>
      </c>
      <c r="E61" s="8" t="n">
        <v>2</v>
      </c>
      <c r="F61" s="8" t="n">
        <v>96</v>
      </c>
      <c r="G61" s="13" t="n">
        <v>426.4756</v>
      </c>
      <c r="H61" s="13" t="n">
        <v>21.32</v>
      </c>
      <c r="I61" s="13" t="n">
        <v>66.59999999999999</v>
      </c>
      <c r="J61" s="8" t="inlineStr">
        <is>
          <t>synthetic (dummy) - generated, not measured</t>
        </is>
      </c>
    </row>
    <row r="62">
      <c r="A62" s="8" t="inlineStr">
        <is>
          <t>Macrobrachium rosenbergii</t>
        </is>
      </c>
      <c r="B62" s="8" t="inlineStr">
        <is>
          <t>MRO</t>
        </is>
      </c>
      <c r="C62" s="8" t="inlineStr">
        <is>
          <t>gut</t>
        </is>
      </c>
      <c r="D62" s="13" t="n">
        <v>20000</v>
      </c>
      <c r="E62" s="8" t="n">
        <v>3</v>
      </c>
      <c r="F62" s="8" t="n">
        <v>96</v>
      </c>
      <c r="G62" s="13" t="n">
        <v>349.7059</v>
      </c>
      <c r="H62" s="13" t="n">
        <v>17.49</v>
      </c>
      <c r="I62" s="13" t="n">
        <v>65.8</v>
      </c>
      <c r="J62" s="8" t="inlineStr">
        <is>
          <t>synthetic (dummy) - generated, not measured</t>
        </is>
      </c>
    </row>
    <row r="63">
      <c r="A63" s="8" t="inlineStr">
        <is>
          <t>Macrobrachium rosenbergii</t>
        </is>
      </c>
      <c r="B63" s="8" t="inlineStr">
        <is>
          <t>MRO</t>
        </is>
      </c>
      <c r="C63" s="8" t="inlineStr">
        <is>
          <t>muscle</t>
        </is>
      </c>
      <c r="D63" s="13" t="n">
        <v>20000</v>
      </c>
      <c r="E63" s="8" t="n">
        <v>1</v>
      </c>
      <c r="F63" s="8" t="n">
        <v>96</v>
      </c>
      <c r="G63" s="13" t="n">
        <v>29.5751</v>
      </c>
      <c r="H63" s="14" t="n">
        <v>1.48</v>
      </c>
      <c r="I63" s="13" t="n">
        <v>36.2</v>
      </c>
      <c r="J63" s="8" t="inlineStr">
        <is>
          <t>synthetic (dummy) - generated, not measured</t>
        </is>
      </c>
    </row>
    <row r="64">
      <c r="A64" s="8" t="inlineStr">
        <is>
          <t>Macrobrachium rosenbergii</t>
        </is>
      </c>
      <c r="B64" s="8" t="inlineStr">
        <is>
          <t>MRO</t>
        </is>
      </c>
      <c r="C64" s="8" t="inlineStr">
        <is>
          <t>muscle</t>
        </is>
      </c>
      <c r="D64" s="13" t="n">
        <v>20000</v>
      </c>
      <c r="E64" s="8" t="n">
        <v>2</v>
      </c>
      <c r="F64" s="8" t="n">
        <v>96</v>
      </c>
      <c r="G64" s="13" t="n">
        <v>26.7447</v>
      </c>
      <c r="H64" s="14" t="n">
        <v>1.34</v>
      </c>
      <c r="I64" s="13" t="n">
        <v>34.8</v>
      </c>
      <c r="J64" s="8" t="inlineStr">
        <is>
          <t>synthetic (dummy) - generated, not measured</t>
        </is>
      </c>
    </row>
    <row r="65">
      <c r="A65" s="8" t="inlineStr">
        <is>
          <t>Macrobrachium rosenbergii</t>
        </is>
      </c>
      <c r="B65" s="8" t="inlineStr">
        <is>
          <t>MRO</t>
        </is>
      </c>
      <c r="C65" s="8" t="inlineStr">
        <is>
          <t>muscle</t>
        </is>
      </c>
      <c r="D65" s="13" t="n">
        <v>20000</v>
      </c>
      <c r="E65" s="8" t="n">
        <v>3</v>
      </c>
      <c r="F65" s="8" t="n">
        <v>96</v>
      </c>
      <c r="G65" s="13" t="n">
        <v>30.3265</v>
      </c>
      <c r="H65" s="14" t="n">
        <v>1.52</v>
      </c>
      <c r="I65" s="13" t="n">
        <v>31.4</v>
      </c>
      <c r="J65" s="8" t="inlineStr">
        <is>
          <t>synthetic (dummy) - generated, not measured</t>
        </is>
      </c>
    </row>
    <row r="66">
      <c r="A66" s="8" t="inlineStr">
        <is>
          <t>Oreochromis niloticus</t>
        </is>
      </c>
      <c r="B66" s="8" t="inlineStr">
        <is>
          <t>ONI</t>
        </is>
      </c>
      <c r="C66" s="8" t="inlineStr">
        <is>
          <t>gill</t>
        </is>
      </c>
      <c r="D66" s="13" t="n">
        <v>50</v>
      </c>
      <c r="E66" s="8" t="n">
        <v>1</v>
      </c>
      <c r="F66" s="8" t="n">
        <v>96</v>
      </c>
      <c r="G66" s="14" t="n">
        <v>0.3932</v>
      </c>
      <c r="H66" s="14" t="n">
        <v>7.86</v>
      </c>
      <c r="I66" s="13" t="n">
        <v>41.1</v>
      </c>
      <c r="J66" s="8" t="inlineStr">
        <is>
          <t>synthetic (dummy) - generated, not measured</t>
        </is>
      </c>
    </row>
    <row r="67">
      <c r="A67" s="8" t="inlineStr">
        <is>
          <t>Oreochromis niloticus</t>
        </is>
      </c>
      <c r="B67" s="8" t="inlineStr">
        <is>
          <t>ONI</t>
        </is>
      </c>
      <c r="C67" s="8" t="inlineStr">
        <is>
          <t>gill</t>
        </is>
      </c>
      <c r="D67" s="13" t="n">
        <v>50</v>
      </c>
      <c r="E67" s="8" t="n">
        <v>2</v>
      </c>
      <c r="F67" s="8" t="n">
        <v>96</v>
      </c>
      <c r="G67" s="14" t="n">
        <v>0.3211</v>
      </c>
      <c r="H67" s="14" t="n">
        <v>6.42</v>
      </c>
      <c r="I67" s="13" t="n">
        <v>36.2</v>
      </c>
      <c r="J67" s="8" t="inlineStr">
        <is>
          <t>synthetic (dummy) - generated, not measured</t>
        </is>
      </c>
    </row>
    <row r="68">
      <c r="A68" s="8" t="inlineStr">
        <is>
          <t>Oreochromis niloticus</t>
        </is>
      </c>
      <c r="B68" s="8" t="inlineStr">
        <is>
          <t>ONI</t>
        </is>
      </c>
      <c r="C68" s="8" t="inlineStr">
        <is>
          <t>gill</t>
        </is>
      </c>
      <c r="D68" s="13" t="n">
        <v>50</v>
      </c>
      <c r="E68" s="8" t="n">
        <v>3</v>
      </c>
      <c r="F68" s="8" t="n">
        <v>96</v>
      </c>
      <c r="G68" s="14" t="n">
        <v>0.3774</v>
      </c>
      <c r="H68" s="14" t="n">
        <v>7.55</v>
      </c>
      <c r="I68" s="13" t="n">
        <v>32.3</v>
      </c>
      <c r="J68" s="8" t="inlineStr">
        <is>
          <t>synthetic (dummy) - generated, not measured</t>
        </is>
      </c>
    </row>
    <row r="69">
      <c r="A69" s="8" t="inlineStr">
        <is>
          <t>Oreochromis niloticus</t>
        </is>
      </c>
      <c r="B69" s="8" t="inlineStr">
        <is>
          <t>ONI</t>
        </is>
      </c>
      <c r="C69" s="8" t="inlineStr">
        <is>
          <t>liver</t>
        </is>
      </c>
      <c r="D69" s="13" t="n">
        <v>50</v>
      </c>
      <c r="E69" s="8" t="n">
        <v>1</v>
      </c>
      <c r="F69" s="8" t="n">
        <v>96</v>
      </c>
      <c r="G69" s="14" t="n">
        <v>0.2454</v>
      </c>
      <c r="H69" s="14" t="n">
        <v>4.91</v>
      </c>
      <c r="I69" s="13" t="n">
        <v>34.3</v>
      </c>
      <c r="J69" s="8" t="inlineStr">
        <is>
          <t>synthetic (dummy) - generated, not measured</t>
        </is>
      </c>
    </row>
    <row r="70">
      <c r="A70" s="8" t="inlineStr">
        <is>
          <t>Oreochromis niloticus</t>
        </is>
      </c>
      <c r="B70" s="8" t="inlineStr">
        <is>
          <t>ONI</t>
        </is>
      </c>
      <c r="C70" s="8" t="inlineStr">
        <is>
          <t>liver</t>
        </is>
      </c>
      <c r="D70" s="13" t="n">
        <v>50</v>
      </c>
      <c r="E70" s="8" t="n">
        <v>2</v>
      </c>
      <c r="F70" s="8" t="n">
        <v>96</v>
      </c>
      <c r="G70" s="14" t="n">
        <v>0.2369</v>
      </c>
      <c r="H70" s="14" t="n">
        <v>4.74</v>
      </c>
      <c r="I70" s="13" t="n">
        <v>23.4</v>
      </c>
      <c r="J70" s="8" t="inlineStr">
        <is>
          <t>synthetic (dummy) - generated, not measured</t>
        </is>
      </c>
    </row>
    <row r="71">
      <c r="A71" s="8" t="inlineStr">
        <is>
          <t>Oreochromis niloticus</t>
        </is>
      </c>
      <c r="B71" s="8" t="inlineStr">
        <is>
          <t>ONI</t>
        </is>
      </c>
      <c r="C71" s="8" t="inlineStr">
        <is>
          <t>liver</t>
        </is>
      </c>
      <c r="D71" s="13" t="n">
        <v>50</v>
      </c>
      <c r="E71" s="8" t="n">
        <v>3</v>
      </c>
      <c r="F71" s="8" t="n">
        <v>96</v>
      </c>
      <c r="G71" s="14" t="n">
        <v>0.1831</v>
      </c>
      <c r="H71" s="14" t="n">
        <v>3.66</v>
      </c>
      <c r="I71" s="13" t="n">
        <v>38.5</v>
      </c>
      <c r="J71" s="8" t="inlineStr">
        <is>
          <t>synthetic (dummy) - generated, not measured</t>
        </is>
      </c>
    </row>
    <row r="72">
      <c r="A72" s="8" t="inlineStr">
        <is>
          <t>Oreochromis niloticus</t>
        </is>
      </c>
      <c r="B72" s="8" t="inlineStr">
        <is>
          <t>ONI</t>
        </is>
      </c>
      <c r="C72" s="8" t="inlineStr">
        <is>
          <t>gut</t>
        </is>
      </c>
      <c r="D72" s="13" t="n">
        <v>50</v>
      </c>
      <c r="E72" s="8" t="n">
        <v>1</v>
      </c>
      <c r="F72" s="8" t="n">
        <v>96</v>
      </c>
      <c r="G72" s="14" t="n">
        <v>0.4493</v>
      </c>
      <c r="H72" s="14" t="n">
        <v>8.99</v>
      </c>
      <c r="I72" s="13" t="n">
        <v>74.09999999999999</v>
      </c>
      <c r="J72" s="8" t="inlineStr">
        <is>
          <t>synthetic (dummy) - generated, not measured</t>
        </is>
      </c>
    </row>
    <row r="73">
      <c r="A73" s="8" t="inlineStr">
        <is>
          <t>Oreochromis niloticus</t>
        </is>
      </c>
      <c r="B73" s="8" t="inlineStr">
        <is>
          <t>ONI</t>
        </is>
      </c>
      <c r="C73" s="8" t="inlineStr">
        <is>
          <t>gut</t>
        </is>
      </c>
      <c r="D73" s="13" t="n">
        <v>50</v>
      </c>
      <c r="E73" s="8" t="n">
        <v>2</v>
      </c>
      <c r="F73" s="8" t="n">
        <v>96</v>
      </c>
      <c r="G73" s="14" t="n">
        <v>0.4269</v>
      </c>
      <c r="H73" s="14" t="n">
        <v>8.539999999999999</v>
      </c>
      <c r="I73" s="13" t="n">
        <v>74.7</v>
      </c>
      <c r="J73" s="8" t="inlineStr">
        <is>
          <t>synthetic (dummy) - generated, not measured</t>
        </is>
      </c>
    </row>
    <row r="74">
      <c r="A74" s="8" t="inlineStr">
        <is>
          <t>Oreochromis niloticus</t>
        </is>
      </c>
      <c r="B74" s="8" t="inlineStr">
        <is>
          <t>ONI</t>
        </is>
      </c>
      <c r="C74" s="8" t="inlineStr">
        <is>
          <t>gut</t>
        </is>
      </c>
      <c r="D74" s="13" t="n">
        <v>50</v>
      </c>
      <c r="E74" s="8" t="n">
        <v>3</v>
      </c>
      <c r="F74" s="8" t="n">
        <v>96</v>
      </c>
      <c r="G74" s="14" t="n">
        <v>0.4233</v>
      </c>
      <c r="H74" s="14" t="n">
        <v>8.470000000000001</v>
      </c>
      <c r="I74" s="13" t="n">
        <v>68.7</v>
      </c>
      <c r="J74" s="8" t="inlineStr">
        <is>
          <t>synthetic (dummy) - generated, not measured</t>
        </is>
      </c>
    </row>
    <row r="75">
      <c r="A75" s="8" t="inlineStr">
        <is>
          <t>Oreochromis niloticus</t>
        </is>
      </c>
      <c r="B75" s="8" t="inlineStr">
        <is>
          <t>ONI</t>
        </is>
      </c>
      <c r="C75" s="8" t="inlineStr">
        <is>
          <t>muscle</t>
        </is>
      </c>
      <c r="D75" s="13" t="n">
        <v>50</v>
      </c>
      <c r="E75" s="8" t="n">
        <v>1</v>
      </c>
      <c r="F75" s="8" t="n">
        <v>96</v>
      </c>
      <c r="G75" s="14" t="n">
        <v>0.0285</v>
      </c>
      <c r="H75" s="14" t="n">
        <v>0.57</v>
      </c>
      <c r="I75" s="13" t="n">
        <v>29.3</v>
      </c>
      <c r="J75" s="8" t="inlineStr">
        <is>
          <t>synthetic (dummy) - generated, not measured</t>
        </is>
      </c>
    </row>
    <row r="76">
      <c r="A76" s="8" t="inlineStr">
        <is>
          <t>Oreochromis niloticus</t>
        </is>
      </c>
      <c r="B76" s="8" t="inlineStr">
        <is>
          <t>ONI</t>
        </is>
      </c>
      <c r="C76" s="8" t="inlineStr">
        <is>
          <t>muscle</t>
        </is>
      </c>
      <c r="D76" s="13" t="n">
        <v>50</v>
      </c>
      <c r="E76" s="8" t="n">
        <v>2</v>
      </c>
      <c r="F76" s="8" t="n">
        <v>96</v>
      </c>
      <c r="G76" s="14" t="n">
        <v>0.0438</v>
      </c>
      <c r="H76" s="14" t="n">
        <v>0.88</v>
      </c>
      <c r="I76" s="13" t="n">
        <v>39.2</v>
      </c>
      <c r="J76" s="8" t="inlineStr">
        <is>
          <t>synthetic (dummy) - generated, not measured</t>
        </is>
      </c>
    </row>
    <row r="77">
      <c r="A77" s="8" t="inlineStr">
        <is>
          <t>Oreochromis niloticus</t>
        </is>
      </c>
      <c r="B77" s="8" t="inlineStr">
        <is>
          <t>ONI</t>
        </is>
      </c>
      <c r="C77" s="8" t="inlineStr">
        <is>
          <t>muscle</t>
        </is>
      </c>
      <c r="D77" s="13" t="n">
        <v>50</v>
      </c>
      <c r="E77" s="8" t="n">
        <v>3</v>
      </c>
      <c r="F77" s="8" t="n">
        <v>96</v>
      </c>
      <c r="G77" s="14" t="n">
        <v>0.0521</v>
      </c>
      <c r="H77" s="14" t="n">
        <v>1.04</v>
      </c>
      <c r="I77" s="13" t="n">
        <v>27.6</v>
      </c>
      <c r="J77" s="8" t="inlineStr">
        <is>
          <t>synthetic (dummy) - generated, not measured</t>
        </is>
      </c>
    </row>
    <row r="78">
      <c r="A78" s="8" t="inlineStr">
        <is>
          <t>Oreochromis niloticus</t>
        </is>
      </c>
      <c r="B78" s="8" t="inlineStr">
        <is>
          <t>ONI</t>
        </is>
      </c>
      <c r="C78" s="8" t="inlineStr">
        <is>
          <t>gill</t>
        </is>
      </c>
      <c r="D78" s="13" t="n">
        <v>250</v>
      </c>
      <c r="E78" s="8" t="n">
        <v>1</v>
      </c>
      <c r="F78" s="8" t="n">
        <v>96</v>
      </c>
      <c r="G78" s="14" t="n">
        <v>1.4766</v>
      </c>
      <c r="H78" s="14" t="n">
        <v>5.91</v>
      </c>
      <c r="I78" s="13" t="n">
        <v>32.4</v>
      </c>
      <c r="J78" s="8" t="inlineStr">
        <is>
          <t>synthetic (dummy) - generated, not measured</t>
        </is>
      </c>
    </row>
    <row r="79">
      <c r="A79" s="8" t="inlineStr">
        <is>
          <t>Oreochromis niloticus</t>
        </is>
      </c>
      <c r="B79" s="8" t="inlineStr">
        <is>
          <t>ONI</t>
        </is>
      </c>
      <c r="C79" s="8" t="inlineStr">
        <is>
          <t>gill</t>
        </is>
      </c>
      <c r="D79" s="13" t="n">
        <v>250</v>
      </c>
      <c r="E79" s="8" t="n">
        <v>2</v>
      </c>
      <c r="F79" s="8" t="n">
        <v>96</v>
      </c>
      <c r="G79" s="14" t="n">
        <v>1.5954</v>
      </c>
      <c r="H79" s="14" t="n">
        <v>6.38</v>
      </c>
      <c r="I79" s="13" t="n">
        <v>33.4</v>
      </c>
      <c r="J79" s="8" t="inlineStr">
        <is>
          <t>synthetic (dummy) - generated, not measured</t>
        </is>
      </c>
    </row>
    <row r="80">
      <c r="A80" s="8" t="inlineStr">
        <is>
          <t>Oreochromis niloticus</t>
        </is>
      </c>
      <c r="B80" s="8" t="inlineStr">
        <is>
          <t>ONI</t>
        </is>
      </c>
      <c r="C80" s="8" t="inlineStr">
        <is>
          <t>gill</t>
        </is>
      </c>
      <c r="D80" s="13" t="n">
        <v>250</v>
      </c>
      <c r="E80" s="8" t="n">
        <v>3</v>
      </c>
      <c r="F80" s="8" t="n">
        <v>96</v>
      </c>
      <c r="G80" s="14" t="n">
        <v>1.5514</v>
      </c>
      <c r="H80" s="14" t="n">
        <v>6.21</v>
      </c>
      <c r="I80" s="13" t="n">
        <v>33.6</v>
      </c>
      <c r="J80" s="8" t="inlineStr">
        <is>
          <t>synthetic (dummy) - generated, not measured</t>
        </is>
      </c>
    </row>
    <row r="81">
      <c r="A81" s="8" t="inlineStr">
        <is>
          <t>Oreochromis niloticus</t>
        </is>
      </c>
      <c r="B81" s="8" t="inlineStr">
        <is>
          <t>ONI</t>
        </is>
      </c>
      <c r="C81" s="8" t="inlineStr">
        <is>
          <t>liver</t>
        </is>
      </c>
      <c r="D81" s="13" t="n">
        <v>250</v>
      </c>
      <c r="E81" s="8" t="n">
        <v>1</v>
      </c>
      <c r="F81" s="8" t="n">
        <v>96</v>
      </c>
      <c r="G81" s="14" t="n">
        <v>1.0513</v>
      </c>
      <c r="H81" s="14" t="n">
        <v>4.21</v>
      </c>
      <c r="I81" s="13" t="n">
        <v>30.8</v>
      </c>
      <c r="J81" s="8" t="inlineStr">
        <is>
          <t>synthetic (dummy) - generated, not measured</t>
        </is>
      </c>
    </row>
    <row r="82">
      <c r="A82" s="8" t="inlineStr">
        <is>
          <t>Oreochromis niloticus</t>
        </is>
      </c>
      <c r="B82" s="8" t="inlineStr">
        <is>
          <t>ONI</t>
        </is>
      </c>
      <c r="C82" s="8" t="inlineStr">
        <is>
          <t>liver</t>
        </is>
      </c>
      <c r="D82" s="13" t="n">
        <v>250</v>
      </c>
      <c r="E82" s="8" t="n">
        <v>2</v>
      </c>
      <c r="F82" s="8" t="n">
        <v>96</v>
      </c>
      <c r="G82" s="14" t="n">
        <v>1.0865</v>
      </c>
      <c r="H82" s="14" t="n">
        <v>4.35</v>
      </c>
      <c r="I82" s="13" t="n">
        <v>33.3</v>
      </c>
      <c r="J82" s="8" t="inlineStr">
        <is>
          <t>synthetic (dummy) - generated, not measured</t>
        </is>
      </c>
    </row>
    <row r="83">
      <c r="A83" s="8" t="inlineStr">
        <is>
          <t>Oreochromis niloticus</t>
        </is>
      </c>
      <c r="B83" s="8" t="inlineStr">
        <is>
          <t>ONI</t>
        </is>
      </c>
      <c r="C83" s="8" t="inlineStr">
        <is>
          <t>liver</t>
        </is>
      </c>
      <c r="D83" s="13" t="n">
        <v>250</v>
      </c>
      <c r="E83" s="8" t="n">
        <v>3</v>
      </c>
      <c r="F83" s="8" t="n">
        <v>96</v>
      </c>
      <c r="G83" s="14" t="n">
        <v>0.9722</v>
      </c>
      <c r="H83" s="14" t="n">
        <v>3.89</v>
      </c>
      <c r="I83" s="13" t="n">
        <v>29.3</v>
      </c>
      <c r="J83" s="8" t="inlineStr">
        <is>
          <t>synthetic (dummy) - generated, not measured</t>
        </is>
      </c>
    </row>
    <row r="84">
      <c r="A84" s="8" t="inlineStr">
        <is>
          <t>Oreochromis niloticus</t>
        </is>
      </c>
      <c r="B84" s="8" t="inlineStr">
        <is>
          <t>ONI</t>
        </is>
      </c>
      <c r="C84" s="8" t="inlineStr">
        <is>
          <t>gut</t>
        </is>
      </c>
      <c r="D84" s="13" t="n">
        <v>250</v>
      </c>
      <c r="E84" s="8" t="n">
        <v>1</v>
      </c>
      <c r="F84" s="8" t="n">
        <v>96</v>
      </c>
      <c r="G84" s="14" t="n">
        <v>1.979</v>
      </c>
      <c r="H84" s="14" t="n">
        <v>7.92</v>
      </c>
      <c r="I84" s="13" t="n">
        <v>61.3</v>
      </c>
      <c r="J84" s="8" t="inlineStr">
        <is>
          <t>synthetic (dummy) - generated, not measured</t>
        </is>
      </c>
    </row>
    <row r="85">
      <c r="A85" s="8" t="inlineStr">
        <is>
          <t>Oreochromis niloticus</t>
        </is>
      </c>
      <c r="B85" s="8" t="inlineStr">
        <is>
          <t>ONI</t>
        </is>
      </c>
      <c r="C85" s="8" t="inlineStr">
        <is>
          <t>gut</t>
        </is>
      </c>
      <c r="D85" s="13" t="n">
        <v>250</v>
      </c>
      <c r="E85" s="8" t="n">
        <v>2</v>
      </c>
      <c r="F85" s="8" t="n">
        <v>96</v>
      </c>
      <c r="G85" s="14" t="n">
        <v>2.3722</v>
      </c>
      <c r="H85" s="14" t="n">
        <v>9.49</v>
      </c>
      <c r="I85" s="13" t="n">
        <v>69.40000000000001</v>
      </c>
      <c r="J85" s="8" t="inlineStr">
        <is>
          <t>synthetic (dummy) - generated, not measured</t>
        </is>
      </c>
    </row>
    <row r="86">
      <c r="A86" s="8" t="inlineStr">
        <is>
          <t>Oreochromis niloticus</t>
        </is>
      </c>
      <c r="B86" s="8" t="inlineStr">
        <is>
          <t>ONI</t>
        </is>
      </c>
      <c r="C86" s="8" t="inlineStr">
        <is>
          <t>gut</t>
        </is>
      </c>
      <c r="D86" s="13" t="n">
        <v>250</v>
      </c>
      <c r="E86" s="8" t="n">
        <v>3</v>
      </c>
      <c r="F86" s="8" t="n">
        <v>96</v>
      </c>
      <c r="G86" s="14" t="n">
        <v>2.0454</v>
      </c>
      <c r="H86" s="14" t="n">
        <v>8.18</v>
      </c>
      <c r="I86" s="13" t="n">
        <v>64</v>
      </c>
      <c r="J86" s="8" t="inlineStr">
        <is>
          <t>synthetic (dummy) - generated, not measured</t>
        </is>
      </c>
    </row>
    <row r="87">
      <c r="A87" s="8" t="inlineStr">
        <is>
          <t>Oreochromis niloticus</t>
        </is>
      </c>
      <c r="B87" s="8" t="inlineStr">
        <is>
          <t>ONI</t>
        </is>
      </c>
      <c r="C87" s="8" t="inlineStr">
        <is>
          <t>muscle</t>
        </is>
      </c>
      <c r="D87" s="13" t="n">
        <v>250</v>
      </c>
      <c r="E87" s="8" t="n">
        <v>1</v>
      </c>
      <c r="F87" s="8" t="n">
        <v>96</v>
      </c>
      <c r="G87" s="14" t="n">
        <v>0.2194</v>
      </c>
      <c r="H87" s="14" t="n">
        <v>0.88</v>
      </c>
      <c r="I87" s="13" t="n">
        <v>28.3</v>
      </c>
      <c r="J87" s="8" t="inlineStr">
        <is>
          <t>synthetic (dummy) - generated, not measured</t>
        </is>
      </c>
    </row>
    <row r="88">
      <c r="A88" s="8" t="inlineStr">
        <is>
          <t>Oreochromis niloticus</t>
        </is>
      </c>
      <c r="B88" s="8" t="inlineStr">
        <is>
          <t>ONI</t>
        </is>
      </c>
      <c r="C88" s="8" t="inlineStr">
        <is>
          <t>muscle</t>
        </is>
      </c>
      <c r="D88" s="13" t="n">
        <v>250</v>
      </c>
      <c r="E88" s="8" t="n">
        <v>2</v>
      </c>
      <c r="F88" s="8" t="n">
        <v>96</v>
      </c>
      <c r="G88" s="14" t="n">
        <v>0.1719</v>
      </c>
      <c r="H88" s="14" t="n">
        <v>0.6899999999999999</v>
      </c>
      <c r="I88" s="13" t="n">
        <v>38.1</v>
      </c>
      <c r="J88" s="8" t="inlineStr">
        <is>
          <t>synthetic (dummy) - generated, not measured</t>
        </is>
      </c>
    </row>
    <row r="89">
      <c r="A89" s="8" t="inlineStr">
        <is>
          <t>Oreochromis niloticus</t>
        </is>
      </c>
      <c r="B89" s="8" t="inlineStr">
        <is>
          <t>ONI</t>
        </is>
      </c>
      <c r="C89" s="8" t="inlineStr">
        <is>
          <t>muscle</t>
        </is>
      </c>
      <c r="D89" s="13" t="n">
        <v>250</v>
      </c>
      <c r="E89" s="8" t="n">
        <v>3</v>
      </c>
      <c r="F89" s="8" t="n">
        <v>96</v>
      </c>
      <c r="G89" s="14" t="n">
        <v>0.2141</v>
      </c>
      <c r="H89" s="14" t="n">
        <v>0.86</v>
      </c>
      <c r="I89" s="13" t="n">
        <v>31.8</v>
      </c>
      <c r="J89" s="8" t="inlineStr">
        <is>
          <t>synthetic (dummy) - generated, not measured</t>
        </is>
      </c>
    </row>
    <row r="90">
      <c r="A90" s="8" t="inlineStr">
        <is>
          <t>Oreochromis niloticus</t>
        </is>
      </c>
      <c r="B90" s="8" t="inlineStr">
        <is>
          <t>ONI</t>
        </is>
      </c>
      <c r="C90" s="8" t="inlineStr">
        <is>
          <t>gill</t>
        </is>
      </c>
      <c r="D90" s="13" t="n">
        <v>1000</v>
      </c>
      <c r="E90" s="8" t="n">
        <v>1</v>
      </c>
      <c r="F90" s="8" t="n">
        <v>96</v>
      </c>
      <c r="G90" s="14" t="n">
        <v>6.1765</v>
      </c>
      <c r="H90" s="14" t="n">
        <v>6.18</v>
      </c>
      <c r="I90" s="13" t="n">
        <v>21.6</v>
      </c>
      <c r="J90" s="8" t="inlineStr">
        <is>
          <t>synthetic (dummy) - generated, not measured</t>
        </is>
      </c>
    </row>
    <row r="91">
      <c r="A91" s="8" t="inlineStr">
        <is>
          <t>Oreochromis niloticus</t>
        </is>
      </c>
      <c r="B91" s="8" t="inlineStr">
        <is>
          <t>ONI</t>
        </is>
      </c>
      <c r="C91" s="8" t="inlineStr">
        <is>
          <t>gill</t>
        </is>
      </c>
      <c r="D91" s="13" t="n">
        <v>1000</v>
      </c>
      <c r="E91" s="8" t="n">
        <v>2</v>
      </c>
      <c r="F91" s="8" t="n">
        <v>96</v>
      </c>
      <c r="G91" s="14" t="n">
        <v>7.5434</v>
      </c>
      <c r="H91" s="14" t="n">
        <v>7.54</v>
      </c>
      <c r="I91" s="13" t="n">
        <v>37</v>
      </c>
      <c r="J91" s="8" t="inlineStr">
        <is>
          <t>synthetic (dummy) - generated, not measured</t>
        </is>
      </c>
    </row>
    <row r="92">
      <c r="A92" s="8" t="inlineStr">
        <is>
          <t>Oreochromis niloticus</t>
        </is>
      </c>
      <c r="B92" s="8" t="inlineStr">
        <is>
          <t>ONI</t>
        </is>
      </c>
      <c r="C92" s="8" t="inlineStr">
        <is>
          <t>gill</t>
        </is>
      </c>
      <c r="D92" s="13" t="n">
        <v>1000</v>
      </c>
      <c r="E92" s="8" t="n">
        <v>3</v>
      </c>
      <c r="F92" s="8" t="n">
        <v>96</v>
      </c>
      <c r="G92" s="14" t="n">
        <v>5.967</v>
      </c>
      <c r="H92" s="14" t="n">
        <v>5.97</v>
      </c>
      <c r="I92" s="13" t="n">
        <v>27.8</v>
      </c>
      <c r="J92" s="8" t="inlineStr">
        <is>
          <t>synthetic (dummy) - generated, not measured</t>
        </is>
      </c>
    </row>
    <row r="93">
      <c r="A93" s="8" t="inlineStr">
        <is>
          <t>Oreochromis niloticus</t>
        </is>
      </c>
      <c r="B93" s="8" t="inlineStr">
        <is>
          <t>ONI</t>
        </is>
      </c>
      <c r="C93" s="8" t="inlineStr">
        <is>
          <t>liver</t>
        </is>
      </c>
      <c r="D93" s="13" t="n">
        <v>1000</v>
      </c>
      <c r="E93" s="8" t="n">
        <v>1</v>
      </c>
      <c r="F93" s="8" t="n">
        <v>96</v>
      </c>
      <c r="G93" s="14" t="n">
        <v>3.9383</v>
      </c>
      <c r="H93" s="14" t="n">
        <v>3.94</v>
      </c>
      <c r="I93" s="13" t="n">
        <v>31.9</v>
      </c>
      <c r="J93" s="8" t="inlineStr">
        <is>
          <t>synthetic (dummy) - generated, not measured</t>
        </is>
      </c>
    </row>
    <row r="94">
      <c r="A94" s="8" t="inlineStr">
        <is>
          <t>Oreochromis niloticus</t>
        </is>
      </c>
      <c r="B94" s="8" t="inlineStr">
        <is>
          <t>ONI</t>
        </is>
      </c>
      <c r="C94" s="8" t="inlineStr">
        <is>
          <t>liver</t>
        </is>
      </c>
      <c r="D94" s="13" t="n">
        <v>1000</v>
      </c>
      <c r="E94" s="8" t="n">
        <v>2</v>
      </c>
      <c r="F94" s="8" t="n">
        <v>96</v>
      </c>
      <c r="G94" s="14" t="n">
        <v>4.583</v>
      </c>
      <c r="H94" s="14" t="n">
        <v>4.58</v>
      </c>
      <c r="I94" s="13" t="n">
        <v>25.5</v>
      </c>
      <c r="J94" s="8" t="inlineStr">
        <is>
          <t>synthetic (dummy) - generated, not measured</t>
        </is>
      </c>
    </row>
    <row r="95">
      <c r="A95" s="8" t="inlineStr">
        <is>
          <t>Oreochromis niloticus</t>
        </is>
      </c>
      <c r="B95" s="8" t="inlineStr">
        <is>
          <t>ONI</t>
        </is>
      </c>
      <c r="C95" s="8" t="inlineStr">
        <is>
          <t>liver</t>
        </is>
      </c>
      <c r="D95" s="13" t="n">
        <v>1000</v>
      </c>
      <c r="E95" s="8" t="n">
        <v>3</v>
      </c>
      <c r="F95" s="8" t="n">
        <v>96</v>
      </c>
      <c r="G95" s="14" t="n">
        <v>4.4594</v>
      </c>
      <c r="H95" s="14" t="n">
        <v>4.46</v>
      </c>
      <c r="I95" s="13" t="n">
        <v>34.1</v>
      </c>
      <c r="J95" s="8" t="inlineStr">
        <is>
          <t>synthetic (dummy) - generated, not measured</t>
        </is>
      </c>
    </row>
    <row r="96">
      <c r="A96" s="8" t="inlineStr">
        <is>
          <t>Oreochromis niloticus</t>
        </is>
      </c>
      <c r="B96" s="8" t="inlineStr">
        <is>
          <t>ONI</t>
        </is>
      </c>
      <c r="C96" s="8" t="inlineStr">
        <is>
          <t>gut</t>
        </is>
      </c>
      <c r="D96" s="13" t="n">
        <v>1000</v>
      </c>
      <c r="E96" s="8" t="n">
        <v>1</v>
      </c>
      <c r="F96" s="8" t="n">
        <v>96</v>
      </c>
      <c r="G96" s="13" t="n">
        <v>10.627</v>
      </c>
      <c r="H96" s="13" t="n">
        <v>10.63</v>
      </c>
      <c r="I96" s="13" t="n">
        <v>60.9</v>
      </c>
      <c r="J96" s="8" t="inlineStr">
        <is>
          <t>synthetic (dummy) - generated, not measured</t>
        </is>
      </c>
    </row>
    <row r="97">
      <c r="A97" s="8" t="inlineStr">
        <is>
          <t>Oreochromis niloticus</t>
        </is>
      </c>
      <c r="B97" s="8" t="inlineStr">
        <is>
          <t>ONI</t>
        </is>
      </c>
      <c r="C97" s="8" t="inlineStr">
        <is>
          <t>gut</t>
        </is>
      </c>
      <c r="D97" s="13" t="n">
        <v>1000</v>
      </c>
      <c r="E97" s="8" t="n">
        <v>2</v>
      </c>
      <c r="F97" s="8" t="n">
        <v>96</v>
      </c>
      <c r="G97" s="14" t="n">
        <v>8.513400000000001</v>
      </c>
      <c r="H97" s="14" t="n">
        <v>8.51</v>
      </c>
      <c r="I97" s="13" t="n">
        <v>64.7</v>
      </c>
      <c r="J97" s="8" t="inlineStr">
        <is>
          <t>synthetic (dummy) - generated, not measured</t>
        </is>
      </c>
    </row>
    <row r="98">
      <c r="A98" s="8" t="inlineStr">
        <is>
          <t>Oreochromis niloticus</t>
        </is>
      </c>
      <c r="B98" s="8" t="inlineStr">
        <is>
          <t>ONI</t>
        </is>
      </c>
      <c r="C98" s="8" t="inlineStr">
        <is>
          <t>gut</t>
        </is>
      </c>
      <c r="D98" s="13" t="n">
        <v>1000</v>
      </c>
      <c r="E98" s="8" t="n">
        <v>3</v>
      </c>
      <c r="F98" s="8" t="n">
        <v>96</v>
      </c>
      <c r="G98" s="13" t="n">
        <v>11.1497</v>
      </c>
      <c r="H98" s="13" t="n">
        <v>11.15</v>
      </c>
      <c r="I98" s="13" t="n">
        <v>57.5</v>
      </c>
      <c r="J98" s="8" t="inlineStr">
        <is>
          <t>synthetic (dummy) - generated, not measured</t>
        </is>
      </c>
    </row>
    <row r="99">
      <c r="A99" s="8" t="inlineStr">
        <is>
          <t>Oreochromis niloticus</t>
        </is>
      </c>
      <c r="B99" s="8" t="inlineStr">
        <is>
          <t>ONI</t>
        </is>
      </c>
      <c r="C99" s="8" t="inlineStr">
        <is>
          <t>muscle</t>
        </is>
      </c>
      <c r="D99" s="13" t="n">
        <v>1000</v>
      </c>
      <c r="E99" s="8" t="n">
        <v>1</v>
      </c>
      <c r="F99" s="8" t="n">
        <v>96</v>
      </c>
      <c r="G99" s="14" t="n">
        <v>0.6643</v>
      </c>
      <c r="H99" s="14" t="n">
        <v>0.66</v>
      </c>
      <c r="I99" s="13" t="n">
        <v>27</v>
      </c>
      <c r="J99" s="8" t="inlineStr">
        <is>
          <t>synthetic (dummy) - generated, not measured</t>
        </is>
      </c>
    </row>
    <row r="100">
      <c r="A100" s="8" t="inlineStr">
        <is>
          <t>Oreochromis niloticus</t>
        </is>
      </c>
      <c r="B100" s="8" t="inlineStr">
        <is>
          <t>ONI</t>
        </is>
      </c>
      <c r="C100" s="8" t="inlineStr">
        <is>
          <t>muscle</t>
        </is>
      </c>
      <c r="D100" s="13" t="n">
        <v>1000</v>
      </c>
      <c r="E100" s="8" t="n">
        <v>2</v>
      </c>
      <c r="F100" s="8" t="n">
        <v>96</v>
      </c>
      <c r="G100" s="14" t="n">
        <v>0.9308</v>
      </c>
      <c r="H100" s="14" t="n">
        <v>0.93</v>
      </c>
      <c r="I100" s="13" t="n">
        <v>33.1</v>
      </c>
      <c r="J100" s="8" t="inlineStr">
        <is>
          <t>synthetic (dummy) - generated, not measured</t>
        </is>
      </c>
    </row>
    <row r="101">
      <c r="A101" s="8" t="inlineStr">
        <is>
          <t>Oreochromis niloticus</t>
        </is>
      </c>
      <c r="B101" s="8" t="inlineStr">
        <is>
          <t>ONI</t>
        </is>
      </c>
      <c r="C101" s="8" t="inlineStr">
        <is>
          <t>muscle</t>
        </is>
      </c>
      <c r="D101" s="13" t="n">
        <v>1000</v>
      </c>
      <c r="E101" s="8" t="n">
        <v>3</v>
      </c>
      <c r="F101" s="8" t="n">
        <v>96</v>
      </c>
      <c r="G101" s="14" t="n">
        <v>0.7611</v>
      </c>
      <c r="H101" s="14" t="n">
        <v>0.76</v>
      </c>
      <c r="I101" s="13" t="n">
        <v>20.5</v>
      </c>
      <c r="J101" s="8" t="inlineStr">
        <is>
          <t>synthetic (dummy) - generated, not measured</t>
        </is>
      </c>
    </row>
    <row r="102">
      <c r="A102" s="8" t="inlineStr">
        <is>
          <t>Oreochromis niloticus</t>
        </is>
      </c>
      <c r="B102" s="8" t="inlineStr">
        <is>
          <t>ONI</t>
        </is>
      </c>
      <c r="C102" s="8" t="inlineStr">
        <is>
          <t>gill</t>
        </is>
      </c>
      <c r="D102" s="13" t="n">
        <v>5000</v>
      </c>
      <c r="E102" s="8" t="n">
        <v>1</v>
      </c>
      <c r="F102" s="8" t="n">
        <v>96</v>
      </c>
      <c r="G102" s="13" t="n">
        <v>35.8499</v>
      </c>
      <c r="H102" s="14" t="n">
        <v>7.17</v>
      </c>
      <c r="I102" s="13" t="n">
        <v>23.4</v>
      </c>
      <c r="J102" s="8" t="inlineStr">
        <is>
          <t>synthetic (dummy) - generated, not measured</t>
        </is>
      </c>
    </row>
    <row r="103">
      <c r="A103" s="8" t="inlineStr">
        <is>
          <t>Oreochromis niloticus</t>
        </is>
      </c>
      <c r="B103" s="8" t="inlineStr">
        <is>
          <t>ONI</t>
        </is>
      </c>
      <c r="C103" s="8" t="inlineStr">
        <is>
          <t>gill</t>
        </is>
      </c>
      <c r="D103" s="13" t="n">
        <v>5000</v>
      </c>
      <c r="E103" s="8" t="n">
        <v>2</v>
      </c>
      <c r="F103" s="8" t="n">
        <v>96</v>
      </c>
      <c r="G103" s="13" t="n">
        <v>34.0487</v>
      </c>
      <c r="H103" s="14" t="n">
        <v>6.81</v>
      </c>
      <c r="I103" s="13" t="n">
        <v>34.5</v>
      </c>
      <c r="J103" s="8" t="inlineStr">
        <is>
          <t>synthetic (dummy) - generated, not measured</t>
        </is>
      </c>
    </row>
    <row r="104">
      <c r="A104" s="8" t="inlineStr">
        <is>
          <t>Oreochromis niloticus</t>
        </is>
      </c>
      <c r="B104" s="8" t="inlineStr">
        <is>
          <t>ONI</t>
        </is>
      </c>
      <c r="C104" s="8" t="inlineStr">
        <is>
          <t>gill</t>
        </is>
      </c>
      <c r="D104" s="13" t="n">
        <v>5000</v>
      </c>
      <c r="E104" s="8" t="n">
        <v>3</v>
      </c>
      <c r="F104" s="8" t="n">
        <v>96</v>
      </c>
      <c r="G104" s="13" t="n">
        <v>30.6981</v>
      </c>
      <c r="H104" s="14" t="n">
        <v>6.14</v>
      </c>
      <c r="I104" s="13" t="n">
        <v>21.1</v>
      </c>
      <c r="J104" s="8" t="inlineStr">
        <is>
          <t>synthetic (dummy) - generated, not measured</t>
        </is>
      </c>
    </row>
    <row r="105">
      <c r="A105" s="8" t="inlineStr">
        <is>
          <t>Oreochromis niloticus</t>
        </is>
      </c>
      <c r="B105" s="8" t="inlineStr">
        <is>
          <t>ONI</t>
        </is>
      </c>
      <c r="C105" s="8" t="inlineStr">
        <is>
          <t>liver</t>
        </is>
      </c>
      <c r="D105" s="13" t="n">
        <v>5000</v>
      </c>
      <c r="E105" s="8" t="n">
        <v>1</v>
      </c>
      <c r="F105" s="8" t="n">
        <v>96</v>
      </c>
      <c r="G105" s="13" t="n">
        <v>17.4032</v>
      </c>
      <c r="H105" s="14" t="n">
        <v>3.48</v>
      </c>
      <c r="I105" s="13" t="n">
        <v>27.9</v>
      </c>
      <c r="J105" s="8" t="inlineStr">
        <is>
          <t>synthetic (dummy) - generated, not measured</t>
        </is>
      </c>
    </row>
    <row r="106">
      <c r="A106" s="8" t="inlineStr">
        <is>
          <t>Oreochromis niloticus</t>
        </is>
      </c>
      <c r="B106" s="8" t="inlineStr">
        <is>
          <t>ONI</t>
        </is>
      </c>
      <c r="C106" s="8" t="inlineStr">
        <is>
          <t>liver</t>
        </is>
      </c>
      <c r="D106" s="13" t="n">
        <v>5000</v>
      </c>
      <c r="E106" s="8" t="n">
        <v>2</v>
      </c>
      <c r="F106" s="8" t="n">
        <v>96</v>
      </c>
      <c r="G106" s="13" t="n">
        <v>22.1606</v>
      </c>
      <c r="H106" s="14" t="n">
        <v>4.43</v>
      </c>
      <c r="I106" s="13" t="n">
        <v>24.9</v>
      </c>
      <c r="J106" s="8" t="inlineStr">
        <is>
          <t>synthetic (dummy) - generated, not measured</t>
        </is>
      </c>
    </row>
    <row r="107">
      <c r="A107" s="8" t="inlineStr">
        <is>
          <t>Oreochromis niloticus</t>
        </is>
      </c>
      <c r="B107" s="8" t="inlineStr">
        <is>
          <t>ONI</t>
        </is>
      </c>
      <c r="C107" s="8" t="inlineStr">
        <is>
          <t>liver</t>
        </is>
      </c>
      <c r="D107" s="13" t="n">
        <v>5000</v>
      </c>
      <c r="E107" s="8" t="n">
        <v>3</v>
      </c>
      <c r="F107" s="8" t="n">
        <v>96</v>
      </c>
      <c r="G107" s="13" t="n">
        <v>25.8186</v>
      </c>
      <c r="H107" s="14" t="n">
        <v>5.16</v>
      </c>
      <c r="I107" s="13" t="n">
        <v>26.6</v>
      </c>
      <c r="J107" s="8" t="inlineStr">
        <is>
          <t>synthetic (dummy) - generated, not measured</t>
        </is>
      </c>
    </row>
    <row r="108">
      <c r="A108" s="8" t="inlineStr">
        <is>
          <t>Oreochromis niloticus</t>
        </is>
      </c>
      <c r="B108" s="8" t="inlineStr">
        <is>
          <t>ONI</t>
        </is>
      </c>
      <c r="C108" s="8" t="inlineStr">
        <is>
          <t>gut</t>
        </is>
      </c>
      <c r="D108" s="13" t="n">
        <v>5000</v>
      </c>
      <c r="E108" s="8" t="n">
        <v>1</v>
      </c>
      <c r="F108" s="8" t="n">
        <v>96</v>
      </c>
      <c r="G108" s="13" t="n">
        <v>47.7713</v>
      </c>
      <c r="H108" s="14" t="n">
        <v>9.550000000000001</v>
      </c>
      <c r="I108" s="13" t="n">
        <v>68.3</v>
      </c>
      <c r="J108" s="8" t="inlineStr">
        <is>
          <t>synthetic (dummy) - generated, not measured</t>
        </is>
      </c>
    </row>
    <row r="109">
      <c r="A109" s="8" t="inlineStr">
        <is>
          <t>Oreochromis niloticus</t>
        </is>
      </c>
      <c r="B109" s="8" t="inlineStr">
        <is>
          <t>ONI</t>
        </is>
      </c>
      <c r="C109" s="8" t="inlineStr">
        <is>
          <t>gut</t>
        </is>
      </c>
      <c r="D109" s="13" t="n">
        <v>5000</v>
      </c>
      <c r="E109" s="8" t="n">
        <v>2</v>
      </c>
      <c r="F109" s="8" t="n">
        <v>96</v>
      </c>
      <c r="G109" s="13" t="n">
        <v>46.4512</v>
      </c>
      <c r="H109" s="14" t="n">
        <v>9.289999999999999</v>
      </c>
      <c r="I109" s="13" t="n">
        <v>61.2</v>
      </c>
      <c r="J109" s="8" t="inlineStr">
        <is>
          <t>synthetic (dummy) - generated, not measured</t>
        </is>
      </c>
    </row>
    <row r="110">
      <c r="A110" s="8" t="inlineStr">
        <is>
          <t>Oreochromis niloticus</t>
        </is>
      </c>
      <c r="B110" s="8" t="inlineStr">
        <is>
          <t>ONI</t>
        </is>
      </c>
      <c r="C110" s="8" t="inlineStr">
        <is>
          <t>gut</t>
        </is>
      </c>
      <c r="D110" s="13" t="n">
        <v>5000</v>
      </c>
      <c r="E110" s="8" t="n">
        <v>3</v>
      </c>
      <c r="F110" s="8" t="n">
        <v>96</v>
      </c>
      <c r="G110" s="13" t="n">
        <v>58.223</v>
      </c>
      <c r="H110" s="13" t="n">
        <v>11.64</v>
      </c>
      <c r="I110" s="13" t="n">
        <v>63</v>
      </c>
      <c r="J110" s="8" t="inlineStr">
        <is>
          <t>synthetic (dummy) - generated, not measured</t>
        </is>
      </c>
    </row>
    <row r="111">
      <c r="A111" s="8" t="inlineStr">
        <is>
          <t>Oreochromis niloticus</t>
        </is>
      </c>
      <c r="B111" s="8" t="inlineStr">
        <is>
          <t>ONI</t>
        </is>
      </c>
      <c r="C111" s="8" t="inlineStr">
        <is>
          <t>muscle</t>
        </is>
      </c>
      <c r="D111" s="13" t="n">
        <v>5000</v>
      </c>
      <c r="E111" s="8" t="n">
        <v>1</v>
      </c>
      <c r="F111" s="8" t="n">
        <v>96</v>
      </c>
      <c r="G111" s="14" t="n">
        <v>3.8269</v>
      </c>
      <c r="H111" s="14" t="n">
        <v>0.77</v>
      </c>
      <c r="I111" s="13" t="n">
        <v>24.8</v>
      </c>
      <c r="J111" s="8" t="inlineStr">
        <is>
          <t>synthetic (dummy) - generated, not measured</t>
        </is>
      </c>
    </row>
    <row r="112">
      <c r="A112" s="8" t="inlineStr">
        <is>
          <t>Oreochromis niloticus</t>
        </is>
      </c>
      <c r="B112" s="8" t="inlineStr">
        <is>
          <t>ONI</t>
        </is>
      </c>
      <c r="C112" s="8" t="inlineStr">
        <is>
          <t>muscle</t>
        </is>
      </c>
      <c r="D112" s="13" t="n">
        <v>5000</v>
      </c>
      <c r="E112" s="8" t="n">
        <v>2</v>
      </c>
      <c r="F112" s="8" t="n">
        <v>96</v>
      </c>
      <c r="G112" s="14" t="n">
        <v>4.3951</v>
      </c>
      <c r="H112" s="14" t="n">
        <v>0.88</v>
      </c>
      <c r="I112" s="13" t="n">
        <v>17.2</v>
      </c>
      <c r="J112" s="8" t="inlineStr">
        <is>
          <t>synthetic (dummy) - generated, not measured</t>
        </is>
      </c>
    </row>
    <row r="113">
      <c r="A113" s="8" t="inlineStr">
        <is>
          <t>Oreochromis niloticus</t>
        </is>
      </c>
      <c r="B113" s="8" t="inlineStr">
        <is>
          <t>ONI</t>
        </is>
      </c>
      <c r="C113" s="8" t="inlineStr">
        <is>
          <t>muscle</t>
        </is>
      </c>
      <c r="D113" s="13" t="n">
        <v>5000</v>
      </c>
      <c r="E113" s="8" t="n">
        <v>3</v>
      </c>
      <c r="F113" s="8" t="n">
        <v>96</v>
      </c>
      <c r="G113" s="14" t="n">
        <v>3.6946</v>
      </c>
      <c r="H113" s="14" t="n">
        <v>0.74</v>
      </c>
      <c r="I113" s="13" t="n">
        <v>42</v>
      </c>
      <c r="J113" s="8" t="inlineStr">
        <is>
          <t>synthetic (dummy) - generated, not measured</t>
        </is>
      </c>
    </row>
    <row r="114">
      <c r="A114" s="8" t="inlineStr">
        <is>
          <t>Oreochromis niloticus</t>
        </is>
      </c>
      <c r="B114" s="8" t="inlineStr">
        <is>
          <t>ONI</t>
        </is>
      </c>
      <c r="C114" s="8" t="inlineStr">
        <is>
          <t>gill</t>
        </is>
      </c>
      <c r="D114" s="13" t="n">
        <v>20000</v>
      </c>
      <c r="E114" s="8" t="n">
        <v>1</v>
      </c>
      <c r="F114" s="8" t="n">
        <v>96</v>
      </c>
      <c r="G114" s="13" t="n">
        <v>117.3316</v>
      </c>
      <c r="H114" s="14" t="n">
        <v>5.87</v>
      </c>
      <c r="I114" s="13" t="n">
        <v>30.3</v>
      </c>
      <c r="J114" s="8" t="inlineStr">
        <is>
          <t>synthetic (dummy) - generated, not measured</t>
        </is>
      </c>
    </row>
    <row r="115">
      <c r="A115" s="8" t="inlineStr">
        <is>
          <t>Oreochromis niloticus</t>
        </is>
      </c>
      <c r="B115" s="8" t="inlineStr">
        <is>
          <t>ONI</t>
        </is>
      </c>
      <c r="C115" s="8" t="inlineStr">
        <is>
          <t>gill</t>
        </is>
      </c>
      <c r="D115" s="13" t="n">
        <v>20000</v>
      </c>
      <c r="E115" s="8" t="n">
        <v>2</v>
      </c>
      <c r="F115" s="8" t="n">
        <v>96</v>
      </c>
      <c r="G115" s="13" t="n">
        <v>128.2349</v>
      </c>
      <c r="H115" s="14" t="n">
        <v>6.41</v>
      </c>
      <c r="I115" s="13" t="n">
        <v>41.1</v>
      </c>
      <c r="J115" s="8" t="inlineStr">
        <is>
          <t>synthetic (dummy) - generated, not measured</t>
        </is>
      </c>
    </row>
    <row r="116">
      <c r="A116" s="8" t="inlineStr">
        <is>
          <t>Oreochromis niloticus</t>
        </is>
      </c>
      <c r="B116" s="8" t="inlineStr">
        <is>
          <t>ONI</t>
        </is>
      </c>
      <c r="C116" s="8" t="inlineStr">
        <is>
          <t>gill</t>
        </is>
      </c>
      <c r="D116" s="13" t="n">
        <v>20000</v>
      </c>
      <c r="E116" s="8" t="n">
        <v>3</v>
      </c>
      <c r="F116" s="8" t="n">
        <v>96</v>
      </c>
      <c r="G116" s="13" t="n">
        <v>158.283</v>
      </c>
      <c r="H116" s="14" t="n">
        <v>7.91</v>
      </c>
      <c r="I116" s="13" t="n">
        <v>28.5</v>
      </c>
      <c r="J116" s="8" t="inlineStr">
        <is>
          <t>synthetic (dummy) - generated, not measured</t>
        </is>
      </c>
    </row>
    <row r="117">
      <c r="A117" s="8" t="inlineStr">
        <is>
          <t>Oreochromis niloticus</t>
        </is>
      </c>
      <c r="B117" s="8" t="inlineStr">
        <is>
          <t>ONI</t>
        </is>
      </c>
      <c r="C117" s="8" t="inlineStr">
        <is>
          <t>liver</t>
        </is>
      </c>
      <c r="D117" s="13" t="n">
        <v>20000</v>
      </c>
      <c r="E117" s="8" t="n">
        <v>1</v>
      </c>
      <c r="F117" s="8" t="n">
        <v>96</v>
      </c>
      <c r="G117" s="13" t="n">
        <v>85.6708</v>
      </c>
      <c r="H117" s="14" t="n">
        <v>4.28</v>
      </c>
      <c r="I117" s="13" t="n">
        <v>28.5</v>
      </c>
      <c r="J117" s="8" t="inlineStr">
        <is>
          <t>synthetic (dummy) - generated, not measured</t>
        </is>
      </c>
    </row>
    <row r="118">
      <c r="A118" s="8" t="inlineStr">
        <is>
          <t>Oreochromis niloticus</t>
        </is>
      </c>
      <c r="B118" s="8" t="inlineStr">
        <is>
          <t>ONI</t>
        </is>
      </c>
      <c r="C118" s="8" t="inlineStr">
        <is>
          <t>liver</t>
        </is>
      </c>
      <c r="D118" s="13" t="n">
        <v>20000</v>
      </c>
      <c r="E118" s="8" t="n">
        <v>2</v>
      </c>
      <c r="F118" s="8" t="n">
        <v>96</v>
      </c>
      <c r="G118" s="13" t="n">
        <v>83.14660000000001</v>
      </c>
      <c r="H118" s="14" t="n">
        <v>4.16</v>
      </c>
      <c r="I118" s="13" t="n">
        <v>27.4</v>
      </c>
      <c r="J118" s="8" t="inlineStr">
        <is>
          <t>synthetic (dummy) - generated, not measured</t>
        </is>
      </c>
    </row>
    <row r="119">
      <c r="A119" s="8" t="inlineStr">
        <is>
          <t>Oreochromis niloticus</t>
        </is>
      </c>
      <c r="B119" s="8" t="inlineStr">
        <is>
          <t>ONI</t>
        </is>
      </c>
      <c r="C119" s="8" t="inlineStr">
        <is>
          <t>liver</t>
        </is>
      </c>
      <c r="D119" s="13" t="n">
        <v>20000</v>
      </c>
      <c r="E119" s="8" t="n">
        <v>3</v>
      </c>
      <c r="F119" s="8" t="n">
        <v>96</v>
      </c>
      <c r="G119" s="13" t="n">
        <v>87.8733</v>
      </c>
      <c r="H119" s="14" t="n">
        <v>4.39</v>
      </c>
      <c r="I119" s="13" t="n">
        <v>35.8</v>
      </c>
      <c r="J119" s="8" t="inlineStr">
        <is>
          <t>synthetic (dummy) - generated, not measured</t>
        </is>
      </c>
    </row>
    <row r="120">
      <c r="A120" s="8" t="inlineStr">
        <is>
          <t>Oreochromis niloticus</t>
        </is>
      </c>
      <c r="B120" s="8" t="inlineStr">
        <is>
          <t>ONI</t>
        </is>
      </c>
      <c r="C120" s="8" t="inlineStr">
        <is>
          <t>gut</t>
        </is>
      </c>
      <c r="D120" s="13" t="n">
        <v>20000</v>
      </c>
      <c r="E120" s="8" t="n">
        <v>1</v>
      </c>
      <c r="F120" s="8" t="n">
        <v>96</v>
      </c>
      <c r="G120" s="13" t="n">
        <v>188.5341</v>
      </c>
      <c r="H120" s="14" t="n">
        <v>9.43</v>
      </c>
      <c r="I120" s="13" t="n">
        <v>60.1</v>
      </c>
      <c r="J120" s="8" t="inlineStr">
        <is>
          <t>synthetic (dummy) - generated, not measured</t>
        </is>
      </c>
    </row>
    <row r="121">
      <c r="A121" s="8" t="inlineStr">
        <is>
          <t>Oreochromis niloticus</t>
        </is>
      </c>
      <c r="B121" s="8" t="inlineStr">
        <is>
          <t>ONI</t>
        </is>
      </c>
      <c r="C121" s="8" t="inlineStr">
        <is>
          <t>gut</t>
        </is>
      </c>
      <c r="D121" s="13" t="n">
        <v>20000</v>
      </c>
      <c r="E121" s="8" t="n">
        <v>2</v>
      </c>
      <c r="F121" s="8" t="n">
        <v>96</v>
      </c>
      <c r="G121" s="13" t="n">
        <v>212.8283</v>
      </c>
      <c r="H121" s="13" t="n">
        <v>10.64</v>
      </c>
      <c r="I121" s="13" t="n">
        <v>54.5</v>
      </c>
      <c r="J121" s="8" t="inlineStr">
        <is>
          <t>synthetic (dummy) - generated, not measured</t>
        </is>
      </c>
    </row>
    <row r="122">
      <c r="A122" s="8" t="inlineStr">
        <is>
          <t>Oreochromis niloticus</t>
        </is>
      </c>
      <c r="B122" s="8" t="inlineStr">
        <is>
          <t>ONI</t>
        </is>
      </c>
      <c r="C122" s="8" t="inlineStr">
        <is>
          <t>gut</t>
        </is>
      </c>
      <c r="D122" s="13" t="n">
        <v>20000</v>
      </c>
      <c r="E122" s="8" t="n">
        <v>3</v>
      </c>
      <c r="F122" s="8" t="n">
        <v>96</v>
      </c>
      <c r="G122" s="13" t="n">
        <v>206.3525</v>
      </c>
      <c r="H122" s="13" t="n">
        <v>10.32</v>
      </c>
      <c r="I122" s="13" t="n">
        <v>66.5</v>
      </c>
      <c r="J122" s="8" t="inlineStr">
        <is>
          <t>synthetic (dummy) - generated, not measured</t>
        </is>
      </c>
    </row>
    <row r="123">
      <c r="A123" s="8" t="inlineStr">
        <is>
          <t>Oreochromis niloticus</t>
        </is>
      </c>
      <c r="B123" s="8" t="inlineStr">
        <is>
          <t>ONI</t>
        </is>
      </c>
      <c r="C123" s="8" t="inlineStr">
        <is>
          <t>muscle</t>
        </is>
      </c>
      <c r="D123" s="13" t="n">
        <v>20000</v>
      </c>
      <c r="E123" s="8" t="n">
        <v>1</v>
      </c>
      <c r="F123" s="8" t="n">
        <v>96</v>
      </c>
      <c r="G123" s="13" t="n">
        <v>13.5179</v>
      </c>
      <c r="H123" s="14" t="n">
        <v>0.68</v>
      </c>
      <c r="I123" s="13" t="n">
        <v>40.1</v>
      </c>
      <c r="J123" s="8" t="inlineStr">
        <is>
          <t>synthetic (dummy) - generated, not measured</t>
        </is>
      </c>
    </row>
    <row r="124">
      <c r="A124" s="8" t="inlineStr">
        <is>
          <t>Oreochromis niloticus</t>
        </is>
      </c>
      <c r="B124" s="8" t="inlineStr">
        <is>
          <t>ONI</t>
        </is>
      </c>
      <c r="C124" s="8" t="inlineStr">
        <is>
          <t>muscle</t>
        </is>
      </c>
      <c r="D124" s="13" t="n">
        <v>20000</v>
      </c>
      <c r="E124" s="8" t="n">
        <v>2</v>
      </c>
      <c r="F124" s="8" t="n">
        <v>96</v>
      </c>
      <c r="G124" s="13" t="n">
        <v>14.0029</v>
      </c>
      <c r="H124" s="14" t="n">
        <v>0.7</v>
      </c>
      <c r="I124" s="13" t="n">
        <v>31.7</v>
      </c>
      <c r="J124" s="8" t="inlineStr">
        <is>
          <t>synthetic (dummy) - generated, not measured</t>
        </is>
      </c>
    </row>
    <row r="125">
      <c r="A125" s="8" t="inlineStr">
        <is>
          <t>Oreochromis niloticus</t>
        </is>
      </c>
      <c r="B125" s="8" t="inlineStr">
        <is>
          <t>ONI</t>
        </is>
      </c>
      <c r="C125" s="8" t="inlineStr">
        <is>
          <t>muscle</t>
        </is>
      </c>
      <c r="D125" s="13" t="n">
        <v>20000</v>
      </c>
      <c r="E125" s="8" t="n">
        <v>3</v>
      </c>
      <c r="F125" s="8" t="n">
        <v>96</v>
      </c>
      <c r="G125" s="13" t="n">
        <v>12.1012</v>
      </c>
      <c r="H125" s="14" t="n">
        <v>0.61</v>
      </c>
      <c r="I125" s="13" t="n">
        <v>28.3</v>
      </c>
      <c r="J125" s="8" t="inlineStr">
        <is>
          <t>synthetic (dummy) - generated, not measured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27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7" customWidth="1" min="1" max="1"/>
    <col width="20" customWidth="1" min="2" max="2"/>
    <col width="26" customWidth="1" min="3" max="3"/>
    <col width="19" customWidth="1" min="4" max="4"/>
    <col width="27" customWidth="1" min="5" max="5"/>
    <col width="10" customWidth="1" min="6" max="6"/>
    <col width="24" customWidth="1" min="7" max="7"/>
    <col width="12" customWidth="1" min="8" max="8"/>
    <col width="34" customWidth="1" min="9" max="9"/>
  </cols>
  <sheetData>
    <row r="1">
      <c r="A1" s="1" t="inlineStr">
        <is>
          <t>Species sensitivity distribution and PNEC</t>
        </is>
      </c>
    </row>
    <row r="2">
      <c r="A2" s="2" t="inlineStr">
        <is>
          <t>log-normal SSD over 12 taxa; HC5 confidence interval from 2000 bootstrap resamples</t>
        </is>
      </c>
    </row>
    <row r="3">
      <c r="A3" s="3" t="inlineStr">
        <is>
          <t>Data status: synthetic (dummy) - generated, not measured</t>
        </is>
      </c>
    </row>
    <row r="5" ht="30" customHeight="1">
      <c r="A5" s="7" t="inlineStr">
        <is>
          <t>species</t>
        </is>
      </c>
      <c r="B5" s="7" t="inlineStr">
        <is>
          <t>taxonomic_group</t>
        </is>
      </c>
      <c r="C5" s="7" t="inlineStr">
        <is>
          <t>endpoint</t>
        </is>
      </c>
      <c r="D5" s="7" t="inlineStr">
        <is>
          <t>noec_or_ec10_ug_L</t>
        </is>
      </c>
      <c r="E5" s="7" t="inlineStr">
        <is>
          <t>source_status</t>
        </is>
      </c>
      <c r="F5" s="7" t="inlineStr">
        <is>
          <t>rank</t>
        </is>
      </c>
      <c r="G5" s="7" t="inlineStr">
        <is>
          <t>cumulative_probability</t>
        </is>
      </c>
      <c r="H5" s="7" t="inlineStr">
        <is>
          <t>log10_conc</t>
        </is>
      </c>
      <c r="I5" s="7" t="inlineStr">
        <is>
          <t>data_status</t>
        </is>
      </c>
    </row>
    <row r="6">
      <c r="A6" s="8" t="inlineStr">
        <is>
          <t>Daphnia magna</t>
        </is>
      </c>
      <c r="B6" s="8" t="inlineStr">
        <is>
          <t>cladoceran</t>
        </is>
      </c>
      <c r="C6" s="8" t="inlineStr">
        <is>
          <t>reproduction NOEC</t>
        </is>
      </c>
      <c r="D6" s="13" t="n">
        <v>95</v>
      </c>
      <c r="E6" s="8" t="inlineStr">
        <is>
          <t>literature-anchored range</t>
        </is>
      </c>
      <c r="F6" s="8" t="n">
        <v>1</v>
      </c>
      <c r="G6" s="14" t="n">
        <v>0.0417</v>
      </c>
      <c r="H6" s="14" t="n">
        <v>1.9777</v>
      </c>
      <c r="I6" s="8" t="inlineStr">
        <is>
          <t>synthetic (dummy) - generated, not measured</t>
        </is>
      </c>
    </row>
    <row r="7">
      <c r="A7" s="8" t="inlineStr">
        <is>
          <t>Ceriodaphnia dubia</t>
        </is>
      </c>
      <c r="B7" s="8" t="inlineStr">
        <is>
          <t>cladoceran</t>
        </is>
      </c>
      <c r="C7" s="8" t="inlineStr">
        <is>
          <t>reproduction NOEC</t>
        </is>
      </c>
      <c r="D7" s="13" t="n">
        <v>130</v>
      </c>
      <c r="E7" s="8" t="inlineStr">
        <is>
          <t>dummy</t>
        </is>
      </c>
      <c r="F7" s="8" t="n">
        <v>2</v>
      </c>
      <c r="G7" s="14" t="n">
        <v>0.125</v>
      </c>
      <c r="H7" s="14" t="n">
        <v>2.1139</v>
      </c>
      <c r="I7" s="8" t="inlineStr">
        <is>
          <t>synthetic (dummy) - generated, not measured</t>
        </is>
      </c>
    </row>
    <row r="8">
      <c r="A8" s="8" t="inlineStr">
        <is>
          <t>Macrobrachium rosenbergii</t>
        </is>
      </c>
      <c r="B8" s="8" t="inlineStr">
        <is>
          <t>decapod crustacean</t>
        </is>
      </c>
      <c r="C8" s="8" t="inlineStr">
        <is>
          <t>growth EC10 (this study)</t>
        </is>
      </c>
      <c r="D8" s="13" t="n">
        <v>165</v>
      </c>
      <c r="E8" s="8" t="inlineStr">
        <is>
          <t>dummy - this study</t>
        </is>
      </c>
      <c r="F8" s="8" t="n">
        <v>3</v>
      </c>
      <c r="G8" s="14" t="n">
        <v>0.2083</v>
      </c>
      <c r="H8" s="14" t="n">
        <v>2.2175</v>
      </c>
      <c r="I8" s="8" t="inlineStr">
        <is>
          <t>synthetic (dummy) - generated, not measured</t>
        </is>
      </c>
    </row>
    <row r="9">
      <c r="A9" s="8" t="inlineStr">
        <is>
          <t>Moina macrocopa</t>
        </is>
      </c>
      <c r="B9" s="8" t="inlineStr">
        <is>
          <t>cladoceran</t>
        </is>
      </c>
      <c r="C9" s="8" t="inlineStr">
        <is>
          <t>survival NOEC</t>
        </is>
      </c>
      <c r="D9" s="13" t="n">
        <v>220</v>
      </c>
      <c r="E9" s="8" t="inlineStr">
        <is>
          <t>dummy</t>
        </is>
      </c>
      <c r="F9" s="8" t="n">
        <v>4</v>
      </c>
      <c r="G9" s="14" t="n">
        <v>0.2917</v>
      </c>
      <c r="H9" s="14" t="n">
        <v>2.3424</v>
      </c>
      <c r="I9" s="8" t="inlineStr">
        <is>
          <t>synthetic (dummy) - generated, not measured</t>
        </is>
      </c>
    </row>
    <row r="10">
      <c r="A10" s="8" t="inlineStr">
        <is>
          <t>Chlorella vulgaris</t>
        </is>
      </c>
      <c r="B10" s="8" t="inlineStr">
        <is>
          <t>green algae</t>
        </is>
      </c>
      <c r="C10" s="8" t="inlineStr">
        <is>
          <t>growth rate EC10</t>
        </is>
      </c>
      <c r="D10" s="13" t="n">
        <v>320</v>
      </c>
      <c r="E10" s="8" t="inlineStr">
        <is>
          <t>literature-anchored range</t>
        </is>
      </c>
      <c r="F10" s="8" t="n">
        <v>5</v>
      </c>
      <c r="G10" s="14" t="n">
        <v>0.375</v>
      </c>
      <c r="H10" s="14" t="n">
        <v>2.5051</v>
      </c>
      <c r="I10" s="8" t="inlineStr">
        <is>
          <t>synthetic (dummy) - generated, not measured</t>
        </is>
      </c>
    </row>
    <row r="11">
      <c r="A11" s="8" t="inlineStr">
        <is>
          <t>Corbicula fluminea</t>
        </is>
      </c>
      <c r="B11" s="8" t="inlineStr">
        <is>
          <t>bivalve</t>
        </is>
      </c>
      <c r="C11" s="8" t="inlineStr">
        <is>
          <t>filtration EC10</t>
        </is>
      </c>
      <c r="D11" s="13" t="n">
        <v>380</v>
      </c>
      <c r="E11" s="8" t="inlineStr">
        <is>
          <t>dummy</t>
        </is>
      </c>
      <c r="F11" s="8" t="n">
        <v>6</v>
      </c>
      <c r="G11" s="14" t="n">
        <v>0.4583</v>
      </c>
      <c r="H11" s="14" t="n">
        <v>2.5798</v>
      </c>
      <c r="I11" s="8" t="inlineStr">
        <is>
          <t>synthetic (dummy) - generated, not measured</t>
        </is>
      </c>
    </row>
    <row r="12">
      <c r="A12" s="8" t="inlineStr">
        <is>
          <t>Scenedesmus obliquus</t>
        </is>
      </c>
      <c r="B12" s="8" t="inlineStr">
        <is>
          <t>green algae</t>
        </is>
      </c>
      <c r="C12" s="8" t="inlineStr">
        <is>
          <t>growth rate EC10</t>
        </is>
      </c>
      <c r="D12" s="13" t="n">
        <v>410</v>
      </c>
      <c r="E12" s="8" t="inlineStr">
        <is>
          <t>literature-anchored range</t>
        </is>
      </c>
      <c r="F12" s="8" t="n">
        <v>7</v>
      </c>
      <c r="G12" s="14" t="n">
        <v>0.5417</v>
      </c>
      <c r="H12" s="14" t="n">
        <v>2.6128</v>
      </c>
      <c r="I12" s="8" t="inlineStr">
        <is>
          <t>synthetic (dummy) - generated, not measured</t>
        </is>
      </c>
    </row>
    <row r="13">
      <c r="A13" s="8" t="inlineStr">
        <is>
          <t>Brachionus plicatilis</t>
        </is>
      </c>
      <c r="B13" s="8" t="inlineStr">
        <is>
          <t>rotifer</t>
        </is>
      </c>
      <c r="C13" s="8" t="inlineStr">
        <is>
          <t>population growth EC10</t>
        </is>
      </c>
      <c r="D13" s="13" t="n">
        <v>480</v>
      </c>
      <c r="E13" s="8" t="inlineStr">
        <is>
          <t>dummy</t>
        </is>
      </c>
      <c r="F13" s="8" t="n">
        <v>8</v>
      </c>
      <c r="G13" s="14" t="n">
        <v>0.625</v>
      </c>
      <c r="H13" s="14" t="n">
        <v>2.6812</v>
      </c>
      <c r="I13" s="8" t="inlineStr">
        <is>
          <t>synthetic (dummy) - generated, not measured</t>
        </is>
      </c>
    </row>
    <row r="14">
      <c r="A14" s="8" t="inlineStr">
        <is>
          <t>Danio rerio</t>
        </is>
      </c>
      <c r="B14" s="8" t="inlineStr">
        <is>
          <t>fish</t>
        </is>
      </c>
      <c r="C14" s="8" t="inlineStr">
        <is>
          <t>behaviour EC10</t>
        </is>
      </c>
      <c r="D14" s="13" t="n">
        <v>540</v>
      </c>
      <c r="E14" s="8" t="inlineStr">
        <is>
          <t>literature-anchored range</t>
        </is>
      </c>
      <c r="F14" s="8" t="n">
        <v>9</v>
      </c>
      <c r="G14" s="14" t="n">
        <v>0.7083</v>
      </c>
      <c r="H14" s="14" t="n">
        <v>2.7324</v>
      </c>
      <c r="I14" s="8" t="inlineStr">
        <is>
          <t>synthetic (dummy) - generated, not measured</t>
        </is>
      </c>
    </row>
    <row r="15">
      <c r="A15" s="8" t="inlineStr">
        <is>
          <t>Oreochromis niloticus</t>
        </is>
      </c>
      <c r="B15" s="8" t="inlineStr">
        <is>
          <t>fish</t>
        </is>
      </c>
      <c r="C15" s="8" t="inlineStr">
        <is>
          <t>growth EC10 (this study)</t>
        </is>
      </c>
      <c r="D15" s="13" t="n">
        <v>640</v>
      </c>
      <c r="E15" s="8" t="inlineStr">
        <is>
          <t>dummy - this study</t>
        </is>
      </c>
      <c r="F15" s="8" t="n">
        <v>10</v>
      </c>
      <c r="G15" s="14" t="n">
        <v>0.7917</v>
      </c>
      <c r="H15" s="14" t="n">
        <v>2.8062</v>
      </c>
      <c r="I15" s="8" t="inlineStr">
        <is>
          <t>synthetic (dummy) - generated, not measured</t>
        </is>
      </c>
    </row>
    <row r="16">
      <c r="A16" s="8" t="inlineStr">
        <is>
          <t>Chironomus riparius</t>
        </is>
      </c>
      <c r="B16" s="8" t="inlineStr">
        <is>
          <t>insect larva</t>
        </is>
      </c>
      <c r="C16" s="8" t="inlineStr">
        <is>
          <t>emergence NOEC</t>
        </is>
      </c>
      <c r="D16" s="13" t="n">
        <v>760</v>
      </c>
      <c r="E16" s="8" t="inlineStr">
        <is>
          <t>dummy</t>
        </is>
      </c>
      <c r="F16" s="8" t="n">
        <v>11</v>
      </c>
      <c r="G16" s="14" t="n">
        <v>0.875</v>
      </c>
      <c r="H16" s="14" t="n">
        <v>2.8808</v>
      </c>
      <c r="I16" s="8" t="inlineStr">
        <is>
          <t>synthetic (dummy) - generated, not measured</t>
        </is>
      </c>
    </row>
    <row r="17">
      <c r="A17" s="8" t="inlineStr">
        <is>
          <t>Lemna minor</t>
        </is>
      </c>
      <c r="B17" s="8" t="inlineStr">
        <is>
          <t>macrophyte</t>
        </is>
      </c>
      <c r="C17" s="8" t="inlineStr">
        <is>
          <t>frond number EC10</t>
        </is>
      </c>
      <c r="D17" s="13" t="n">
        <v>1250</v>
      </c>
      <c r="E17" s="8" t="inlineStr">
        <is>
          <t>dummy</t>
        </is>
      </c>
      <c r="F17" s="8" t="n">
        <v>12</v>
      </c>
      <c r="G17" s="14" t="n">
        <v>0.9583</v>
      </c>
      <c r="H17" s="14" t="n">
        <v>3.0969</v>
      </c>
      <c r="I17" s="8" t="inlineStr">
        <is>
          <t>synthetic (dummy) - generated, not measured</t>
        </is>
      </c>
    </row>
    <row r="20">
      <c r="A20" s="4" t="inlineStr">
        <is>
          <t>mu of log10(NOEC)</t>
        </is>
      </c>
      <c r="B20" s="21">
        <f>AVERAGE(H6:H17)</f>
        <v/>
      </c>
    </row>
    <row r="21">
      <c r="A21" s="4" t="inlineStr">
        <is>
          <t>sigma of log10(NOEC)</t>
        </is>
      </c>
      <c r="B21" s="21">
        <f>STDEV(H6:H17)</f>
        <v/>
      </c>
    </row>
    <row r="22">
      <c r="A22" s="4" t="inlineStr">
        <is>
          <t>HC50 (µg/L)</t>
        </is>
      </c>
      <c r="B22" s="23">
        <f>10^B20</f>
        <v/>
      </c>
    </row>
    <row r="23">
      <c r="A23" s="4" t="inlineStr">
        <is>
          <t>HC5 (µg/L)</t>
        </is>
      </c>
      <c r="B23" s="23">
        <f>10^(B20+NORM.S.INV(0.05)*B21)</f>
        <v/>
      </c>
    </row>
    <row r="24">
      <c r="A24" s="4" t="inlineStr">
        <is>
          <t>Assessment factor (editable)</t>
        </is>
      </c>
      <c r="B24" s="26" t="n">
        <v>3</v>
      </c>
    </row>
    <row r="25">
      <c r="A25" s="4" t="inlineStr">
        <is>
          <t>PNEC (µg/L)</t>
        </is>
      </c>
      <c r="B25" s="21">
        <f>B23/B24</f>
        <v/>
      </c>
    </row>
    <row r="26">
      <c r="A26" s="4" t="inlineStr">
        <is>
          <t>HC5 95 % CI low (bootstrap, µg/L)</t>
        </is>
      </c>
      <c r="B26" s="27" t="n">
        <v>60.32</v>
      </c>
    </row>
    <row r="27">
      <c r="A27" s="4" t="inlineStr">
        <is>
          <t>HC5 95 % CI high (bootstrap, µg/L)</t>
        </is>
      </c>
      <c r="B27" s="27" t="n">
        <v>221.76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29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28" customWidth="1" min="2" max="2"/>
    <col width="20" customWidth="1" min="3" max="3"/>
    <col width="10" customWidth="1" min="4" max="4"/>
    <col width="24" customWidth="1" min="5" max="5"/>
    <col width="15" customWidth="1" min="6" max="6"/>
    <col width="14" customWidth="1" min="7" max="7"/>
    <col width="13" customWidth="1" min="8" max="8"/>
    <col width="15" customWidth="1" min="9" max="9"/>
    <col width="10" customWidth="1" min="10" max="10"/>
    <col width="19" customWidth="1" min="11" max="11"/>
    <col width="11" customWidth="1" min="12" max="12"/>
    <col width="10" customWidth="1" min="13" max="13"/>
    <col width="26" customWidth="1" min="14" max="14"/>
    <col width="17" customWidth="1" min="15" max="15"/>
    <col width="16" customWidth="1" min="16" max="16"/>
    <col width="34" customWidth="1" min="17" max="17"/>
  </cols>
  <sheetData>
    <row r="1">
      <c r="A1" s="1" t="inlineStr">
        <is>
          <t>Risk characterisation per station and season</t>
        </is>
      </c>
    </row>
    <row r="2">
      <c r="A2" s="2" t="inlineStr">
        <is>
          <t>PEC from sheet 3, PNEC linked from sheet 8; RQ and class are live formulas</t>
        </is>
      </c>
    </row>
    <row r="3">
      <c r="A3" s="3" t="inlineStr">
        <is>
          <t>Data status: synthetic (dummy) - generated, not measured</t>
        </is>
      </c>
    </row>
    <row r="5" ht="30" customHeight="1">
      <c r="A5" s="7" t="inlineStr">
        <is>
          <t>station_code</t>
        </is>
      </c>
      <c r="B5" s="7" t="inlineStr">
        <is>
          <t>station_name</t>
        </is>
      </c>
      <c r="C5" s="7" t="inlineStr">
        <is>
          <t>regency</t>
        </is>
      </c>
      <c r="D5" s="7" t="inlineStr">
        <is>
          <t>river_km</t>
        </is>
      </c>
      <c r="E5" s="7" t="inlineStr">
        <is>
          <t>season</t>
        </is>
      </c>
      <c r="F5" s="7" t="inlineStr">
        <is>
          <t>pec_mean_ug_L</t>
        </is>
      </c>
      <c r="G5" s="7" t="inlineStr">
        <is>
          <t>pec_max_ug_L</t>
        </is>
      </c>
      <c r="H5" s="7" t="inlineStr">
        <is>
          <t>pec_sd_ug_L</t>
        </is>
      </c>
      <c r="I5" s="7" t="inlineStr">
        <is>
          <t>pec_95th_ug_L</t>
        </is>
      </c>
      <c r="J5" s="7" t="inlineStr">
        <is>
          <t>hc5_ug_L</t>
        </is>
      </c>
      <c r="K5" s="7" t="inlineStr">
        <is>
          <t>assessment_factor</t>
        </is>
      </c>
      <c r="L5" s="7" t="inlineStr">
        <is>
          <t>pnec_ug_L</t>
        </is>
      </c>
      <c r="M5" s="7" t="inlineStr">
        <is>
          <t>rq_mean</t>
        </is>
      </c>
      <c r="N5" s="7" t="inlineStr">
        <is>
          <t>rq_reasonable_worst_case</t>
        </is>
      </c>
      <c r="O5" s="7" t="inlineStr">
        <is>
          <t>risk_class_mean</t>
        </is>
      </c>
      <c r="P5" s="7" t="inlineStr">
        <is>
          <t>risk_class_rwc</t>
        </is>
      </c>
      <c r="Q5" s="7" t="inlineStr">
        <is>
          <t>data_status</t>
        </is>
      </c>
    </row>
    <row r="6">
      <c r="A6" s="8" t="inlineStr">
        <is>
          <t>ST1</t>
        </is>
      </c>
      <c r="B6" s="8" t="inlineStr">
        <is>
          <t>Situ Cisanti (headwater)</t>
        </is>
      </c>
      <c r="C6" s="8" t="inlineStr">
        <is>
          <t>Kab. Bandung</t>
        </is>
      </c>
      <c r="D6" s="8" t="n">
        <v>0</v>
      </c>
      <c r="E6" s="8" t="inlineStr">
        <is>
          <t>Hujan (wet, Dec-Feb)</t>
        </is>
      </c>
      <c r="F6" s="14" t="n">
        <v>1.34</v>
      </c>
      <c r="G6" s="14" t="n">
        <v>1.63</v>
      </c>
      <c r="H6" s="14" t="n">
        <v>0.26</v>
      </c>
      <c r="I6" s="14" t="n">
        <v>1.76</v>
      </c>
      <c r="J6" s="28">
        <f>'8) SSD &amp; HC5'!$B$23</f>
        <v/>
      </c>
      <c r="K6" s="14" t="n">
        <v>3</v>
      </c>
      <c r="L6" s="14">
        <f>J6/K6</f>
        <v/>
      </c>
      <c r="M6" s="14">
        <f>F6/L6</f>
        <v/>
      </c>
      <c r="N6" s="14">
        <f>I6/L6</f>
        <v/>
      </c>
      <c r="O6" s="8">
        <f>IF(M6&lt;0.1,"negligible",IF(M6&lt;1,"low",IF(M6&lt;10,"moderate","high")))</f>
        <v/>
      </c>
      <c r="P6" s="8">
        <f>IF(N6&lt;0.1,"negligible",IF(N6&lt;1,"low",IF(N6&lt;10,"moderate","high")))</f>
        <v/>
      </c>
      <c r="Q6" s="8" t="inlineStr">
        <is>
          <t>synthetic (dummy) - generated, not measured</t>
        </is>
      </c>
    </row>
    <row r="7">
      <c r="A7" s="8" t="inlineStr">
        <is>
          <t>ST1</t>
        </is>
      </c>
      <c r="B7" s="8" t="inlineStr">
        <is>
          <t>Situ Cisanti (headwater)</t>
        </is>
      </c>
      <c r="C7" s="8" t="inlineStr">
        <is>
          <t>Kab. Bandung</t>
        </is>
      </c>
      <c r="D7" s="8" t="n">
        <v>0</v>
      </c>
      <c r="E7" s="8" t="inlineStr">
        <is>
          <t>Kemarau (dry, Jul-Sep)</t>
        </is>
      </c>
      <c r="F7" s="14" t="n">
        <v>0.89</v>
      </c>
      <c r="G7" s="14" t="n">
        <v>0.93</v>
      </c>
      <c r="H7" s="14" t="n">
        <v>0.05</v>
      </c>
      <c r="I7" s="14" t="n">
        <v>0.98</v>
      </c>
      <c r="J7" s="28">
        <f>'8) SSD &amp; HC5'!$B$23</f>
        <v/>
      </c>
      <c r="K7" s="14" t="n">
        <v>3</v>
      </c>
      <c r="L7" s="14">
        <f>J7/K7</f>
        <v/>
      </c>
      <c r="M7" s="14">
        <f>F7/L7</f>
        <v/>
      </c>
      <c r="N7" s="14">
        <f>I7/L7</f>
        <v/>
      </c>
      <c r="O7" s="8">
        <f>IF(M7&lt;0.1,"negligible",IF(M7&lt;1,"low",IF(M7&lt;10,"moderate","high")))</f>
        <v/>
      </c>
      <c r="P7" s="8">
        <f>IF(N7&lt;0.1,"negligible",IF(N7&lt;1,"low",IF(N7&lt;10,"moderate","high")))</f>
        <v/>
      </c>
      <c r="Q7" s="8" t="inlineStr">
        <is>
          <t>synthetic (dummy) - generated, not measured</t>
        </is>
      </c>
    </row>
    <row r="8">
      <c r="A8" s="8" t="inlineStr">
        <is>
          <t>ST1</t>
        </is>
      </c>
      <c r="B8" s="8" t="inlineStr">
        <is>
          <t>Situ Cisanti (headwater)</t>
        </is>
      </c>
      <c r="C8" s="8" t="inlineStr">
        <is>
          <t>Kab. Bandung</t>
        </is>
      </c>
      <c r="D8" s="8" t="n">
        <v>0</v>
      </c>
      <c r="E8" s="8" t="inlineStr">
        <is>
          <t>Transisi (Apr-Jun/Oct)</t>
        </is>
      </c>
      <c r="F8" s="14" t="n">
        <v>0.98</v>
      </c>
      <c r="G8" s="14" t="n">
        <v>1.23</v>
      </c>
      <c r="H8" s="14" t="n">
        <v>0.23</v>
      </c>
      <c r="I8" s="14" t="n">
        <v>1.35</v>
      </c>
      <c r="J8" s="28">
        <f>'8) SSD &amp; HC5'!$B$23</f>
        <v/>
      </c>
      <c r="K8" s="14" t="n">
        <v>3</v>
      </c>
      <c r="L8" s="14">
        <f>J8/K8</f>
        <v/>
      </c>
      <c r="M8" s="14">
        <f>F8/L8</f>
        <v/>
      </c>
      <c r="N8" s="14">
        <f>I8/L8</f>
        <v/>
      </c>
      <c r="O8" s="8">
        <f>IF(M8&lt;0.1,"negligible",IF(M8&lt;1,"low",IF(M8&lt;10,"moderate","high")))</f>
        <v/>
      </c>
      <c r="P8" s="8">
        <f>IF(N8&lt;0.1,"negligible",IF(N8&lt;1,"low",IF(N8&lt;10,"moderate","high")))</f>
        <v/>
      </c>
      <c r="Q8" s="8" t="inlineStr">
        <is>
          <t>synthetic (dummy) - generated, not measured</t>
        </is>
      </c>
    </row>
    <row r="9">
      <c r="A9" s="8" t="inlineStr">
        <is>
          <t>ST2</t>
        </is>
      </c>
      <c r="B9" s="8" t="inlineStr">
        <is>
          <t>Majalaya (textile cluster)</t>
        </is>
      </c>
      <c r="C9" s="8" t="inlineStr">
        <is>
          <t>Kab. Bandung</t>
        </is>
      </c>
      <c r="D9" s="8" t="n">
        <v>32</v>
      </c>
      <c r="E9" s="8" t="inlineStr">
        <is>
          <t>Hujan (wet, Dec-Feb)</t>
        </is>
      </c>
      <c r="F9" s="13" t="n">
        <v>46.35</v>
      </c>
      <c r="G9" s="13" t="n">
        <v>53.9</v>
      </c>
      <c r="H9" s="14" t="n">
        <v>6.62</v>
      </c>
      <c r="I9" s="13" t="n">
        <v>57.23</v>
      </c>
      <c r="J9" s="28">
        <f>'8) SSD &amp; HC5'!$B$23</f>
        <v/>
      </c>
      <c r="K9" s="14" t="n">
        <v>3</v>
      </c>
      <c r="L9" s="14">
        <f>J9/K9</f>
        <v/>
      </c>
      <c r="M9" s="14">
        <f>F9/L9</f>
        <v/>
      </c>
      <c r="N9" s="14">
        <f>I9/L9</f>
        <v/>
      </c>
      <c r="O9" s="8">
        <f>IF(M9&lt;0.1,"negligible",IF(M9&lt;1,"low",IF(M9&lt;10,"moderate","high")))</f>
        <v/>
      </c>
      <c r="P9" s="8">
        <f>IF(N9&lt;0.1,"negligible",IF(N9&lt;1,"low",IF(N9&lt;10,"moderate","high")))</f>
        <v/>
      </c>
      <c r="Q9" s="8" t="inlineStr">
        <is>
          <t>synthetic (dummy) - generated, not measured</t>
        </is>
      </c>
    </row>
    <row r="10">
      <c r="A10" s="8" t="inlineStr">
        <is>
          <t>ST2</t>
        </is>
      </c>
      <c r="B10" s="8" t="inlineStr">
        <is>
          <t>Majalaya (textile cluster)</t>
        </is>
      </c>
      <c r="C10" s="8" t="inlineStr">
        <is>
          <t>Kab. Bandung</t>
        </is>
      </c>
      <c r="D10" s="8" t="n">
        <v>32</v>
      </c>
      <c r="E10" s="8" t="inlineStr">
        <is>
          <t>Kemarau (dry, Jul-Sep)</t>
        </is>
      </c>
      <c r="F10" s="13" t="n">
        <v>25.11</v>
      </c>
      <c r="G10" s="13" t="n">
        <v>26.43</v>
      </c>
      <c r="H10" s="14" t="n">
        <v>1.17</v>
      </c>
      <c r="I10" s="13" t="n">
        <v>27.04</v>
      </c>
      <c r="J10" s="28">
        <f>'8) SSD &amp; HC5'!$B$23</f>
        <v/>
      </c>
      <c r="K10" s="14" t="n">
        <v>3</v>
      </c>
      <c r="L10" s="14">
        <f>J10/K10</f>
        <v/>
      </c>
      <c r="M10" s="14">
        <f>F10/L10</f>
        <v/>
      </c>
      <c r="N10" s="14">
        <f>I10/L10</f>
        <v/>
      </c>
      <c r="O10" s="8">
        <f>IF(M10&lt;0.1,"negligible",IF(M10&lt;1,"low",IF(M10&lt;10,"moderate","high")))</f>
        <v/>
      </c>
      <c r="P10" s="8">
        <f>IF(N10&lt;0.1,"negligible",IF(N10&lt;1,"low",IF(N10&lt;10,"moderate","high")))</f>
        <v/>
      </c>
      <c r="Q10" s="8" t="inlineStr">
        <is>
          <t>synthetic (dummy) - generated, not measured</t>
        </is>
      </c>
    </row>
    <row r="11">
      <c r="A11" s="8" t="inlineStr">
        <is>
          <t>ST2</t>
        </is>
      </c>
      <c r="B11" s="8" t="inlineStr">
        <is>
          <t>Majalaya (textile cluster)</t>
        </is>
      </c>
      <c r="C11" s="8" t="inlineStr">
        <is>
          <t>Kab. Bandung</t>
        </is>
      </c>
      <c r="D11" s="8" t="n">
        <v>32</v>
      </c>
      <c r="E11" s="8" t="inlineStr">
        <is>
          <t>Transisi (Apr-Jun/Oct)</t>
        </is>
      </c>
      <c r="F11" s="13" t="n">
        <v>38.1</v>
      </c>
      <c r="G11" s="13" t="n">
        <v>47.56</v>
      </c>
      <c r="H11" s="14" t="n">
        <v>8.31</v>
      </c>
      <c r="I11" s="13" t="n">
        <v>51.77</v>
      </c>
      <c r="J11" s="28">
        <f>'8) SSD &amp; HC5'!$B$23</f>
        <v/>
      </c>
      <c r="K11" s="14" t="n">
        <v>3</v>
      </c>
      <c r="L11" s="14">
        <f>J11/K11</f>
        <v/>
      </c>
      <c r="M11" s="14">
        <f>F11/L11</f>
        <v/>
      </c>
      <c r="N11" s="14">
        <f>I11/L11</f>
        <v/>
      </c>
      <c r="O11" s="8">
        <f>IF(M11&lt;0.1,"negligible",IF(M11&lt;1,"low",IF(M11&lt;10,"moderate","high")))</f>
        <v/>
      </c>
      <c r="P11" s="8">
        <f>IF(N11&lt;0.1,"negligible",IF(N11&lt;1,"low",IF(N11&lt;10,"moderate","high")))</f>
        <v/>
      </c>
      <c r="Q11" s="8" t="inlineStr">
        <is>
          <t>synthetic (dummy) - generated, not measured</t>
        </is>
      </c>
    </row>
    <row r="12">
      <c r="A12" s="8" t="inlineStr">
        <is>
          <t>ST3</t>
        </is>
      </c>
      <c r="B12" s="8" t="inlineStr">
        <is>
          <t>Dayeuhkolot</t>
        </is>
      </c>
      <c r="C12" s="8" t="inlineStr">
        <is>
          <t>Kab. Bandung</t>
        </is>
      </c>
      <c r="D12" s="8" t="n">
        <v>54</v>
      </c>
      <c r="E12" s="8" t="inlineStr">
        <is>
          <t>Hujan (wet, Dec-Feb)</t>
        </is>
      </c>
      <c r="F12" s="13" t="n">
        <v>60.61</v>
      </c>
      <c r="G12" s="13" t="n">
        <v>67.84</v>
      </c>
      <c r="H12" s="14" t="n">
        <v>6.56</v>
      </c>
      <c r="I12" s="13" t="n">
        <v>71.40000000000001</v>
      </c>
      <c r="J12" s="28">
        <f>'8) SSD &amp; HC5'!$B$23</f>
        <v/>
      </c>
      <c r="K12" s="14" t="n">
        <v>3</v>
      </c>
      <c r="L12" s="14">
        <f>J12/K12</f>
        <v/>
      </c>
      <c r="M12" s="14">
        <f>F12/L12</f>
        <v/>
      </c>
      <c r="N12" s="14">
        <f>I12/L12</f>
        <v/>
      </c>
      <c r="O12" s="8">
        <f>IF(M12&lt;0.1,"negligible",IF(M12&lt;1,"low",IF(M12&lt;10,"moderate","high")))</f>
        <v/>
      </c>
      <c r="P12" s="8">
        <f>IF(N12&lt;0.1,"negligible",IF(N12&lt;1,"low",IF(N12&lt;10,"moderate","high")))</f>
        <v/>
      </c>
      <c r="Q12" s="8" t="inlineStr">
        <is>
          <t>synthetic (dummy) - generated, not measured</t>
        </is>
      </c>
    </row>
    <row r="13">
      <c r="A13" s="8" t="inlineStr">
        <is>
          <t>ST3</t>
        </is>
      </c>
      <c r="B13" s="8" t="inlineStr">
        <is>
          <t>Dayeuhkolot</t>
        </is>
      </c>
      <c r="C13" s="8" t="inlineStr">
        <is>
          <t>Kab. Bandung</t>
        </is>
      </c>
      <c r="D13" s="8" t="n">
        <v>54</v>
      </c>
      <c r="E13" s="8" t="inlineStr">
        <is>
          <t>Kemarau (dry, Jul-Sep)</t>
        </is>
      </c>
      <c r="F13" s="13" t="n">
        <v>41.01</v>
      </c>
      <c r="G13" s="13" t="n">
        <v>48.65</v>
      </c>
      <c r="H13" s="14" t="n">
        <v>7.71</v>
      </c>
      <c r="I13" s="13" t="n">
        <v>53.69</v>
      </c>
      <c r="J13" s="28">
        <f>'8) SSD &amp; HC5'!$B$23</f>
        <v/>
      </c>
      <c r="K13" s="14" t="n">
        <v>3</v>
      </c>
      <c r="L13" s="14">
        <f>J13/K13</f>
        <v/>
      </c>
      <c r="M13" s="14">
        <f>F13/L13</f>
        <v/>
      </c>
      <c r="N13" s="14">
        <f>I13/L13</f>
        <v/>
      </c>
      <c r="O13" s="8">
        <f>IF(M13&lt;0.1,"negligible",IF(M13&lt;1,"low",IF(M13&lt;10,"moderate","high")))</f>
        <v/>
      </c>
      <c r="P13" s="8">
        <f>IF(N13&lt;0.1,"negligible",IF(N13&lt;1,"low",IF(N13&lt;10,"moderate","high")))</f>
        <v/>
      </c>
      <c r="Q13" s="8" t="inlineStr">
        <is>
          <t>synthetic (dummy) - generated, not measured</t>
        </is>
      </c>
    </row>
    <row r="14">
      <c r="A14" s="8" t="inlineStr">
        <is>
          <t>ST3</t>
        </is>
      </c>
      <c r="B14" s="8" t="inlineStr">
        <is>
          <t>Dayeuhkolot</t>
        </is>
      </c>
      <c r="C14" s="8" t="inlineStr">
        <is>
          <t>Kab. Bandung</t>
        </is>
      </c>
      <c r="D14" s="8" t="n">
        <v>54</v>
      </c>
      <c r="E14" s="8" t="inlineStr">
        <is>
          <t>Transisi (Apr-Jun/Oct)</t>
        </is>
      </c>
      <c r="F14" s="13" t="n">
        <v>50.43</v>
      </c>
      <c r="G14" s="13" t="n">
        <v>54.85</v>
      </c>
      <c r="H14" s="14" t="n">
        <v>6.76</v>
      </c>
      <c r="I14" s="13" t="n">
        <v>61.54</v>
      </c>
      <c r="J14" s="28">
        <f>'8) SSD &amp; HC5'!$B$23</f>
        <v/>
      </c>
      <c r="K14" s="14" t="n">
        <v>3</v>
      </c>
      <c r="L14" s="14">
        <f>J14/K14</f>
        <v/>
      </c>
      <c r="M14" s="14">
        <f>F14/L14</f>
        <v/>
      </c>
      <c r="N14" s="14">
        <f>I14/L14</f>
        <v/>
      </c>
      <c r="O14" s="8">
        <f>IF(M14&lt;0.1,"negligible",IF(M14&lt;1,"low",IF(M14&lt;10,"moderate","high")))</f>
        <v/>
      </c>
      <c r="P14" s="8">
        <f>IF(N14&lt;0.1,"negligible",IF(N14&lt;1,"low",IF(N14&lt;10,"moderate","high")))</f>
        <v/>
      </c>
      <c r="Q14" s="8" t="inlineStr">
        <is>
          <t>synthetic (dummy) - generated, not measured</t>
        </is>
      </c>
    </row>
    <row r="15">
      <c r="A15" s="8" t="inlineStr">
        <is>
          <t>ST4</t>
        </is>
      </c>
      <c r="B15" s="8" t="inlineStr">
        <is>
          <t>Nanjung - Bandung Barat</t>
        </is>
      </c>
      <c r="C15" s="8" t="inlineStr">
        <is>
          <t>Kab. Bandung Barat</t>
        </is>
      </c>
      <c r="D15" s="8" t="n">
        <v>71</v>
      </c>
      <c r="E15" s="8" t="inlineStr">
        <is>
          <t>Hujan (wet, Dec-Feb)</t>
        </is>
      </c>
      <c r="F15" s="13" t="n">
        <v>42.51</v>
      </c>
      <c r="G15" s="13" t="n">
        <v>47.44</v>
      </c>
      <c r="H15" s="14" t="n">
        <v>4.92</v>
      </c>
      <c r="I15" s="13" t="n">
        <v>50.6</v>
      </c>
      <c r="J15" s="28">
        <f>'8) SSD &amp; HC5'!$B$23</f>
        <v/>
      </c>
      <c r="K15" s="14" t="n">
        <v>3</v>
      </c>
      <c r="L15" s="14">
        <f>J15/K15</f>
        <v/>
      </c>
      <c r="M15" s="14">
        <f>F15/L15</f>
        <v/>
      </c>
      <c r="N15" s="14">
        <f>I15/L15</f>
        <v/>
      </c>
      <c r="O15" s="8">
        <f>IF(M15&lt;0.1,"negligible",IF(M15&lt;1,"low",IF(M15&lt;10,"moderate","high")))</f>
        <v/>
      </c>
      <c r="P15" s="8">
        <f>IF(N15&lt;0.1,"negligible",IF(N15&lt;1,"low",IF(N15&lt;10,"moderate","high")))</f>
        <v/>
      </c>
      <c r="Q15" s="8" t="inlineStr">
        <is>
          <t>synthetic (dummy) - generated, not measured</t>
        </is>
      </c>
    </row>
    <row r="16">
      <c r="A16" s="8" t="inlineStr">
        <is>
          <t>ST4</t>
        </is>
      </c>
      <c r="B16" s="8" t="inlineStr">
        <is>
          <t>Nanjung - Bandung Barat</t>
        </is>
      </c>
      <c r="C16" s="8" t="inlineStr">
        <is>
          <t>Kab. Bandung Barat</t>
        </is>
      </c>
      <c r="D16" s="8" t="n">
        <v>71</v>
      </c>
      <c r="E16" s="8" t="inlineStr">
        <is>
          <t>Kemarau (dry, Jul-Sep)</t>
        </is>
      </c>
      <c r="F16" s="13" t="n">
        <v>20.43</v>
      </c>
      <c r="G16" s="13" t="n">
        <v>22.62</v>
      </c>
      <c r="H16" s="14" t="n">
        <v>2.11</v>
      </c>
      <c r="I16" s="13" t="n">
        <v>23.9</v>
      </c>
      <c r="J16" s="28">
        <f>'8) SSD &amp; HC5'!$B$23</f>
        <v/>
      </c>
      <c r="K16" s="14" t="n">
        <v>3</v>
      </c>
      <c r="L16" s="14">
        <f>J16/K16</f>
        <v/>
      </c>
      <c r="M16" s="14">
        <f>F16/L16</f>
        <v/>
      </c>
      <c r="N16" s="14">
        <f>I16/L16</f>
        <v/>
      </c>
      <c r="O16" s="8">
        <f>IF(M16&lt;0.1,"negligible",IF(M16&lt;1,"low",IF(M16&lt;10,"moderate","high")))</f>
        <v/>
      </c>
      <c r="P16" s="8">
        <f>IF(N16&lt;0.1,"negligible",IF(N16&lt;1,"low",IF(N16&lt;10,"moderate","high")))</f>
        <v/>
      </c>
      <c r="Q16" s="8" t="inlineStr">
        <is>
          <t>synthetic (dummy) - generated, not measured</t>
        </is>
      </c>
    </row>
    <row r="17">
      <c r="A17" s="8" t="inlineStr">
        <is>
          <t>ST4</t>
        </is>
      </c>
      <c r="B17" s="8" t="inlineStr">
        <is>
          <t>Nanjung - Bandung Barat</t>
        </is>
      </c>
      <c r="C17" s="8" t="inlineStr">
        <is>
          <t>Kab. Bandung Barat</t>
        </is>
      </c>
      <c r="D17" s="8" t="n">
        <v>71</v>
      </c>
      <c r="E17" s="8" t="inlineStr">
        <is>
          <t>Transisi (Apr-Jun/Oct)</t>
        </is>
      </c>
      <c r="F17" s="13" t="n">
        <v>26.49</v>
      </c>
      <c r="G17" s="13" t="n">
        <v>28.42</v>
      </c>
      <c r="H17" s="14" t="n">
        <v>2.39</v>
      </c>
      <c r="I17" s="13" t="n">
        <v>30.42</v>
      </c>
      <c r="J17" s="28">
        <f>'8) SSD &amp; HC5'!$B$23</f>
        <v/>
      </c>
      <c r="K17" s="14" t="n">
        <v>3</v>
      </c>
      <c r="L17" s="14">
        <f>J17/K17</f>
        <v/>
      </c>
      <c r="M17" s="14">
        <f>F17/L17</f>
        <v/>
      </c>
      <c r="N17" s="14">
        <f>I17/L17</f>
        <v/>
      </c>
      <c r="O17" s="8">
        <f>IF(M17&lt;0.1,"negligible",IF(M17&lt;1,"low",IF(M17&lt;10,"moderate","high")))</f>
        <v/>
      </c>
      <c r="P17" s="8">
        <f>IF(N17&lt;0.1,"negligible",IF(N17&lt;1,"low",IF(N17&lt;10,"moderate","high")))</f>
        <v/>
      </c>
      <c r="Q17" s="8" t="inlineStr">
        <is>
          <t>synthetic (dummy) - generated, not measured</t>
        </is>
      </c>
    </row>
    <row r="18">
      <c r="A18" s="8" t="inlineStr">
        <is>
          <t>ST5</t>
        </is>
      </c>
      <c r="B18" s="8" t="inlineStr">
        <is>
          <t>Saguling reservoir inlet</t>
        </is>
      </c>
      <c r="C18" s="8" t="inlineStr">
        <is>
          <t>Kab. Bandung Barat</t>
        </is>
      </c>
      <c r="D18" s="8" t="n">
        <v>95</v>
      </c>
      <c r="E18" s="8" t="inlineStr">
        <is>
          <t>Hujan (wet, Dec-Feb)</t>
        </is>
      </c>
      <c r="F18" s="13" t="n">
        <v>26.11</v>
      </c>
      <c r="G18" s="13" t="n">
        <v>28.91</v>
      </c>
      <c r="H18" s="14" t="n">
        <v>2.85</v>
      </c>
      <c r="I18" s="13" t="n">
        <v>30.79</v>
      </c>
      <c r="J18" s="28">
        <f>'8) SSD &amp; HC5'!$B$23</f>
        <v/>
      </c>
      <c r="K18" s="14" t="n">
        <v>3</v>
      </c>
      <c r="L18" s="14">
        <f>J18/K18</f>
        <v/>
      </c>
      <c r="M18" s="14">
        <f>F18/L18</f>
        <v/>
      </c>
      <c r="N18" s="14">
        <f>I18/L18</f>
        <v/>
      </c>
      <c r="O18" s="8">
        <f>IF(M18&lt;0.1,"negligible",IF(M18&lt;1,"low",IF(M18&lt;10,"moderate","high")))</f>
        <v/>
      </c>
      <c r="P18" s="8">
        <f>IF(N18&lt;0.1,"negligible",IF(N18&lt;1,"low",IF(N18&lt;10,"moderate","high")))</f>
        <v/>
      </c>
      <c r="Q18" s="8" t="inlineStr">
        <is>
          <t>synthetic (dummy) - generated, not measured</t>
        </is>
      </c>
    </row>
    <row r="19">
      <c r="A19" s="8" t="inlineStr">
        <is>
          <t>ST5</t>
        </is>
      </c>
      <c r="B19" s="8" t="inlineStr">
        <is>
          <t>Saguling reservoir inlet</t>
        </is>
      </c>
      <c r="C19" s="8" t="inlineStr">
        <is>
          <t>Kab. Bandung Barat</t>
        </is>
      </c>
      <c r="D19" s="8" t="n">
        <v>95</v>
      </c>
      <c r="E19" s="8" t="inlineStr">
        <is>
          <t>Kemarau (dry, Jul-Sep)</t>
        </is>
      </c>
      <c r="F19" s="13" t="n">
        <v>12.62</v>
      </c>
      <c r="G19" s="13" t="n">
        <v>14.5</v>
      </c>
      <c r="H19" s="14" t="n">
        <v>1.74</v>
      </c>
      <c r="I19" s="13" t="n">
        <v>15.47</v>
      </c>
      <c r="J19" s="28">
        <f>'8) SSD &amp; HC5'!$B$23</f>
        <v/>
      </c>
      <c r="K19" s="14" t="n">
        <v>3</v>
      </c>
      <c r="L19" s="14">
        <f>J19/K19</f>
        <v/>
      </c>
      <c r="M19" s="14">
        <f>F19/L19</f>
        <v/>
      </c>
      <c r="N19" s="14">
        <f>I19/L19</f>
        <v/>
      </c>
      <c r="O19" s="8">
        <f>IF(M19&lt;0.1,"negligible",IF(M19&lt;1,"low",IF(M19&lt;10,"moderate","high")))</f>
        <v/>
      </c>
      <c r="P19" s="8">
        <f>IF(N19&lt;0.1,"negligible",IF(N19&lt;1,"low",IF(N19&lt;10,"moderate","high")))</f>
        <v/>
      </c>
      <c r="Q19" s="8" t="inlineStr">
        <is>
          <t>synthetic (dummy) - generated, not measured</t>
        </is>
      </c>
    </row>
    <row r="20">
      <c r="A20" s="8" t="inlineStr">
        <is>
          <t>ST5</t>
        </is>
      </c>
      <c r="B20" s="8" t="inlineStr">
        <is>
          <t>Saguling reservoir inlet</t>
        </is>
      </c>
      <c r="C20" s="8" t="inlineStr">
        <is>
          <t>Kab. Bandung Barat</t>
        </is>
      </c>
      <c r="D20" s="8" t="n">
        <v>95</v>
      </c>
      <c r="E20" s="8" t="inlineStr">
        <is>
          <t>Transisi (Apr-Jun/Oct)</t>
        </is>
      </c>
      <c r="F20" s="13" t="n">
        <v>20.69</v>
      </c>
      <c r="G20" s="13" t="n">
        <v>22.99</v>
      </c>
      <c r="H20" s="14" t="n">
        <v>2.07</v>
      </c>
      <c r="I20" s="13" t="n">
        <v>24.1</v>
      </c>
      <c r="J20" s="28">
        <f>'8) SSD &amp; HC5'!$B$23</f>
        <v/>
      </c>
      <c r="K20" s="14" t="n">
        <v>3</v>
      </c>
      <c r="L20" s="14">
        <f>J20/K20</f>
        <v/>
      </c>
      <c r="M20" s="14">
        <f>F20/L20</f>
        <v/>
      </c>
      <c r="N20" s="14">
        <f>I20/L20</f>
        <v/>
      </c>
      <c r="O20" s="8">
        <f>IF(M20&lt;0.1,"negligible",IF(M20&lt;1,"low",IF(M20&lt;10,"moderate","high")))</f>
        <v/>
      </c>
      <c r="P20" s="8">
        <f>IF(N20&lt;0.1,"negligible",IF(N20&lt;1,"low",IF(N20&lt;10,"moderate","high")))</f>
        <v/>
      </c>
      <c r="Q20" s="8" t="inlineStr">
        <is>
          <t>synthetic (dummy) - generated, not measured</t>
        </is>
      </c>
    </row>
    <row r="21">
      <c r="A21" s="8" t="inlineStr">
        <is>
          <t>ST6</t>
        </is>
      </c>
      <c r="B21" s="8" t="inlineStr">
        <is>
          <t>Cirata reservoir</t>
        </is>
      </c>
      <c r="C21" s="8" t="inlineStr">
        <is>
          <t>Kab. Purwakarta</t>
        </is>
      </c>
      <c r="D21" s="8" t="n">
        <v>128</v>
      </c>
      <c r="E21" s="8" t="inlineStr">
        <is>
          <t>Hujan (wet, Dec-Feb)</t>
        </is>
      </c>
      <c r="F21" s="13" t="n">
        <v>22.63</v>
      </c>
      <c r="G21" s="13" t="n">
        <v>26.42</v>
      </c>
      <c r="H21" s="14" t="n">
        <v>3.54</v>
      </c>
      <c r="I21" s="13" t="n">
        <v>28.46</v>
      </c>
      <c r="J21" s="28">
        <f>'8) SSD &amp; HC5'!$B$23</f>
        <v/>
      </c>
      <c r="K21" s="14" t="n">
        <v>3</v>
      </c>
      <c r="L21" s="14">
        <f>J21/K21</f>
        <v/>
      </c>
      <c r="M21" s="14">
        <f>F21/L21</f>
        <v/>
      </c>
      <c r="N21" s="14">
        <f>I21/L21</f>
        <v/>
      </c>
      <c r="O21" s="8">
        <f>IF(M21&lt;0.1,"negligible",IF(M21&lt;1,"low",IF(M21&lt;10,"moderate","high")))</f>
        <v/>
      </c>
      <c r="P21" s="8">
        <f>IF(N21&lt;0.1,"negligible",IF(N21&lt;1,"low",IF(N21&lt;10,"moderate","high")))</f>
        <v/>
      </c>
      <c r="Q21" s="8" t="inlineStr">
        <is>
          <t>synthetic (dummy) - generated, not measured</t>
        </is>
      </c>
    </row>
    <row r="22">
      <c r="A22" s="8" t="inlineStr">
        <is>
          <t>ST6</t>
        </is>
      </c>
      <c r="B22" s="8" t="inlineStr">
        <is>
          <t>Cirata reservoir</t>
        </is>
      </c>
      <c r="C22" s="8" t="inlineStr">
        <is>
          <t>Kab. Purwakarta</t>
        </is>
      </c>
      <c r="D22" s="8" t="n">
        <v>128</v>
      </c>
      <c r="E22" s="8" t="inlineStr">
        <is>
          <t>Kemarau (dry, Jul-Sep)</t>
        </is>
      </c>
      <c r="F22" s="14" t="n">
        <v>8.619999999999999</v>
      </c>
      <c r="G22" s="14" t="n">
        <v>9.960000000000001</v>
      </c>
      <c r="H22" s="14" t="n">
        <v>1.45</v>
      </c>
      <c r="I22" s="13" t="n">
        <v>11</v>
      </c>
      <c r="J22" s="28">
        <f>'8) SSD &amp; HC5'!$B$23</f>
        <v/>
      </c>
      <c r="K22" s="14" t="n">
        <v>3</v>
      </c>
      <c r="L22" s="14">
        <f>J22/K22</f>
        <v/>
      </c>
      <c r="M22" s="14">
        <f>F22/L22</f>
        <v/>
      </c>
      <c r="N22" s="14">
        <f>I22/L22</f>
        <v/>
      </c>
      <c r="O22" s="8">
        <f>IF(M22&lt;0.1,"negligible",IF(M22&lt;1,"low",IF(M22&lt;10,"moderate","high")))</f>
        <v/>
      </c>
      <c r="P22" s="8">
        <f>IF(N22&lt;0.1,"negligible",IF(N22&lt;1,"low",IF(N22&lt;10,"moderate","high")))</f>
        <v/>
      </c>
      <c r="Q22" s="8" t="inlineStr">
        <is>
          <t>synthetic (dummy) - generated, not measured</t>
        </is>
      </c>
    </row>
    <row r="23">
      <c r="A23" s="8" t="inlineStr">
        <is>
          <t>ST6</t>
        </is>
      </c>
      <c r="B23" s="8" t="inlineStr">
        <is>
          <t>Cirata reservoir</t>
        </is>
      </c>
      <c r="C23" s="8" t="inlineStr">
        <is>
          <t>Kab. Purwakarta</t>
        </is>
      </c>
      <c r="D23" s="8" t="n">
        <v>128</v>
      </c>
      <c r="E23" s="8" t="inlineStr">
        <is>
          <t>Transisi (Apr-Jun/Oct)</t>
        </is>
      </c>
      <c r="F23" s="13" t="n">
        <v>12.45</v>
      </c>
      <c r="G23" s="13" t="n">
        <v>16.25</v>
      </c>
      <c r="H23" s="14" t="n">
        <v>3.35</v>
      </c>
      <c r="I23" s="13" t="n">
        <v>17.97</v>
      </c>
      <c r="J23" s="28">
        <f>'8) SSD &amp; HC5'!$B$23</f>
        <v/>
      </c>
      <c r="K23" s="14" t="n">
        <v>3</v>
      </c>
      <c r="L23" s="14">
        <f>J23/K23</f>
        <v/>
      </c>
      <c r="M23" s="14">
        <f>F23/L23</f>
        <v/>
      </c>
      <c r="N23" s="14">
        <f>I23/L23</f>
        <v/>
      </c>
      <c r="O23" s="8">
        <f>IF(M23&lt;0.1,"negligible",IF(M23&lt;1,"low",IF(M23&lt;10,"moderate","high")))</f>
        <v/>
      </c>
      <c r="P23" s="8">
        <f>IF(N23&lt;0.1,"negligible",IF(N23&lt;1,"low",IF(N23&lt;10,"moderate","high")))</f>
        <v/>
      </c>
      <c r="Q23" s="8" t="inlineStr">
        <is>
          <t>synthetic (dummy) - generated, not measured</t>
        </is>
      </c>
    </row>
    <row r="24">
      <c r="A24" s="8" t="inlineStr">
        <is>
          <t>ST7</t>
        </is>
      </c>
      <c r="B24" s="8" t="inlineStr">
        <is>
          <t>Jatiluhur outlet</t>
        </is>
      </c>
      <c r="C24" s="8" t="inlineStr">
        <is>
          <t>Kab. Purwakarta</t>
        </is>
      </c>
      <c r="D24" s="8" t="n">
        <v>158</v>
      </c>
      <c r="E24" s="8" t="inlineStr">
        <is>
          <t>Hujan (wet, Dec-Feb)</t>
        </is>
      </c>
      <c r="F24" s="13" t="n">
        <v>12.9</v>
      </c>
      <c r="G24" s="13" t="n">
        <v>14.84</v>
      </c>
      <c r="H24" s="14" t="n">
        <v>2.01</v>
      </c>
      <c r="I24" s="13" t="n">
        <v>16.21</v>
      </c>
      <c r="J24" s="28">
        <f>'8) SSD &amp; HC5'!$B$23</f>
        <v/>
      </c>
      <c r="K24" s="14" t="n">
        <v>3</v>
      </c>
      <c r="L24" s="14">
        <f>J24/K24</f>
        <v/>
      </c>
      <c r="M24" s="14">
        <f>F24/L24</f>
        <v/>
      </c>
      <c r="N24" s="14">
        <f>I24/L24</f>
        <v/>
      </c>
      <c r="O24" s="8">
        <f>IF(M24&lt;0.1,"negligible",IF(M24&lt;1,"low",IF(M24&lt;10,"moderate","high")))</f>
        <v/>
      </c>
      <c r="P24" s="8">
        <f>IF(N24&lt;0.1,"negligible",IF(N24&lt;1,"low",IF(N24&lt;10,"moderate","high")))</f>
        <v/>
      </c>
      <c r="Q24" s="8" t="inlineStr">
        <is>
          <t>synthetic (dummy) - generated, not measured</t>
        </is>
      </c>
    </row>
    <row r="25">
      <c r="A25" s="8" t="inlineStr">
        <is>
          <t>ST7</t>
        </is>
      </c>
      <c r="B25" s="8" t="inlineStr">
        <is>
          <t>Jatiluhur outlet</t>
        </is>
      </c>
      <c r="C25" s="8" t="inlineStr">
        <is>
          <t>Kab. Purwakarta</t>
        </is>
      </c>
      <c r="D25" s="8" t="n">
        <v>158</v>
      </c>
      <c r="E25" s="8" t="inlineStr">
        <is>
          <t>Kemarau (dry, Jul-Sep)</t>
        </is>
      </c>
      <c r="F25" s="14" t="n">
        <v>6.05</v>
      </c>
      <c r="G25" s="14" t="n">
        <v>6.53</v>
      </c>
      <c r="H25" s="14" t="n">
        <v>0.45</v>
      </c>
      <c r="I25" s="14" t="n">
        <v>6.79</v>
      </c>
      <c r="J25" s="28">
        <f>'8) SSD &amp; HC5'!$B$23</f>
        <v/>
      </c>
      <c r="K25" s="14" t="n">
        <v>3</v>
      </c>
      <c r="L25" s="14">
        <f>J25/K25</f>
        <v/>
      </c>
      <c r="M25" s="14">
        <f>F25/L25</f>
        <v/>
      </c>
      <c r="N25" s="14">
        <f>I25/L25</f>
        <v/>
      </c>
      <c r="O25" s="8">
        <f>IF(M25&lt;0.1,"negligible",IF(M25&lt;1,"low",IF(M25&lt;10,"moderate","high")))</f>
        <v/>
      </c>
      <c r="P25" s="8">
        <f>IF(N25&lt;0.1,"negligible",IF(N25&lt;1,"low",IF(N25&lt;10,"moderate","high")))</f>
        <v/>
      </c>
      <c r="Q25" s="8" t="inlineStr">
        <is>
          <t>synthetic (dummy) - generated, not measured</t>
        </is>
      </c>
    </row>
    <row r="26">
      <c r="A26" s="8" t="inlineStr">
        <is>
          <t>ST7</t>
        </is>
      </c>
      <c r="B26" s="8" t="inlineStr">
        <is>
          <t>Jatiluhur outlet</t>
        </is>
      </c>
      <c r="C26" s="8" t="inlineStr">
        <is>
          <t>Kab. Purwakarta</t>
        </is>
      </c>
      <c r="D26" s="8" t="n">
        <v>158</v>
      </c>
      <c r="E26" s="8" t="inlineStr">
        <is>
          <t>Transisi (Apr-Jun/Oct)</t>
        </is>
      </c>
      <c r="F26" s="14" t="n">
        <v>9.5</v>
      </c>
      <c r="G26" s="13" t="n">
        <v>10.07</v>
      </c>
      <c r="H26" s="14" t="n">
        <v>0.68</v>
      </c>
      <c r="I26" s="13" t="n">
        <v>10.62</v>
      </c>
      <c r="J26" s="28">
        <f>'8) SSD &amp; HC5'!$B$23</f>
        <v/>
      </c>
      <c r="K26" s="14" t="n">
        <v>3</v>
      </c>
      <c r="L26" s="14">
        <f>J26/K26</f>
        <v/>
      </c>
      <c r="M26" s="14">
        <f>F26/L26</f>
        <v/>
      </c>
      <c r="N26" s="14">
        <f>I26/L26</f>
        <v/>
      </c>
      <c r="O26" s="8">
        <f>IF(M26&lt;0.1,"negligible",IF(M26&lt;1,"low",IF(M26&lt;10,"moderate","high")))</f>
        <v/>
      </c>
      <c r="P26" s="8">
        <f>IF(N26&lt;0.1,"negligible",IF(N26&lt;1,"low",IF(N26&lt;10,"moderate","high")))</f>
        <v/>
      </c>
      <c r="Q26" s="8" t="inlineStr">
        <is>
          <t>synthetic (dummy) - generated, not measured</t>
        </is>
      </c>
    </row>
    <row r="27">
      <c r="A27" s="8" t="inlineStr">
        <is>
          <t>ST8</t>
        </is>
      </c>
      <c r="B27" s="8" t="inlineStr">
        <is>
          <t>Muara Gembong (estuary)</t>
        </is>
      </c>
      <c r="C27" s="8" t="inlineStr">
        <is>
          <t>Kab. Bekasi</t>
        </is>
      </c>
      <c r="D27" s="8" t="n">
        <v>269</v>
      </c>
      <c r="E27" s="8" t="inlineStr">
        <is>
          <t>Hujan (wet, Dec-Feb)</t>
        </is>
      </c>
      <c r="F27" s="13" t="n">
        <v>32.15</v>
      </c>
      <c r="G27" s="13" t="n">
        <v>36.08</v>
      </c>
      <c r="H27" s="14" t="n">
        <v>3.43</v>
      </c>
      <c r="I27" s="13" t="n">
        <v>37.8</v>
      </c>
      <c r="J27" s="28">
        <f>'8) SSD &amp; HC5'!$B$23</f>
        <v/>
      </c>
      <c r="K27" s="14" t="n">
        <v>3</v>
      </c>
      <c r="L27" s="14">
        <f>J27/K27</f>
        <v/>
      </c>
      <c r="M27" s="14">
        <f>F27/L27</f>
        <v/>
      </c>
      <c r="N27" s="14">
        <f>I27/L27</f>
        <v/>
      </c>
      <c r="O27" s="8">
        <f>IF(M27&lt;0.1,"negligible",IF(M27&lt;1,"low",IF(M27&lt;10,"moderate","high")))</f>
        <v/>
      </c>
      <c r="P27" s="8">
        <f>IF(N27&lt;0.1,"negligible",IF(N27&lt;1,"low",IF(N27&lt;10,"moderate","high")))</f>
        <v/>
      </c>
      <c r="Q27" s="8" t="inlineStr">
        <is>
          <t>synthetic (dummy) - generated, not measured</t>
        </is>
      </c>
    </row>
    <row r="28">
      <c r="A28" s="8" t="inlineStr">
        <is>
          <t>ST8</t>
        </is>
      </c>
      <c r="B28" s="8" t="inlineStr">
        <is>
          <t>Muara Gembong (estuary)</t>
        </is>
      </c>
      <c r="C28" s="8" t="inlineStr">
        <is>
          <t>Kab. Bekasi</t>
        </is>
      </c>
      <c r="D28" s="8" t="n">
        <v>269</v>
      </c>
      <c r="E28" s="8" t="inlineStr">
        <is>
          <t>Kemarau (dry, Jul-Sep)</t>
        </is>
      </c>
      <c r="F28" s="13" t="n">
        <v>14.74</v>
      </c>
      <c r="G28" s="13" t="n">
        <v>17.19</v>
      </c>
      <c r="H28" s="14" t="n">
        <v>3.77</v>
      </c>
      <c r="I28" s="13" t="n">
        <v>20.93</v>
      </c>
      <c r="J28" s="28">
        <f>'8) SSD &amp; HC5'!$B$23</f>
        <v/>
      </c>
      <c r="K28" s="14" t="n">
        <v>3</v>
      </c>
      <c r="L28" s="14">
        <f>J28/K28</f>
        <v/>
      </c>
      <c r="M28" s="14">
        <f>F28/L28</f>
        <v/>
      </c>
      <c r="N28" s="14">
        <f>I28/L28</f>
        <v/>
      </c>
      <c r="O28" s="8">
        <f>IF(M28&lt;0.1,"negligible",IF(M28&lt;1,"low",IF(M28&lt;10,"moderate","high")))</f>
        <v/>
      </c>
      <c r="P28" s="8">
        <f>IF(N28&lt;0.1,"negligible",IF(N28&lt;1,"low",IF(N28&lt;10,"moderate","high")))</f>
        <v/>
      </c>
      <c r="Q28" s="8" t="inlineStr">
        <is>
          <t>synthetic (dummy) - generated, not measured</t>
        </is>
      </c>
    </row>
    <row r="29">
      <c r="A29" s="8" t="inlineStr">
        <is>
          <t>ST8</t>
        </is>
      </c>
      <c r="B29" s="8" t="inlineStr">
        <is>
          <t>Muara Gembong (estuary)</t>
        </is>
      </c>
      <c r="C29" s="8" t="inlineStr">
        <is>
          <t>Kab. Bekasi</t>
        </is>
      </c>
      <c r="D29" s="8" t="n">
        <v>269</v>
      </c>
      <c r="E29" s="8" t="inlineStr">
        <is>
          <t>Transisi (Apr-Jun/Oct)</t>
        </is>
      </c>
      <c r="F29" s="13" t="n">
        <v>26.01</v>
      </c>
      <c r="G29" s="13" t="n">
        <v>29.32</v>
      </c>
      <c r="H29" s="14" t="n">
        <v>2.91</v>
      </c>
      <c r="I29" s="13" t="n">
        <v>30.79</v>
      </c>
      <c r="J29" s="28">
        <f>'8) SSD &amp; HC5'!$B$23</f>
        <v/>
      </c>
      <c r="K29" s="14" t="n">
        <v>3</v>
      </c>
      <c r="L29" s="14">
        <f>J29/K29</f>
        <v/>
      </c>
      <c r="M29" s="14">
        <f>F29/L29</f>
        <v/>
      </c>
      <c r="N29" s="14">
        <f>I29/L29</f>
        <v/>
      </c>
      <c r="O29" s="8">
        <f>IF(M29&lt;0.1,"negligible",IF(M29&lt;1,"low",IF(M29&lt;10,"moderate","high")))</f>
        <v/>
      </c>
      <c r="P29" s="8">
        <f>IF(N29&lt;0.1,"negligible",IF(N29&lt;1,"low",IF(N29&lt;10,"moderate","high")))</f>
        <v/>
      </c>
      <c r="Q29" s="8" t="inlineStr">
        <is>
          <t>synthetic (dummy) - generated, not measured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71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20" customWidth="1" min="2" max="2"/>
    <col width="34" customWidth="1" min="3" max="3"/>
    <col width="26" customWidth="1" min="4" max="4"/>
    <col width="19" customWidth="1" min="5" max="5"/>
    <col width="19" customWidth="1" min="6" max="6"/>
    <col width="12" customWidth="1" min="7" max="7"/>
    <col width="34" customWidth="1" min="8" max="8"/>
  </cols>
  <sheetData>
    <row r="1">
      <c r="A1" s="1" t="inlineStr">
        <is>
          <t>Leopold interaction matrix</t>
        </is>
      </c>
    </row>
    <row r="2">
      <c r="A2" s="2" t="inlineStr">
        <is>
          <t>magnitude (-5..+5) x importance (1..5); only interacting cells are listed</t>
        </is>
      </c>
    </row>
    <row r="3">
      <c r="A3" s="3" t="inlineStr">
        <is>
          <t>Data status: synthetic (dummy) - generated, not measured</t>
        </is>
      </c>
    </row>
    <row r="5" ht="30" customHeight="1">
      <c r="A5" s="7" t="inlineStr">
        <is>
          <t>activity</t>
        </is>
      </c>
      <c r="B5" s="7" t="inlineStr">
        <is>
          <t>component_category</t>
        </is>
      </c>
      <c r="C5" s="7" t="inlineStr">
        <is>
          <t>environmental_component</t>
        </is>
      </c>
      <c r="D5" s="7" t="inlineStr">
        <is>
          <t>magnitude_minus5_to_plus5</t>
        </is>
      </c>
      <c r="E5" s="7" t="inlineStr">
        <is>
          <t>importance_1_to_5</t>
        </is>
      </c>
      <c r="F5" s="7" t="inlineStr">
        <is>
          <t>interaction_score</t>
        </is>
      </c>
      <c r="G5" s="7" t="inlineStr">
        <is>
          <t>direction</t>
        </is>
      </c>
      <c r="H5" s="7" t="inlineStr">
        <is>
          <t>data_status</t>
        </is>
      </c>
    </row>
    <row r="6">
      <c r="A6" s="8" t="inlineStr">
        <is>
          <t>PET resin production &amp; preform moulding (Bekasi-Karawang industrial belt)</t>
        </is>
      </c>
      <c r="B6" s="8" t="inlineStr">
        <is>
          <t>Physico-chemical</t>
        </is>
      </c>
      <c r="C6" s="8" t="inlineStr">
        <is>
          <t>Surface water quality (PET NP, TSS, DOC)</t>
        </is>
      </c>
      <c r="D6" s="9" t="n">
        <v>-3</v>
      </c>
      <c r="E6" s="9" t="n">
        <v>3</v>
      </c>
      <c r="F6" s="8">
        <f>D6*E6</f>
        <v/>
      </c>
      <c r="G6" s="8">
        <f>IF(D6&lt;0,"adverse","beneficial")</f>
        <v/>
      </c>
      <c r="H6" s="8" t="inlineStr">
        <is>
          <t>synthetic (dummy) - generated, not measured</t>
        </is>
      </c>
    </row>
    <row r="7">
      <c r="A7" s="8" t="inlineStr">
        <is>
          <t>PET resin production &amp; preform moulding (Bekasi-Karawang industrial belt)</t>
        </is>
      </c>
      <c r="B7" s="8" t="inlineStr">
        <is>
          <t>Physico-chemical</t>
        </is>
      </c>
      <c r="C7" s="8" t="inlineStr">
        <is>
          <t>Sediment quality</t>
        </is>
      </c>
      <c r="D7" s="9" t="n">
        <v>-2</v>
      </c>
      <c r="E7" s="9" t="n">
        <v>3</v>
      </c>
      <c r="F7" s="8">
        <f>D7*E7</f>
        <v/>
      </c>
      <c r="G7" s="8">
        <f>IF(D7&lt;0,"adverse","beneficial")</f>
        <v/>
      </c>
      <c r="H7" s="8" t="inlineStr">
        <is>
          <t>synthetic (dummy) - generated, not measured</t>
        </is>
      </c>
    </row>
    <row r="8">
      <c r="A8" s="8" t="inlineStr">
        <is>
          <t>PET resin production &amp; preform moulding (Bekasi-Karawang industrial belt)</t>
        </is>
      </c>
      <c r="B8" s="8" t="inlineStr">
        <is>
          <t>Physico-chemical</t>
        </is>
      </c>
      <c r="C8" s="8" t="inlineStr">
        <is>
          <t>Air quality (combustion by-products)</t>
        </is>
      </c>
      <c r="D8" s="9" t="n">
        <v>-2</v>
      </c>
      <c r="E8" s="9" t="n">
        <v>3</v>
      </c>
      <c r="F8" s="8">
        <f>D8*E8</f>
        <v/>
      </c>
      <c r="G8" s="8">
        <f>IF(D8&lt;0,"adverse","beneficial")</f>
        <v/>
      </c>
      <c r="H8" s="8" t="inlineStr">
        <is>
          <t>synthetic (dummy) - generated, not measured</t>
        </is>
      </c>
    </row>
    <row r="9">
      <c r="A9" s="8" t="inlineStr">
        <is>
          <t>PET resin production &amp; preform moulding (Bekasi-Karawang industrial belt)</t>
        </is>
      </c>
      <c r="B9" s="8" t="inlineStr">
        <is>
          <t>Biological</t>
        </is>
      </c>
      <c r="C9" s="8" t="inlineStr">
        <is>
          <t>Small crustaceans (Macrobrachium)</t>
        </is>
      </c>
      <c r="D9" s="9" t="n">
        <v>-2</v>
      </c>
      <c r="E9" s="9" t="n">
        <v>3</v>
      </c>
      <c r="F9" s="8">
        <f>D9*E9</f>
        <v/>
      </c>
      <c r="G9" s="8">
        <f>IF(D9&lt;0,"adverse","beneficial")</f>
        <v/>
      </c>
      <c r="H9" s="8" t="inlineStr">
        <is>
          <t>synthetic (dummy) - generated, not measured</t>
        </is>
      </c>
    </row>
    <row r="10">
      <c r="A10" s="8" t="inlineStr">
        <is>
          <t>PET resin production &amp; preform moulding (Bekasi-Karawang industrial belt)</t>
        </is>
      </c>
      <c r="B10" s="8" t="inlineStr">
        <is>
          <t>Biological</t>
        </is>
      </c>
      <c r="C10" s="8" t="inlineStr">
        <is>
          <t>Fish community &amp; aquaculture stock (Oreochromis)</t>
        </is>
      </c>
      <c r="D10" s="9" t="n">
        <v>-2</v>
      </c>
      <c r="E10" s="9" t="n">
        <v>3</v>
      </c>
      <c r="F10" s="8">
        <f>D10*E10</f>
        <v/>
      </c>
      <c r="G10" s="8">
        <f>IF(D10&lt;0,"adverse","beneficial")</f>
        <v/>
      </c>
      <c r="H10" s="8" t="inlineStr">
        <is>
          <t>synthetic (dummy) - generated, not measured</t>
        </is>
      </c>
    </row>
    <row r="11">
      <c r="A11" s="8" t="inlineStr">
        <is>
          <t>PET resin production &amp; preform moulding (Bekasi-Karawang industrial belt)</t>
        </is>
      </c>
      <c r="B11" s="8" t="inlineStr">
        <is>
          <t>Biological</t>
        </is>
      </c>
      <c r="C11" s="8" t="inlineStr">
        <is>
          <t>Benthic macroinvertebrates</t>
        </is>
      </c>
      <c r="D11" s="9" t="n">
        <v>-1</v>
      </c>
      <c r="E11" s="9" t="n">
        <v>2</v>
      </c>
      <c r="F11" s="8">
        <f>D11*E11</f>
        <v/>
      </c>
      <c r="G11" s="8">
        <f>IF(D11&lt;0,"adverse","beneficial")</f>
        <v/>
      </c>
      <c r="H11" s="8" t="inlineStr">
        <is>
          <t>synthetic (dummy) - generated, not measured</t>
        </is>
      </c>
    </row>
    <row r="12">
      <c r="A12" s="8" t="inlineStr">
        <is>
          <t>PET resin production &amp; preform moulding (Bekasi-Karawang industrial belt)</t>
        </is>
      </c>
      <c r="B12" s="8" t="inlineStr">
        <is>
          <t>Socio-economic</t>
        </is>
      </c>
      <c r="C12" s="8" t="inlineStr">
        <is>
          <t>Fisher &amp; fish-farmer livelihood</t>
        </is>
      </c>
      <c r="D12" s="9" t="n">
        <v>-1</v>
      </c>
      <c r="E12" s="9" t="n">
        <v>2</v>
      </c>
      <c r="F12" s="8">
        <f>D12*E12</f>
        <v/>
      </c>
      <c r="G12" s="8">
        <f>IF(D12&lt;0,"adverse","beneficial")</f>
        <v/>
      </c>
      <c r="H12" s="8" t="inlineStr">
        <is>
          <t>synthetic (dummy) - generated, not measured</t>
        </is>
      </c>
    </row>
    <row r="13">
      <c r="A13" s="8" t="inlineStr">
        <is>
          <t>PET resin production &amp; preform moulding (Bekasi-Karawang industrial belt)</t>
        </is>
      </c>
      <c r="B13" s="8" t="inlineStr">
        <is>
          <t>Socio-economic</t>
        </is>
      </c>
      <c r="C13" s="8" t="inlineStr">
        <is>
          <t>Drinking water supply &amp; public health</t>
        </is>
      </c>
      <c r="D13" s="9" t="n">
        <v>-1</v>
      </c>
      <c r="E13" s="9" t="n">
        <v>3</v>
      </c>
      <c r="F13" s="8">
        <f>D13*E13</f>
        <v/>
      </c>
      <c r="G13" s="8">
        <f>IF(D13&lt;0,"adverse","beneficial")</f>
        <v/>
      </c>
      <c r="H13" s="8" t="inlineStr">
        <is>
          <t>synthetic (dummy) - generated, not measured</t>
        </is>
      </c>
    </row>
    <row r="14">
      <c r="A14" s="8" t="inlineStr">
        <is>
          <t>PET resin production &amp; preform moulding (Bekasi-Karawang industrial belt)</t>
        </is>
      </c>
      <c r="B14" s="8" t="inlineStr">
        <is>
          <t>Socio-economic</t>
        </is>
      </c>
      <c r="C14" s="8" t="inlineStr">
        <is>
          <t>Informal waste-picker occupational exposure</t>
        </is>
      </c>
      <c r="D14" s="9" t="n">
        <v>-1</v>
      </c>
      <c r="E14" s="9" t="n">
        <v>2</v>
      </c>
      <c r="F14" s="8">
        <f>D14*E14</f>
        <v/>
      </c>
      <c r="G14" s="8">
        <f>IF(D14&lt;0,"adverse","beneficial")</f>
        <v/>
      </c>
      <c r="H14" s="8" t="inlineStr">
        <is>
          <t>synthetic (dummy) - generated, not measured</t>
        </is>
      </c>
    </row>
    <row r="15">
      <c r="A15" s="8" t="inlineStr">
        <is>
          <t>Bottling, filling and distribution</t>
        </is>
      </c>
      <c r="B15" s="8" t="inlineStr">
        <is>
          <t>Physico-chemical</t>
        </is>
      </c>
      <c r="C15" s="8" t="inlineStr">
        <is>
          <t>Surface water quality (PET NP, TSS, DOC)</t>
        </is>
      </c>
      <c r="D15" s="9" t="n">
        <v>-2</v>
      </c>
      <c r="E15" s="9" t="n">
        <v>2</v>
      </c>
      <c r="F15" s="8">
        <f>D15*E15</f>
        <v/>
      </c>
      <c r="G15" s="8">
        <f>IF(D15&lt;0,"adverse","beneficial")</f>
        <v/>
      </c>
      <c r="H15" s="8" t="inlineStr">
        <is>
          <t>synthetic (dummy) - generated, not measured</t>
        </is>
      </c>
    </row>
    <row r="16">
      <c r="A16" s="8" t="inlineStr">
        <is>
          <t>Bottling, filling and distribution</t>
        </is>
      </c>
      <c r="B16" s="8" t="inlineStr">
        <is>
          <t>Physico-chemical</t>
        </is>
      </c>
      <c r="C16" s="8" t="inlineStr">
        <is>
          <t>Sediment quality</t>
        </is>
      </c>
      <c r="D16" s="9" t="n">
        <v>-1</v>
      </c>
      <c r="E16" s="9" t="n">
        <v>2</v>
      </c>
      <c r="F16" s="8">
        <f>D16*E16</f>
        <v/>
      </c>
      <c r="G16" s="8">
        <f>IF(D16&lt;0,"adverse","beneficial")</f>
        <v/>
      </c>
      <c r="H16" s="8" t="inlineStr">
        <is>
          <t>synthetic (dummy) - generated, not measured</t>
        </is>
      </c>
    </row>
    <row r="17">
      <c r="A17" s="8" t="inlineStr">
        <is>
          <t>Bottling, filling and distribution</t>
        </is>
      </c>
      <c r="B17" s="8" t="inlineStr">
        <is>
          <t>Physico-chemical</t>
        </is>
      </c>
      <c r="C17" s="8" t="inlineStr">
        <is>
          <t>Air quality (combustion by-products)</t>
        </is>
      </c>
      <c r="D17" s="9" t="n">
        <v>-1</v>
      </c>
      <c r="E17" s="9" t="n">
        <v>2</v>
      </c>
      <c r="F17" s="8">
        <f>D17*E17</f>
        <v/>
      </c>
      <c r="G17" s="8">
        <f>IF(D17&lt;0,"adverse","beneficial")</f>
        <v/>
      </c>
      <c r="H17" s="8" t="inlineStr">
        <is>
          <t>synthetic (dummy) - generated, not measured</t>
        </is>
      </c>
    </row>
    <row r="18">
      <c r="A18" s="8" t="inlineStr">
        <is>
          <t>Bottling, filling and distribution</t>
        </is>
      </c>
      <c r="B18" s="8" t="inlineStr">
        <is>
          <t>Biological</t>
        </is>
      </c>
      <c r="C18" s="8" t="inlineStr">
        <is>
          <t>Small crustaceans (Macrobrachium)</t>
        </is>
      </c>
      <c r="D18" s="9" t="n">
        <v>-1</v>
      </c>
      <c r="E18" s="9" t="n">
        <v>2</v>
      </c>
      <c r="F18" s="8">
        <f>D18*E18</f>
        <v/>
      </c>
      <c r="G18" s="8">
        <f>IF(D18&lt;0,"adverse","beneficial")</f>
        <v/>
      </c>
      <c r="H18" s="8" t="inlineStr">
        <is>
          <t>synthetic (dummy) - generated, not measured</t>
        </is>
      </c>
    </row>
    <row r="19">
      <c r="A19" s="8" t="inlineStr">
        <is>
          <t>Bottling, filling and distribution</t>
        </is>
      </c>
      <c r="B19" s="8" t="inlineStr">
        <is>
          <t>Biological</t>
        </is>
      </c>
      <c r="C19" s="8" t="inlineStr">
        <is>
          <t>Fish community &amp; aquaculture stock (Oreochromis)</t>
        </is>
      </c>
      <c r="D19" s="9" t="n">
        <v>-1</v>
      </c>
      <c r="E19" s="9" t="n">
        <v>2</v>
      </c>
      <c r="F19" s="8">
        <f>D19*E19</f>
        <v/>
      </c>
      <c r="G19" s="8">
        <f>IF(D19&lt;0,"adverse","beneficial")</f>
        <v/>
      </c>
      <c r="H19" s="8" t="inlineStr">
        <is>
          <t>synthetic (dummy) - generated, not measured</t>
        </is>
      </c>
    </row>
    <row r="20">
      <c r="A20" s="8" t="inlineStr">
        <is>
          <t>Bottling, filling and distribution</t>
        </is>
      </c>
      <c r="B20" s="8" t="inlineStr">
        <is>
          <t>Biological</t>
        </is>
      </c>
      <c r="C20" s="8" t="inlineStr">
        <is>
          <t>Benthic macroinvertebrates</t>
        </is>
      </c>
      <c r="D20" s="9" t="n">
        <v>-1</v>
      </c>
      <c r="E20" s="9" t="n">
        <v>2</v>
      </c>
      <c r="F20" s="8">
        <f>D20*E20</f>
        <v/>
      </c>
      <c r="G20" s="8">
        <f>IF(D20&lt;0,"adverse","beneficial")</f>
        <v/>
      </c>
      <c r="H20" s="8" t="inlineStr">
        <is>
          <t>synthetic (dummy) - generated, not measured</t>
        </is>
      </c>
    </row>
    <row r="21">
      <c r="A21" s="8" t="inlineStr">
        <is>
          <t>Bottling, filling and distribution</t>
        </is>
      </c>
      <c r="B21" s="8" t="inlineStr">
        <is>
          <t>Socio-economic</t>
        </is>
      </c>
      <c r="C21" s="8" t="inlineStr">
        <is>
          <t>Drinking water supply &amp; public health</t>
        </is>
      </c>
      <c r="D21" s="9" t="n">
        <v>-1</v>
      </c>
      <c r="E21" s="9" t="n">
        <v>2</v>
      </c>
      <c r="F21" s="8">
        <f>D21*E21</f>
        <v/>
      </c>
      <c r="G21" s="8">
        <f>IF(D21&lt;0,"adverse","beneficial")</f>
        <v/>
      </c>
      <c r="H21" s="8" t="inlineStr">
        <is>
          <t>synthetic (dummy) - generated, not measured</t>
        </is>
      </c>
    </row>
    <row r="22">
      <c r="A22" s="8" t="inlineStr">
        <is>
          <t>Textile / polyester fibre wet processing (Majalaya cluster)</t>
        </is>
      </c>
      <c r="B22" s="8" t="inlineStr">
        <is>
          <t>Physico-chemical</t>
        </is>
      </c>
      <c r="C22" s="8" t="inlineStr">
        <is>
          <t>Surface water quality (PET NP, TSS, DOC)</t>
        </is>
      </c>
      <c r="D22" s="9" t="n">
        <v>-5</v>
      </c>
      <c r="E22" s="9" t="n">
        <v>5</v>
      </c>
      <c r="F22" s="8">
        <f>D22*E22</f>
        <v/>
      </c>
      <c r="G22" s="8">
        <f>IF(D22&lt;0,"adverse","beneficial")</f>
        <v/>
      </c>
      <c r="H22" s="8" t="inlineStr">
        <is>
          <t>synthetic (dummy) - generated, not measured</t>
        </is>
      </c>
    </row>
    <row r="23">
      <c r="A23" s="8" t="inlineStr">
        <is>
          <t>Textile / polyester fibre wet processing (Majalaya cluster)</t>
        </is>
      </c>
      <c r="B23" s="8" t="inlineStr">
        <is>
          <t>Physico-chemical</t>
        </is>
      </c>
      <c r="C23" s="8" t="inlineStr">
        <is>
          <t>Sediment quality</t>
        </is>
      </c>
      <c r="D23" s="9" t="n">
        <v>-4</v>
      </c>
      <c r="E23" s="9" t="n">
        <v>4</v>
      </c>
      <c r="F23" s="8">
        <f>D23*E23</f>
        <v/>
      </c>
      <c r="G23" s="8">
        <f>IF(D23&lt;0,"adverse","beneficial")</f>
        <v/>
      </c>
      <c r="H23" s="8" t="inlineStr">
        <is>
          <t>synthetic (dummy) - generated, not measured</t>
        </is>
      </c>
    </row>
    <row r="24">
      <c r="A24" s="8" t="inlineStr">
        <is>
          <t>Textile / polyester fibre wet processing (Majalaya cluster)</t>
        </is>
      </c>
      <c r="B24" s="8" t="inlineStr">
        <is>
          <t>Physico-chemical</t>
        </is>
      </c>
      <c r="C24" s="8" t="inlineStr">
        <is>
          <t>Air quality (combustion by-products)</t>
        </is>
      </c>
      <c r="D24" s="9" t="n">
        <v>-1</v>
      </c>
      <c r="E24" s="9" t="n">
        <v>2</v>
      </c>
      <c r="F24" s="8">
        <f>D24*E24</f>
        <v/>
      </c>
      <c r="G24" s="8">
        <f>IF(D24&lt;0,"adverse","beneficial")</f>
        <v/>
      </c>
      <c r="H24" s="8" t="inlineStr">
        <is>
          <t>synthetic (dummy) - generated, not measured</t>
        </is>
      </c>
    </row>
    <row r="25">
      <c r="A25" s="8" t="inlineStr">
        <is>
          <t>Textile / polyester fibre wet processing (Majalaya cluster)</t>
        </is>
      </c>
      <c r="B25" s="8" t="inlineStr">
        <is>
          <t>Biological</t>
        </is>
      </c>
      <c r="C25" s="8" t="inlineStr">
        <is>
          <t>Small crustaceans (Macrobrachium)</t>
        </is>
      </c>
      <c r="D25" s="9" t="n">
        <v>-4</v>
      </c>
      <c r="E25" s="9" t="n">
        <v>5</v>
      </c>
      <c r="F25" s="8">
        <f>D25*E25</f>
        <v/>
      </c>
      <c r="G25" s="8">
        <f>IF(D25&lt;0,"adverse","beneficial")</f>
        <v/>
      </c>
      <c r="H25" s="8" t="inlineStr">
        <is>
          <t>synthetic (dummy) - generated, not measured</t>
        </is>
      </c>
    </row>
    <row r="26">
      <c r="A26" s="8" t="inlineStr">
        <is>
          <t>Textile / polyester fibre wet processing (Majalaya cluster)</t>
        </is>
      </c>
      <c r="B26" s="8" t="inlineStr">
        <is>
          <t>Biological</t>
        </is>
      </c>
      <c r="C26" s="8" t="inlineStr">
        <is>
          <t>Fish community &amp; aquaculture stock (Oreochromis)</t>
        </is>
      </c>
      <c r="D26" s="9" t="n">
        <v>-4</v>
      </c>
      <c r="E26" s="9" t="n">
        <v>5</v>
      </c>
      <c r="F26" s="8">
        <f>D26*E26</f>
        <v/>
      </c>
      <c r="G26" s="8">
        <f>IF(D26&lt;0,"adverse","beneficial")</f>
        <v/>
      </c>
      <c r="H26" s="8" t="inlineStr">
        <is>
          <t>synthetic (dummy) - generated, not measured</t>
        </is>
      </c>
    </row>
    <row r="27">
      <c r="A27" s="8" t="inlineStr">
        <is>
          <t>Textile / polyester fibre wet processing (Majalaya cluster)</t>
        </is>
      </c>
      <c r="B27" s="8" t="inlineStr">
        <is>
          <t>Biological</t>
        </is>
      </c>
      <c r="C27" s="8" t="inlineStr">
        <is>
          <t>Benthic macroinvertebrates</t>
        </is>
      </c>
      <c r="D27" s="9" t="n">
        <v>-4</v>
      </c>
      <c r="E27" s="9" t="n">
        <v>4</v>
      </c>
      <c r="F27" s="8">
        <f>D27*E27</f>
        <v/>
      </c>
      <c r="G27" s="8">
        <f>IF(D27&lt;0,"adverse","beneficial")</f>
        <v/>
      </c>
      <c r="H27" s="8" t="inlineStr">
        <is>
          <t>synthetic (dummy) - generated, not measured</t>
        </is>
      </c>
    </row>
    <row r="28">
      <c r="A28" s="8" t="inlineStr">
        <is>
          <t>Textile / polyester fibre wet processing (Majalaya cluster)</t>
        </is>
      </c>
      <c r="B28" s="8" t="inlineStr">
        <is>
          <t>Socio-economic</t>
        </is>
      </c>
      <c r="C28" s="8" t="inlineStr">
        <is>
          <t>Fisher &amp; fish-farmer livelihood</t>
        </is>
      </c>
      <c r="D28" s="9" t="n">
        <v>-3</v>
      </c>
      <c r="E28" s="9" t="n">
        <v>4</v>
      </c>
      <c r="F28" s="8">
        <f>D28*E28</f>
        <v/>
      </c>
      <c r="G28" s="8">
        <f>IF(D28&lt;0,"adverse","beneficial")</f>
        <v/>
      </c>
      <c r="H28" s="8" t="inlineStr">
        <is>
          <t>synthetic (dummy) - generated, not measured</t>
        </is>
      </c>
    </row>
    <row r="29">
      <c r="A29" s="8" t="inlineStr">
        <is>
          <t>Textile / polyester fibre wet processing (Majalaya cluster)</t>
        </is>
      </c>
      <c r="B29" s="8" t="inlineStr">
        <is>
          <t>Socio-economic</t>
        </is>
      </c>
      <c r="C29" s="8" t="inlineStr">
        <is>
          <t>Drinking water supply &amp; public health</t>
        </is>
      </c>
      <c r="D29" s="9" t="n">
        <v>-3</v>
      </c>
      <c r="E29" s="9" t="n">
        <v>4</v>
      </c>
      <c r="F29" s="8">
        <f>D29*E29</f>
        <v/>
      </c>
      <c r="G29" s="8">
        <f>IF(D29&lt;0,"adverse","beneficial")</f>
        <v/>
      </c>
      <c r="H29" s="8" t="inlineStr">
        <is>
          <t>synthetic (dummy) - generated, not measured</t>
        </is>
      </c>
    </row>
    <row r="30">
      <c r="A30" s="8" t="inlineStr">
        <is>
          <t>Textile / polyester fibre wet processing (Majalaya cluster)</t>
        </is>
      </c>
      <c r="B30" s="8" t="inlineStr">
        <is>
          <t>Socio-economic</t>
        </is>
      </c>
      <c r="C30" s="8" t="inlineStr">
        <is>
          <t>Informal waste-picker occupational exposure</t>
        </is>
      </c>
      <c r="D30" s="9" t="n">
        <v>-2</v>
      </c>
      <c r="E30" s="9" t="n">
        <v>3</v>
      </c>
      <c r="F30" s="8">
        <f>D30*E30</f>
        <v/>
      </c>
      <c r="G30" s="8">
        <f>IF(D30&lt;0,"adverse","beneficial")</f>
        <v/>
      </c>
      <c r="H30" s="8" t="inlineStr">
        <is>
          <t>synthetic (dummy) - generated, not measured</t>
        </is>
      </c>
    </row>
    <row r="31">
      <c r="A31" s="8" t="inlineStr">
        <is>
          <t>Uncollected post-consumer PET entering the river</t>
        </is>
      </c>
      <c r="B31" s="8" t="inlineStr">
        <is>
          <t>Physico-chemical</t>
        </is>
      </c>
      <c r="C31" s="8" t="inlineStr">
        <is>
          <t>Surface water quality (PET NP, TSS, DOC)</t>
        </is>
      </c>
      <c r="D31" s="9" t="n">
        <v>-5</v>
      </c>
      <c r="E31" s="9" t="n">
        <v>5</v>
      </c>
      <c r="F31" s="8">
        <f>D31*E31</f>
        <v/>
      </c>
      <c r="G31" s="8">
        <f>IF(D31&lt;0,"adverse","beneficial")</f>
        <v/>
      </c>
      <c r="H31" s="8" t="inlineStr">
        <is>
          <t>synthetic (dummy) - generated, not measured</t>
        </is>
      </c>
    </row>
    <row r="32">
      <c r="A32" s="8" t="inlineStr">
        <is>
          <t>Uncollected post-consumer PET entering the river</t>
        </is>
      </c>
      <c r="B32" s="8" t="inlineStr">
        <is>
          <t>Physico-chemical</t>
        </is>
      </c>
      <c r="C32" s="8" t="inlineStr">
        <is>
          <t>Sediment quality</t>
        </is>
      </c>
      <c r="D32" s="9" t="n">
        <v>-5</v>
      </c>
      <c r="E32" s="9" t="n">
        <v>5</v>
      </c>
      <c r="F32" s="8">
        <f>D32*E32</f>
        <v/>
      </c>
      <c r="G32" s="8">
        <f>IF(D32&lt;0,"adverse","beneficial")</f>
        <v/>
      </c>
      <c r="H32" s="8" t="inlineStr">
        <is>
          <t>synthetic (dummy) - generated, not measured</t>
        </is>
      </c>
    </row>
    <row r="33">
      <c r="A33" s="8" t="inlineStr">
        <is>
          <t>Uncollected post-consumer PET entering the river</t>
        </is>
      </c>
      <c r="B33" s="8" t="inlineStr">
        <is>
          <t>Biological</t>
        </is>
      </c>
      <c r="C33" s="8" t="inlineStr">
        <is>
          <t>Small crustaceans (Macrobrachium)</t>
        </is>
      </c>
      <c r="D33" s="9" t="n">
        <v>-5</v>
      </c>
      <c r="E33" s="9" t="n">
        <v>5</v>
      </c>
      <c r="F33" s="8">
        <f>D33*E33</f>
        <v/>
      </c>
      <c r="G33" s="8">
        <f>IF(D33&lt;0,"adverse","beneficial")</f>
        <v/>
      </c>
      <c r="H33" s="8" t="inlineStr">
        <is>
          <t>synthetic (dummy) - generated, not measured</t>
        </is>
      </c>
    </row>
    <row r="34">
      <c r="A34" s="8" t="inlineStr">
        <is>
          <t>Uncollected post-consumer PET entering the river</t>
        </is>
      </c>
      <c r="B34" s="8" t="inlineStr">
        <is>
          <t>Biological</t>
        </is>
      </c>
      <c r="C34" s="8" t="inlineStr">
        <is>
          <t>Fish community &amp; aquaculture stock (Oreochromis)</t>
        </is>
      </c>
      <c r="D34" s="9" t="n">
        <v>-4</v>
      </c>
      <c r="E34" s="9" t="n">
        <v>5</v>
      </c>
      <c r="F34" s="8">
        <f>D34*E34</f>
        <v/>
      </c>
      <c r="G34" s="8">
        <f>IF(D34&lt;0,"adverse","beneficial")</f>
        <v/>
      </c>
      <c r="H34" s="8" t="inlineStr">
        <is>
          <t>synthetic (dummy) - generated, not measured</t>
        </is>
      </c>
    </row>
    <row r="35">
      <c r="A35" s="8" t="inlineStr">
        <is>
          <t>Uncollected post-consumer PET entering the river</t>
        </is>
      </c>
      <c r="B35" s="8" t="inlineStr">
        <is>
          <t>Biological</t>
        </is>
      </c>
      <c r="C35" s="8" t="inlineStr">
        <is>
          <t>Benthic macroinvertebrates</t>
        </is>
      </c>
      <c r="D35" s="9" t="n">
        <v>-4</v>
      </c>
      <c r="E35" s="9" t="n">
        <v>5</v>
      </c>
      <c r="F35" s="8">
        <f>D35*E35</f>
        <v/>
      </c>
      <c r="G35" s="8">
        <f>IF(D35&lt;0,"adverse","beneficial")</f>
        <v/>
      </c>
      <c r="H35" s="8" t="inlineStr">
        <is>
          <t>synthetic (dummy) - generated, not measured</t>
        </is>
      </c>
    </row>
    <row r="36">
      <c r="A36" s="8" t="inlineStr">
        <is>
          <t>Uncollected post-consumer PET entering the river</t>
        </is>
      </c>
      <c r="B36" s="8" t="inlineStr">
        <is>
          <t>Socio-economic</t>
        </is>
      </c>
      <c r="C36" s="8" t="inlineStr">
        <is>
          <t>Fisher &amp; fish-farmer livelihood</t>
        </is>
      </c>
      <c r="D36" s="9" t="n">
        <v>-3</v>
      </c>
      <c r="E36" s="9" t="n">
        <v>4</v>
      </c>
      <c r="F36" s="8">
        <f>D36*E36</f>
        <v/>
      </c>
      <c r="G36" s="8">
        <f>IF(D36&lt;0,"adverse","beneficial")</f>
        <v/>
      </c>
      <c r="H36" s="8" t="inlineStr">
        <is>
          <t>synthetic (dummy) - generated, not measured</t>
        </is>
      </c>
    </row>
    <row r="37">
      <c r="A37" s="8" t="inlineStr">
        <is>
          <t>Uncollected post-consumer PET entering the river</t>
        </is>
      </c>
      <c r="B37" s="8" t="inlineStr">
        <is>
          <t>Socio-economic</t>
        </is>
      </c>
      <c r="C37" s="8" t="inlineStr">
        <is>
          <t>Drinking water supply &amp; public health</t>
        </is>
      </c>
      <c r="D37" s="9" t="n">
        <v>-4</v>
      </c>
      <c r="E37" s="9" t="n">
        <v>5</v>
      </c>
      <c r="F37" s="8">
        <f>D37*E37</f>
        <v/>
      </c>
      <c r="G37" s="8">
        <f>IF(D37&lt;0,"adverse","beneficial")</f>
        <v/>
      </c>
      <c r="H37" s="8" t="inlineStr">
        <is>
          <t>synthetic (dummy) - generated, not measured</t>
        </is>
      </c>
    </row>
    <row r="38">
      <c r="A38" s="8" t="inlineStr">
        <is>
          <t>Uncollected post-consumer PET entering the river</t>
        </is>
      </c>
      <c r="B38" s="8" t="inlineStr">
        <is>
          <t>Socio-economic</t>
        </is>
      </c>
      <c r="C38" s="8" t="inlineStr">
        <is>
          <t>Informal waste-picker occupational exposure</t>
        </is>
      </c>
      <c r="D38" s="9" t="n">
        <v>-2</v>
      </c>
      <c r="E38" s="9" t="n">
        <v>3</v>
      </c>
      <c r="F38" s="8">
        <f>D38*E38</f>
        <v/>
      </c>
      <c r="G38" s="8">
        <f>IF(D38&lt;0,"adverse","beneficial")</f>
        <v/>
      </c>
      <c r="H38" s="8" t="inlineStr">
        <is>
          <t>synthetic (dummy) - generated, not measured</t>
        </is>
      </c>
    </row>
    <row r="39">
      <c r="A39" s="8" t="inlineStr">
        <is>
          <t>Open dumping and open burning of PET waste</t>
        </is>
      </c>
      <c r="B39" s="8" t="inlineStr">
        <is>
          <t>Physico-chemical</t>
        </is>
      </c>
      <c r="C39" s="8" t="inlineStr">
        <is>
          <t>Surface water quality (PET NP, TSS, DOC)</t>
        </is>
      </c>
      <c r="D39" s="9" t="n">
        <v>-3</v>
      </c>
      <c r="E39" s="9" t="n">
        <v>3</v>
      </c>
      <c r="F39" s="8">
        <f>D39*E39</f>
        <v/>
      </c>
      <c r="G39" s="8">
        <f>IF(D39&lt;0,"adverse","beneficial")</f>
        <v/>
      </c>
      <c r="H39" s="8" t="inlineStr">
        <is>
          <t>synthetic (dummy) - generated, not measured</t>
        </is>
      </c>
    </row>
    <row r="40">
      <c r="A40" s="8" t="inlineStr">
        <is>
          <t>Open dumping and open burning of PET waste</t>
        </is>
      </c>
      <c r="B40" s="8" t="inlineStr">
        <is>
          <t>Physico-chemical</t>
        </is>
      </c>
      <c r="C40" s="8" t="inlineStr">
        <is>
          <t>Sediment quality</t>
        </is>
      </c>
      <c r="D40" s="9" t="n">
        <v>-3</v>
      </c>
      <c r="E40" s="9" t="n">
        <v>3</v>
      </c>
      <c r="F40" s="8">
        <f>D40*E40</f>
        <v/>
      </c>
      <c r="G40" s="8">
        <f>IF(D40&lt;0,"adverse","beneficial")</f>
        <v/>
      </c>
      <c r="H40" s="8" t="inlineStr">
        <is>
          <t>synthetic (dummy) - generated, not measured</t>
        </is>
      </c>
    </row>
    <row r="41">
      <c r="A41" s="8" t="inlineStr">
        <is>
          <t>Open dumping and open burning of PET waste</t>
        </is>
      </c>
      <c r="B41" s="8" t="inlineStr">
        <is>
          <t>Physico-chemical</t>
        </is>
      </c>
      <c r="C41" s="8" t="inlineStr">
        <is>
          <t>Air quality (combustion by-products)</t>
        </is>
      </c>
      <c r="D41" s="9" t="n">
        <v>-5</v>
      </c>
      <c r="E41" s="9" t="n">
        <v>5</v>
      </c>
      <c r="F41" s="8">
        <f>D41*E41</f>
        <v/>
      </c>
      <c r="G41" s="8">
        <f>IF(D41&lt;0,"adverse","beneficial")</f>
        <v/>
      </c>
      <c r="H41" s="8" t="inlineStr">
        <is>
          <t>synthetic (dummy) - generated, not measured</t>
        </is>
      </c>
    </row>
    <row r="42">
      <c r="A42" s="8" t="inlineStr">
        <is>
          <t>Open dumping and open burning of PET waste</t>
        </is>
      </c>
      <c r="B42" s="8" t="inlineStr">
        <is>
          <t>Biological</t>
        </is>
      </c>
      <c r="C42" s="8" t="inlineStr">
        <is>
          <t>Small crustaceans (Macrobrachium)</t>
        </is>
      </c>
      <c r="D42" s="9" t="n">
        <v>-3</v>
      </c>
      <c r="E42" s="9" t="n">
        <v>3</v>
      </c>
      <c r="F42" s="8">
        <f>D42*E42</f>
        <v/>
      </c>
      <c r="G42" s="8">
        <f>IF(D42&lt;0,"adverse","beneficial")</f>
        <v/>
      </c>
      <c r="H42" s="8" t="inlineStr">
        <is>
          <t>synthetic (dummy) - generated, not measured</t>
        </is>
      </c>
    </row>
    <row r="43">
      <c r="A43" s="8" t="inlineStr">
        <is>
          <t>Open dumping and open burning of PET waste</t>
        </is>
      </c>
      <c r="B43" s="8" t="inlineStr">
        <is>
          <t>Biological</t>
        </is>
      </c>
      <c r="C43" s="8" t="inlineStr">
        <is>
          <t>Fish community &amp; aquaculture stock (Oreochromis)</t>
        </is>
      </c>
      <c r="D43" s="9" t="n">
        <v>-2</v>
      </c>
      <c r="E43" s="9" t="n">
        <v>3</v>
      </c>
      <c r="F43" s="8">
        <f>D43*E43</f>
        <v/>
      </c>
      <c r="G43" s="8">
        <f>IF(D43&lt;0,"adverse","beneficial")</f>
        <v/>
      </c>
      <c r="H43" s="8" t="inlineStr">
        <is>
          <t>synthetic (dummy) - generated, not measured</t>
        </is>
      </c>
    </row>
    <row r="44">
      <c r="A44" s="8" t="inlineStr">
        <is>
          <t>Open dumping and open burning of PET waste</t>
        </is>
      </c>
      <c r="B44" s="8" t="inlineStr">
        <is>
          <t>Biological</t>
        </is>
      </c>
      <c r="C44" s="8" t="inlineStr">
        <is>
          <t>Benthic macroinvertebrates</t>
        </is>
      </c>
      <c r="D44" s="9" t="n">
        <v>-2</v>
      </c>
      <c r="E44" s="9" t="n">
        <v>3</v>
      </c>
      <c r="F44" s="8">
        <f>D44*E44</f>
        <v/>
      </c>
      <c r="G44" s="8">
        <f>IF(D44&lt;0,"adverse","beneficial")</f>
        <v/>
      </c>
      <c r="H44" s="8" t="inlineStr">
        <is>
          <t>synthetic (dummy) - generated, not measured</t>
        </is>
      </c>
    </row>
    <row r="45">
      <c r="A45" s="8" t="inlineStr">
        <is>
          <t>Open dumping and open burning of PET waste</t>
        </is>
      </c>
      <c r="B45" s="8" t="inlineStr">
        <is>
          <t>Socio-economic</t>
        </is>
      </c>
      <c r="C45" s="8" t="inlineStr">
        <is>
          <t>Fisher &amp; fish-farmer livelihood</t>
        </is>
      </c>
      <c r="D45" s="9" t="n">
        <v>-2</v>
      </c>
      <c r="E45" s="9" t="n">
        <v>3</v>
      </c>
      <c r="F45" s="8">
        <f>D45*E45</f>
        <v/>
      </c>
      <c r="G45" s="8">
        <f>IF(D45&lt;0,"adverse","beneficial")</f>
        <v/>
      </c>
      <c r="H45" s="8" t="inlineStr">
        <is>
          <t>synthetic (dummy) - generated, not measured</t>
        </is>
      </c>
    </row>
    <row r="46">
      <c r="A46" s="8" t="inlineStr">
        <is>
          <t>Open dumping and open burning of PET waste</t>
        </is>
      </c>
      <c r="B46" s="8" t="inlineStr">
        <is>
          <t>Socio-economic</t>
        </is>
      </c>
      <c r="C46" s="8" t="inlineStr">
        <is>
          <t>Drinking water supply &amp; public health</t>
        </is>
      </c>
      <c r="D46" s="9" t="n">
        <v>-3</v>
      </c>
      <c r="E46" s="9" t="n">
        <v>4</v>
      </c>
      <c r="F46" s="8">
        <f>D46*E46</f>
        <v/>
      </c>
      <c r="G46" s="8">
        <f>IF(D46&lt;0,"adverse","beneficial")</f>
        <v/>
      </c>
      <c r="H46" s="8" t="inlineStr">
        <is>
          <t>synthetic (dummy) - generated, not measured</t>
        </is>
      </c>
    </row>
    <row r="47">
      <c r="A47" s="8" t="inlineStr">
        <is>
          <t>Open dumping and open burning of PET waste</t>
        </is>
      </c>
      <c r="B47" s="8" t="inlineStr">
        <is>
          <t>Socio-economic</t>
        </is>
      </c>
      <c r="C47" s="8" t="inlineStr">
        <is>
          <t>Informal waste-picker occupational exposure</t>
        </is>
      </c>
      <c r="D47" s="9" t="n">
        <v>-4</v>
      </c>
      <c r="E47" s="9" t="n">
        <v>5</v>
      </c>
      <c r="F47" s="8">
        <f>D47*E47</f>
        <v/>
      </c>
      <c r="G47" s="8">
        <f>IF(D47&lt;0,"adverse","beneficial")</f>
        <v/>
      </c>
      <c r="H47" s="8" t="inlineStr">
        <is>
          <t>synthetic (dummy) - generated, not measured</t>
        </is>
      </c>
    </row>
    <row r="48">
      <c r="A48" s="8" t="inlineStr">
        <is>
          <t>Mechanical recycling (washing, grinding, pelletising)</t>
        </is>
      </c>
      <c r="B48" s="8" t="inlineStr">
        <is>
          <t>Physico-chemical</t>
        </is>
      </c>
      <c r="C48" s="8" t="inlineStr">
        <is>
          <t>Surface water quality (PET NP, TSS, DOC)</t>
        </is>
      </c>
      <c r="D48" s="9" t="n">
        <v>-3</v>
      </c>
      <c r="E48" s="9" t="n">
        <v>3</v>
      </c>
      <c r="F48" s="8">
        <f>D48*E48</f>
        <v/>
      </c>
      <c r="G48" s="8">
        <f>IF(D48&lt;0,"adverse","beneficial")</f>
        <v/>
      </c>
      <c r="H48" s="8" t="inlineStr">
        <is>
          <t>synthetic (dummy) - generated, not measured</t>
        </is>
      </c>
    </row>
    <row r="49">
      <c r="A49" s="8" t="inlineStr">
        <is>
          <t>Mechanical recycling (washing, grinding, pelletising)</t>
        </is>
      </c>
      <c r="B49" s="8" t="inlineStr">
        <is>
          <t>Physico-chemical</t>
        </is>
      </c>
      <c r="C49" s="8" t="inlineStr">
        <is>
          <t>Sediment quality</t>
        </is>
      </c>
      <c r="D49" s="9" t="n">
        <v>-2</v>
      </c>
      <c r="E49" s="9" t="n">
        <v>3</v>
      </c>
      <c r="F49" s="8">
        <f>D49*E49</f>
        <v/>
      </c>
      <c r="G49" s="8">
        <f>IF(D49&lt;0,"adverse","beneficial")</f>
        <v/>
      </c>
      <c r="H49" s="8" t="inlineStr">
        <is>
          <t>synthetic (dummy) - generated, not measured</t>
        </is>
      </c>
    </row>
    <row r="50">
      <c r="A50" s="8" t="inlineStr">
        <is>
          <t>Mechanical recycling (washing, grinding, pelletising)</t>
        </is>
      </c>
      <c r="B50" s="8" t="inlineStr">
        <is>
          <t>Physico-chemical</t>
        </is>
      </c>
      <c r="C50" s="8" t="inlineStr">
        <is>
          <t>Air quality (combustion by-products)</t>
        </is>
      </c>
      <c r="D50" s="9" t="n">
        <v>-2</v>
      </c>
      <c r="E50" s="9" t="n">
        <v>2</v>
      </c>
      <c r="F50" s="8">
        <f>D50*E50</f>
        <v/>
      </c>
      <c r="G50" s="8">
        <f>IF(D50&lt;0,"adverse","beneficial")</f>
        <v/>
      </c>
      <c r="H50" s="8" t="inlineStr">
        <is>
          <t>synthetic (dummy) - generated, not measured</t>
        </is>
      </c>
    </row>
    <row r="51">
      <c r="A51" s="8" t="inlineStr">
        <is>
          <t>Mechanical recycling (washing, grinding, pelletising)</t>
        </is>
      </c>
      <c r="B51" s="8" t="inlineStr">
        <is>
          <t>Biological</t>
        </is>
      </c>
      <c r="C51" s="8" t="inlineStr">
        <is>
          <t>Small crustaceans (Macrobrachium)</t>
        </is>
      </c>
      <c r="D51" s="9" t="n">
        <v>-2</v>
      </c>
      <c r="E51" s="9" t="n">
        <v>3</v>
      </c>
      <c r="F51" s="8">
        <f>D51*E51</f>
        <v/>
      </c>
      <c r="G51" s="8">
        <f>IF(D51&lt;0,"adverse","beneficial")</f>
        <v/>
      </c>
      <c r="H51" s="8" t="inlineStr">
        <is>
          <t>synthetic (dummy) - generated, not measured</t>
        </is>
      </c>
    </row>
    <row r="52">
      <c r="A52" s="8" t="inlineStr">
        <is>
          <t>Mechanical recycling (washing, grinding, pelletising)</t>
        </is>
      </c>
      <c r="B52" s="8" t="inlineStr">
        <is>
          <t>Biological</t>
        </is>
      </c>
      <c r="C52" s="8" t="inlineStr">
        <is>
          <t>Fish community &amp; aquaculture stock (Oreochromis)</t>
        </is>
      </c>
      <c r="D52" s="9" t="n">
        <v>-2</v>
      </c>
      <c r="E52" s="9" t="n">
        <v>3</v>
      </c>
      <c r="F52" s="8">
        <f>D52*E52</f>
        <v/>
      </c>
      <c r="G52" s="8">
        <f>IF(D52&lt;0,"adverse","beneficial")</f>
        <v/>
      </c>
      <c r="H52" s="8" t="inlineStr">
        <is>
          <t>synthetic (dummy) - generated, not measured</t>
        </is>
      </c>
    </row>
    <row r="53">
      <c r="A53" s="8" t="inlineStr">
        <is>
          <t>Mechanical recycling (washing, grinding, pelletising)</t>
        </is>
      </c>
      <c r="B53" s="8" t="inlineStr">
        <is>
          <t>Biological</t>
        </is>
      </c>
      <c r="C53" s="8" t="inlineStr">
        <is>
          <t>Benthic macroinvertebrates</t>
        </is>
      </c>
      <c r="D53" s="9" t="n">
        <v>-2</v>
      </c>
      <c r="E53" s="9" t="n">
        <v>3</v>
      </c>
      <c r="F53" s="8">
        <f>D53*E53</f>
        <v/>
      </c>
      <c r="G53" s="8">
        <f>IF(D53&lt;0,"adverse","beneficial")</f>
        <v/>
      </c>
      <c r="H53" s="8" t="inlineStr">
        <is>
          <t>synthetic (dummy) - generated, not measured</t>
        </is>
      </c>
    </row>
    <row r="54">
      <c r="A54" s="8" t="inlineStr">
        <is>
          <t>Mechanical recycling (washing, grinding, pelletising)</t>
        </is>
      </c>
      <c r="B54" s="8" t="inlineStr">
        <is>
          <t>Socio-economic</t>
        </is>
      </c>
      <c r="C54" s="8" t="inlineStr">
        <is>
          <t>Fisher &amp; fish-farmer livelihood</t>
        </is>
      </c>
      <c r="D54" s="9" t="n">
        <v>2</v>
      </c>
      <c r="E54" s="9" t="n">
        <v>3</v>
      </c>
      <c r="F54" s="8">
        <f>D54*E54</f>
        <v/>
      </c>
      <c r="G54" s="8">
        <f>IF(D54&lt;0,"adverse","beneficial")</f>
        <v/>
      </c>
      <c r="H54" s="8" t="inlineStr">
        <is>
          <t>synthetic (dummy) - generated, not measured</t>
        </is>
      </c>
    </row>
    <row r="55">
      <c r="A55" s="8" t="inlineStr">
        <is>
          <t>Mechanical recycling (washing, grinding, pelletising)</t>
        </is>
      </c>
      <c r="B55" s="8" t="inlineStr">
        <is>
          <t>Socio-economic</t>
        </is>
      </c>
      <c r="C55" s="8" t="inlineStr">
        <is>
          <t>Drinking water supply &amp; public health</t>
        </is>
      </c>
      <c r="D55" s="9" t="n">
        <v>-1</v>
      </c>
      <c r="E55" s="9" t="n">
        <v>2</v>
      </c>
      <c r="F55" s="8">
        <f>D55*E55</f>
        <v/>
      </c>
      <c r="G55" s="8">
        <f>IF(D55&lt;0,"adverse","beneficial")</f>
        <v/>
      </c>
      <c r="H55" s="8" t="inlineStr">
        <is>
          <t>synthetic (dummy) - generated, not measured</t>
        </is>
      </c>
    </row>
    <row r="56">
      <c r="A56" s="8" t="inlineStr">
        <is>
          <t>Mechanical recycling (washing, grinding, pelletising)</t>
        </is>
      </c>
      <c r="B56" s="8" t="inlineStr">
        <is>
          <t>Socio-economic</t>
        </is>
      </c>
      <c r="C56" s="8" t="inlineStr">
        <is>
          <t>Informal waste-picker occupational exposure</t>
        </is>
      </c>
      <c r="D56" s="9" t="n">
        <v>-3</v>
      </c>
      <c r="E56" s="9" t="n">
        <v>4</v>
      </c>
      <c r="F56" s="8">
        <f>D56*E56</f>
        <v/>
      </c>
      <c r="G56" s="8">
        <f>IF(D56&lt;0,"adverse","beneficial")</f>
        <v/>
      </c>
      <c r="H56" s="8" t="inlineStr">
        <is>
          <t>synthetic (dummy) - generated, not measured</t>
        </is>
      </c>
    </row>
    <row r="57">
      <c r="A57" s="8" t="inlineStr">
        <is>
          <t>Reservoir operation &amp; aquaculture cages (Cirata)</t>
        </is>
      </c>
      <c r="B57" s="8" t="inlineStr">
        <is>
          <t>Physico-chemical</t>
        </is>
      </c>
      <c r="C57" s="8" t="inlineStr">
        <is>
          <t>Surface water quality (PET NP, TSS, DOC)</t>
        </is>
      </c>
      <c r="D57" s="9" t="n">
        <v>-2</v>
      </c>
      <c r="E57" s="9" t="n">
        <v>3</v>
      </c>
      <c r="F57" s="8">
        <f>D57*E57</f>
        <v/>
      </c>
      <c r="G57" s="8">
        <f>IF(D57&lt;0,"adverse","beneficial")</f>
        <v/>
      </c>
      <c r="H57" s="8" t="inlineStr">
        <is>
          <t>synthetic (dummy) - generated, not measured</t>
        </is>
      </c>
    </row>
    <row r="58">
      <c r="A58" s="8" t="inlineStr">
        <is>
          <t>Reservoir operation &amp; aquaculture cages (Cirata)</t>
        </is>
      </c>
      <c r="B58" s="8" t="inlineStr">
        <is>
          <t>Physico-chemical</t>
        </is>
      </c>
      <c r="C58" s="8" t="inlineStr">
        <is>
          <t>Sediment quality</t>
        </is>
      </c>
      <c r="D58" s="9" t="n">
        <v>-3</v>
      </c>
      <c r="E58" s="9" t="n">
        <v>3</v>
      </c>
      <c r="F58" s="8">
        <f>D58*E58</f>
        <v/>
      </c>
      <c r="G58" s="8">
        <f>IF(D58&lt;0,"adverse","beneficial")</f>
        <v/>
      </c>
      <c r="H58" s="8" t="inlineStr">
        <is>
          <t>synthetic (dummy) - generated, not measured</t>
        </is>
      </c>
    </row>
    <row r="59">
      <c r="A59" s="8" t="inlineStr">
        <is>
          <t>Reservoir operation &amp; aquaculture cages (Cirata)</t>
        </is>
      </c>
      <c r="B59" s="8" t="inlineStr">
        <is>
          <t>Biological</t>
        </is>
      </c>
      <c r="C59" s="8" t="inlineStr">
        <is>
          <t>Small crustaceans (Macrobrachium)</t>
        </is>
      </c>
      <c r="D59" s="9" t="n">
        <v>-3</v>
      </c>
      <c r="E59" s="9" t="n">
        <v>4</v>
      </c>
      <c r="F59" s="8">
        <f>D59*E59</f>
        <v/>
      </c>
      <c r="G59" s="8">
        <f>IF(D59&lt;0,"adverse","beneficial")</f>
        <v/>
      </c>
      <c r="H59" s="8" t="inlineStr">
        <is>
          <t>synthetic (dummy) - generated, not measured</t>
        </is>
      </c>
    </row>
    <row r="60">
      <c r="A60" s="8" t="inlineStr">
        <is>
          <t>Reservoir operation &amp; aquaculture cages (Cirata)</t>
        </is>
      </c>
      <c r="B60" s="8" t="inlineStr">
        <is>
          <t>Biological</t>
        </is>
      </c>
      <c r="C60" s="8" t="inlineStr">
        <is>
          <t>Fish community &amp; aquaculture stock (Oreochromis)</t>
        </is>
      </c>
      <c r="D60" s="9" t="n">
        <v>-3</v>
      </c>
      <c r="E60" s="9" t="n">
        <v>5</v>
      </c>
      <c r="F60" s="8">
        <f>D60*E60</f>
        <v/>
      </c>
      <c r="G60" s="8">
        <f>IF(D60&lt;0,"adverse","beneficial")</f>
        <v/>
      </c>
      <c r="H60" s="8" t="inlineStr">
        <is>
          <t>synthetic (dummy) - generated, not measured</t>
        </is>
      </c>
    </row>
    <row r="61">
      <c r="A61" s="8" t="inlineStr">
        <is>
          <t>Reservoir operation &amp; aquaculture cages (Cirata)</t>
        </is>
      </c>
      <c r="B61" s="8" t="inlineStr">
        <is>
          <t>Biological</t>
        </is>
      </c>
      <c r="C61" s="8" t="inlineStr">
        <is>
          <t>Benthic macroinvertebrates</t>
        </is>
      </c>
      <c r="D61" s="9" t="n">
        <v>-3</v>
      </c>
      <c r="E61" s="9" t="n">
        <v>4</v>
      </c>
      <c r="F61" s="8">
        <f>D61*E61</f>
        <v/>
      </c>
      <c r="G61" s="8">
        <f>IF(D61&lt;0,"adverse","beneficial")</f>
        <v/>
      </c>
      <c r="H61" s="8" t="inlineStr">
        <is>
          <t>synthetic (dummy) - generated, not measured</t>
        </is>
      </c>
    </row>
    <row r="62">
      <c r="A62" s="8" t="inlineStr">
        <is>
          <t>Reservoir operation &amp; aquaculture cages (Cirata)</t>
        </is>
      </c>
      <c r="B62" s="8" t="inlineStr">
        <is>
          <t>Socio-economic</t>
        </is>
      </c>
      <c r="C62" s="8" t="inlineStr">
        <is>
          <t>Fisher &amp; fish-farmer livelihood</t>
        </is>
      </c>
      <c r="D62" s="9" t="n">
        <v>-2</v>
      </c>
      <c r="E62" s="9" t="n">
        <v>4</v>
      </c>
      <c r="F62" s="8">
        <f>D62*E62</f>
        <v/>
      </c>
      <c r="G62" s="8">
        <f>IF(D62&lt;0,"adverse","beneficial")</f>
        <v/>
      </c>
      <c r="H62" s="8" t="inlineStr">
        <is>
          <t>synthetic (dummy) - generated, not measured</t>
        </is>
      </c>
    </row>
    <row r="63">
      <c r="A63" s="8" t="inlineStr">
        <is>
          <t>Reservoir operation &amp; aquaculture cages (Cirata)</t>
        </is>
      </c>
      <c r="B63" s="8" t="inlineStr">
        <is>
          <t>Socio-economic</t>
        </is>
      </c>
      <c r="C63" s="8" t="inlineStr">
        <is>
          <t>Drinking water supply &amp; public health</t>
        </is>
      </c>
      <c r="D63" s="9" t="n">
        <v>-2</v>
      </c>
      <c r="E63" s="9" t="n">
        <v>3</v>
      </c>
      <c r="F63" s="8">
        <f>D63*E63</f>
        <v/>
      </c>
      <c r="G63" s="8">
        <f>IF(D63&lt;0,"adverse","beneficial")</f>
        <v/>
      </c>
      <c r="H63" s="8" t="inlineStr">
        <is>
          <t>synthetic (dummy) - generated, not measured</t>
        </is>
      </c>
    </row>
    <row r="64">
      <c r="A64" s="8" t="inlineStr">
        <is>
          <t>Raw water abstraction &amp; drinking water treatment (Jatiluhur)</t>
        </is>
      </c>
      <c r="B64" s="8" t="inlineStr">
        <is>
          <t>Physico-chemical</t>
        </is>
      </c>
      <c r="C64" s="8" t="inlineStr">
        <is>
          <t>Surface water quality (PET NP, TSS, DOC)</t>
        </is>
      </c>
      <c r="D64" s="9" t="n">
        <v>-1</v>
      </c>
      <c r="E64" s="9" t="n">
        <v>2</v>
      </c>
      <c r="F64" s="8">
        <f>D64*E64</f>
        <v/>
      </c>
      <c r="G64" s="8">
        <f>IF(D64&lt;0,"adverse","beneficial")</f>
        <v/>
      </c>
      <c r="H64" s="8" t="inlineStr">
        <is>
          <t>synthetic (dummy) - generated, not measured</t>
        </is>
      </c>
    </row>
    <row r="65">
      <c r="A65" s="8" t="inlineStr">
        <is>
          <t>Raw water abstraction &amp; drinking water treatment (Jatiluhur)</t>
        </is>
      </c>
      <c r="B65" s="8" t="inlineStr">
        <is>
          <t>Biological</t>
        </is>
      </c>
      <c r="C65" s="8" t="inlineStr">
        <is>
          <t>Small crustaceans (Macrobrachium)</t>
        </is>
      </c>
      <c r="D65" s="9" t="n">
        <v>-1</v>
      </c>
      <c r="E65" s="9" t="n">
        <v>2</v>
      </c>
      <c r="F65" s="8">
        <f>D65*E65</f>
        <v/>
      </c>
      <c r="G65" s="8">
        <f>IF(D65&lt;0,"adverse","beneficial")</f>
        <v/>
      </c>
      <c r="H65" s="8" t="inlineStr">
        <is>
          <t>synthetic (dummy) - generated, not measured</t>
        </is>
      </c>
    </row>
    <row r="66">
      <c r="A66" s="8" t="inlineStr">
        <is>
          <t>Raw water abstraction &amp; drinking water treatment (Jatiluhur)</t>
        </is>
      </c>
      <c r="B66" s="8" t="inlineStr">
        <is>
          <t>Biological</t>
        </is>
      </c>
      <c r="C66" s="8" t="inlineStr">
        <is>
          <t>Fish community &amp; aquaculture stock (Oreochromis)</t>
        </is>
      </c>
      <c r="D66" s="9" t="n">
        <v>-1</v>
      </c>
      <c r="E66" s="9" t="n">
        <v>2</v>
      </c>
      <c r="F66" s="8">
        <f>D66*E66</f>
        <v/>
      </c>
      <c r="G66" s="8">
        <f>IF(D66&lt;0,"adverse","beneficial")</f>
        <v/>
      </c>
      <c r="H66" s="8" t="inlineStr">
        <is>
          <t>synthetic (dummy) - generated, not measured</t>
        </is>
      </c>
    </row>
    <row r="67">
      <c r="A67" s="8" t="inlineStr">
        <is>
          <t>Raw water abstraction &amp; drinking water treatment (Jatiluhur)</t>
        </is>
      </c>
      <c r="B67" s="8" t="inlineStr">
        <is>
          <t>Biological</t>
        </is>
      </c>
      <c r="C67" s="8" t="inlineStr">
        <is>
          <t>Benthic macroinvertebrates</t>
        </is>
      </c>
      <c r="D67" s="9" t="n">
        <v>-1</v>
      </c>
      <c r="E67" s="9" t="n">
        <v>2</v>
      </c>
      <c r="F67" s="8">
        <f>D67*E67</f>
        <v/>
      </c>
      <c r="G67" s="8">
        <f>IF(D67&lt;0,"adverse","beneficial")</f>
        <v/>
      </c>
      <c r="H67" s="8" t="inlineStr">
        <is>
          <t>synthetic (dummy) - generated, not measured</t>
        </is>
      </c>
    </row>
    <row r="68">
      <c r="A68" s="8" t="inlineStr">
        <is>
          <t>Raw water abstraction &amp; drinking water treatment (Jatiluhur)</t>
        </is>
      </c>
      <c r="B68" s="8" t="inlineStr">
        <is>
          <t>Socio-economic</t>
        </is>
      </c>
      <c r="C68" s="8" t="inlineStr">
        <is>
          <t>Fisher &amp; fish-farmer livelihood</t>
        </is>
      </c>
      <c r="D68" s="9" t="n">
        <v>-1</v>
      </c>
      <c r="E68" s="9" t="n">
        <v>2</v>
      </c>
      <c r="F68" s="8">
        <f>D68*E68</f>
        <v/>
      </c>
      <c r="G68" s="8">
        <f>IF(D68&lt;0,"adverse","beneficial")</f>
        <v/>
      </c>
      <c r="H68" s="8" t="inlineStr">
        <is>
          <t>synthetic (dummy) - generated, not measured</t>
        </is>
      </c>
    </row>
    <row r="69">
      <c r="A69" s="8" t="inlineStr">
        <is>
          <t>Raw water abstraction &amp; drinking water treatment (Jatiluhur)</t>
        </is>
      </c>
      <c r="B69" s="8" t="inlineStr">
        <is>
          <t>Socio-economic</t>
        </is>
      </c>
      <c r="C69" s="8" t="inlineStr">
        <is>
          <t>Drinking water supply &amp; public health</t>
        </is>
      </c>
      <c r="D69" s="9" t="n">
        <v>3</v>
      </c>
      <c r="E69" s="9" t="n">
        <v>5</v>
      </c>
      <c r="F69" s="8">
        <f>D69*E69</f>
        <v/>
      </c>
      <c r="G69" s="8">
        <f>IF(D69&lt;0,"adverse","beneficial")</f>
        <v/>
      </c>
      <c r="H69" s="8" t="inlineStr">
        <is>
          <t>synthetic (dummy) - generated, not measured</t>
        </is>
      </c>
    </row>
    <row r="71">
      <c r="A71" s="4" t="inlineStr">
        <is>
          <t>Sum of adverse interaction scores</t>
        </is>
      </c>
      <c r="F71" s="18">
        <f>SUMIF(F6:F69,"&lt;0")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M16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26" customWidth="1" min="2" max="2"/>
    <col width="24" customWidth="1" min="3" max="3"/>
    <col width="15" customWidth="1" min="4" max="4"/>
    <col width="18" customWidth="1" min="5" max="5"/>
    <col width="15" customWidth="1" min="6" max="6"/>
    <col width="10" customWidth="1" min="7" max="7"/>
    <col width="19" customWidth="1" min="8" max="8"/>
    <col width="24" customWidth="1" min="9" max="9"/>
    <col width="18" customWidth="1" min="10" max="10"/>
    <col width="22" customWidth="1" min="11" max="11"/>
    <col width="34" customWidth="1" min="12" max="12"/>
    <col width="34" customWidth="1" min="13" max="13"/>
  </cols>
  <sheetData>
    <row r="1">
      <c r="A1" s="1" t="inlineStr">
        <is>
          <t>Rapid Impact Assessment Matrix (RIAM)</t>
        </is>
      </c>
    </row>
    <row r="2">
      <c r="A2" s="2" t="inlineStr">
        <is>
          <t>ES = (A1 x A2) x (B1 + B2 + B3); range classes follow Pastakia &amp; Jensen (1998)</t>
        </is>
      </c>
    </row>
    <row r="3">
      <c r="A3" s="3" t="inlineStr">
        <is>
          <t>Data status: synthetic (dummy) - generated, not measured</t>
        </is>
      </c>
    </row>
    <row r="5" ht="30" customHeight="1">
      <c r="A5" s="7" t="inlineStr">
        <is>
          <t>environmental_component</t>
        </is>
      </c>
      <c r="B5" s="7" t="inlineStr">
        <is>
          <t>A1_importance_of_condition</t>
        </is>
      </c>
      <c r="C5" s="7" t="inlineStr">
        <is>
          <t>A2_magnitude_of_change</t>
        </is>
      </c>
      <c r="D5" s="7" t="inlineStr">
        <is>
          <t>B1_permanence</t>
        </is>
      </c>
      <c r="E5" s="7" t="inlineStr">
        <is>
          <t>B2_reversibility</t>
        </is>
      </c>
      <c r="F5" s="7" t="inlineStr">
        <is>
          <t>B3_cumulative</t>
        </is>
      </c>
      <c r="G5" s="7" t="inlineStr">
        <is>
          <t>AT_A1xA2</t>
        </is>
      </c>
      <c r="H5" s="7" t="inlineStr">
        <is>
          <t>BT_B1plusB2plusB3</t>
        </is>
      </c>
      <c r="I5" s="7" t="inlineStr">
        <is>
          <t>ES_environmental_score</t>
        </is>
      </c>
      <c r="J5" s="7" t="inlineStr">
        <is>
          <t>riam_range_class</t>
        </is>
      </c>
      <c r="K5" s="7" t="inlineStr">
        <is>
          <t>significance</t>
        </is>
      </c>
      <c r="L5" s="7" t="inlineStr">
        <is>
          <t>mitigation_measure</t>
        </is>
      </c>
      <c r="M5" s="7" t="inlineStr">
        <is>
          <t>data_status</t>
        </is>
      </c>
    </row>
    <row r="6">
      <c r="A6" s="8" t="inlineStr">
        <is>
          <t>Surface water quality (PET NP)</t>
        </is>
      </c>
      <c r="B6" s="9" t="n">
        <v>4</v>
      </c>
      <c r="C6" s="9" t="n">
        <v>-3</v>
      </c>
      <c r="D6" s="9" t="n">
        <v>3</v>
      </c>
      <c r="E6" s="9" t="n">
        <v>2</v>
      </c>
      <c r="F6" s="9" t="n">
        <v>3</v>
      </c>
      <c r="G6" s="8">
        <f>B6*C6</f>
        <v/>
      </c>
      <c r="H6" s="8">
        <f>D6+E6+F6</f>
        <v/>
      </c>
      <c r="I6" s="8">
        <f>G6*H6</f>
        <v/>
      </c>
      <c r="J6" s="8" t="inlineStr">
        <is>
          <t>-E</t>
        </is>
      </c>
      <c r="K6" s="8" t="inlineStr">
        <is>
          <t>major negative</t>
        </is>
      </c>
      <c r="L6" s="8" t="inlineStr">
        <is>
          <t>Interception booms + Majalaya WWTP nano-filtration retrofit; EPR on PET bottles</t>
        </is>
      </c>
      <c r="M6" s="8" t="inlineStr">
        <is>
          <t>synthetic (dummy) - generated, not measured</t>
        </is>
      </c>
    </row>
    <row r="7">
      <c r="A7" s="8" t="inlineStr">
        <is>
          <t>Small crustaceans (Macrobrachium)</t>
        </is>
      </c>
      <c r="B7" s="9" t="n">
        <v>3</v>
      </c>
      <c r="C7" s="9" t="n">
        <v>-3</v>
      </c>
      <c r="D7" s="9" t="n">
        <v>2</v>
      </c>
      <c r="E7" s="9" t="n">
        <v>2</v>
      </c>
      <c r="F7" s="9" t="n">
        <v>3</v>
      </c>
      <c r="G7" s="8">
        <f>B7*C7</f>
        <v/>
      </c>
      <c r="H7" s="8">
        <f>D7+E7+F7</f>
        <v/>
      </c>
      <c r="I7" s="8">
        <f>G7*H7</f>
        <v/>
      </c>
      <c r="J7" s="8" t="inlineStr">
        <is>
          <t>-D</t>
        </is>
      </c>
      <c r="K7" s="8" t="inlineStr">
        <is>
          <t>significant negative</t>
        </is>
      </c>
      <c r="L7" s="8" t="inlineStr">
        <is>
          <t>Seasonal restocking ban during wet-season peaks; hatchery water screening</t>
        </is>
      </c>
      <c r="M7" s="8" t="inlineStr">
        <is>
          <t>synthetic (dummy) - generated, not measured</t>
        </is>
      </c>
    </row>
    <row r="8">
      <c r="A8" s="8" t="inlineStr">
        <is>
          <t>Fish community &amp; aquaculture stock</t>
        </is>
      </c>
      <c r="B8" s="9" t="n">
        <v>4</v>
      </c>
      <c r="C8" s="9" t="n">
        <v>-2</v>
      </c>
      <c r="D8" s="9" t="n">
        <v>2</v>
      </c>
      <c r="E8" s="9" t="n">
        <v>2</v>
      </c>
      <c r="F8" s="9" t="n">
        <v>3</v>
      </c>
      <c r="G8" s="8">
        <f>B8*C8</f>
        <v/>
      </c>
      <c r="H8" s="8">
        <f>D8+E8+F8</f>
        <v/>
      </c>
      <c r="I8" s="8">
        <f>G8*H8</f>
        <v/>
      </c>
      <c r="J8" s="8" t="inlineStr">
        <is>
          <t>-D</t>
        </is>
      </c>
      <c r="K8" s="8" t="inlineStr">
        <is>
          <t>significant negative</t>
        </is>
      </c>
      <c r="L8" s="8" t="inlineStr">
        <is>
          <t>Cage siting away from tributary inflows; feed &amp; tissue surveillance</t>
        </is>
      </c>
      <c r="M8" s="8" t="inlineStr">
        <is>
          <t>synthetic (dummy) - generated, not measured</t>
        </is>
      </c>
    </row>
    <row r="9">
      <c r="A9" s="8" t="inlineStr">
        <is>
          <t>Drinking water supply &amp; public health</t>
        </is>
      </c>
      <c r="B9" s="9" t="n">
        <v>4</v>
      </c>
      <c r="C9" s="9" t="n">
        <v>-2</v>
      </c>
      <c r="D9" s="9" t="n">
        <v>2</v>
      </c>
      <c r="E9" s="9" t="n">
        <v>2</v>
      </c>
      <c r="F9" s="9" t="n">
        <v>3</v>
      </c>
      <c r="G9" s="8">
        <f>B9*C9</f>
        <v/>
      </c>
      <c r="H9" s="8">
        <f>D9+E9+F9</f>
        <v/>
      </c>
      <c r="I9" s="8">
        <f>G9*H9</f>
        <v/>
      </c>
      <c r="J9" s="8" t="inlineStr">
        <is>
          <t>-D</t>
        </is>
      </c>
      <c r="K9" s="8" t="inlineStr">
        <is>
          <t>significant negative</t>
        </is>
      </c>
      <c r="L9" s="8" t="inlineStr">
        <is>
          <t>Nano-filtration step + PET NP in raw-water monitoring protocol</t>
        </is>
      </c>
      <c r="M9" s="8" t="inlineStr">
        <is>
          <t>synthetic (dummy) - generated, not measured</t>
        </is>
      </c>
    </row>
    <row r="10">
      <c r="A10" s="8" t="inlineStr">
        <is>
          <t>Sediment quality</t>
        </is>
      </c>
      <c r="B10" s="9" t="n">
        <v>3</v>
      </c>
      <c r="C10" s="9" t="n">
        <v>-2</v>
      </c>
      <c r="D10" s="9" t="n">
        <v>3</v>
      </c>
      <c r="E10" s="9" t="n">
        <v>3</v>
      </c>
      <c r="F10" s="9" t="n">
        <v>3</v>
      </c>
      <c r="G10" s="8">
        <f>B10*C10</f>
        <v/>
      </c>
      <c r="H10" s="8">
        <f>D10+E10+F10</f>
        <v/>
      </c>
      <c r="I10" s="8">
        <f>G10*H10</f>
        <v/>
      </c>
      <c r="J10" s="8" t="inlineStr">
        <is>
          <t>-D</t>
        </is>
      </c>
      <c r="K10" s="8" t="inlineStr">
        <is>
          <t>significant negative</t>
        </is>
      </c>
      <c r="L10" s="8" t="inlineStr">
        <is>
          <t>Sediment monitoring at Saguling/Cirata; dredging spoil management</t>
        </is>
      </c>
      <c r="M10" s="8" t="inlineStr">
        <is>
          <t>synthetic (dummy) - generated, not measured</t>
        </is>
      </c>
    </row>
    <row r="11">
      <c r="A11" s="8" t="inlineStr">
        <is>
          <t>Air quality (open burning)</t>
        </is>
      </c>
      <c r="B11" s="9" t="n">
        <v>3</v>
      </c>
      <c r="C11" s="9" t="n">
        <v>-3</v>
      </c>
      <c r="D11" s="9" t="n">
        <v>1</v>
      </c>
      <c r="E11" s="9" t="n">
        <v>2</v>
      </c>
      <c r="F11" s="9" t="n">
        <v>2</v>
      </c>
      <c r="G11" s="8">
        <f>B11*C11</f>
        <v/>
      </c>
      <c r="H11" s="8">
        <f>D11+E11+F11</f>
        <v/>
      </c>
      <c r="I11" s="8">
        <f>G11*H11</f>
        <v/>
      </c>
      <c r="J11" s="8" t="inlineStr">
        <is>
          <t>-D</t>
        </is>
      </c>
      <c r="K11" s="8" t="inlineStr">
        <is>
          <t>significant negative</t>
        </is>
      </c>
      <c r="L11" s="8" t="inlineStr">
        <is>
          <t>Close open dumps; formalise collection in Kab. Bandung</t>
        </is>
      </c>
      <c r="M11" s="8" t="inlineStr">
        <is>
          <t>synthetic (dummy) - generated, not measured</t>
        </is>
      </c>
    </row>
    <row r="12">
      <c r="A12" s="8" t="inlineStr">
        <is>
          <t>Fisher &amp; fish-farmer livelihood</t>
        </is>
      </c>
      <c r="B12" s="9" t="n">
        <v>3</v>
      </c>
      <c r="C12" s="9" t="n">
        <v>-2</v>
      </c>
      <c r="D12" s="9" t="n">
        <v>2</v>
      </c>
      <c r="E12" s="9" t="n">
        <v>2</v>
      </c>
      <c r="F12" s="9" t="n">
        <v>2</v>
      </c>
      <c r="G12" s="8">
        <f>B12*C12</f>
        <v/>
      </c>
      <c r="H12" s="8">
        <f>D12+E12+F12</f>
        <v/>
      </c>
      <c r="I12" s="8">
        <f>G12*H12</f>
        <v/>
      </c>
      <c r="J12" s="8" t="inlineStr">
        <is>
          <t>-D</t>
        </is>
      </c>
      <c r="K12" s="8" t="inlineStr">
        <is>
          <t>significant negative</t>
        </is>
      </c>
      <c r="L12" s="8" t="inlineStr">
        <is>
          <t>Alternative livelihood + compensation scheme</t>
        </is>
      </c>
      <c r="M12" s="8" t="inlineStr">
        <is>
          <t>synthetic (dummy) - generated, not measured</t>
        </is>
      </c>
    </row>
    <row r="13">
      <c r="A13" s="8" t="inlineStr">
        <is>
          <t>Waste-picker occupational exposure</t>
        </is>
      </c>
      <c r="B13" s="9" t="n">
        <v>2</v>
      </c>
      <c r="C13" s="9" t="n">
        <v>-3</v>
      </c>
      <c r="D13" s="9" t="n">
        <v>2</v>
      </c>
      <c r="E13" s="9" t="n">
        <v>2</v>
      </c>
      <c r="F13" s="9" t="n">
        <v>2</v>
      </c>
      <c r="G13" s="8">
        <f>B13*C13</f>
        <v/>
      </c>
      <c r="H13" s="8">
        <f>D13+E13+F13</f>
        <v/>
      </c>
      <c r="I13" s="8">
        <f>G13*H13</f>
        <v/>
      </c>
      <c r="J13" s="8" t="inlineStr">
        <is>
          <t>-D</t>
        </is>
      </c>
      <c r="K13" s="8" t="inlineStr">
        <is>
          <t>significant negative</t>
        </is>
      </c>
      <c r="L13" s="8" t="inlineStr">
        <is>
          <t>PPE, formal cooperatives, health screening</t>
        </is>
      </c>
      <c r="M13" s="8" t="inlineStr">
        <is>
          <t>synthetic (dummy) - generated, not measured</t>
        </is>
      </c>
    </row>
    <row r="14">
      <c r="A14" s="8" t="inlineStr">
        <is>
          <t>Benthic macroinvertebrates</t>
        </is>
      </c>
      <c r="B14" s="9" t="n">
        <v>2</v>
      </c>
      <c r="C14" s="9" t="n">
        <v>-2</v>
      </c>
      <c r="D14" s="9" t="n">
        <v>2</v>
      </c>
      <c r="E14" s="9" t="n">
        <v>2</v>
      </c>
      <c r="F14" s="9" t="n">
        <v>2</v>
      </c>
      <c r="G14" s="8">
        <f>B14*C14</f>
        <v/>
      </c>
      <c r="H14" s="8">
        <f>D14+E14+F14</f>
        <v/>
      </c>
      <c r="I14" s="8">
        <f>G14*H14</f>
        <v/>
      </c>
      <c r="J14" s="8" t="inlineStr">
        <is>
          <t>-C</t>
        </is>
      </c>
      <c r="K14" s="8" t="inlineStr">
        <is>
          <t>moderate negative</t>
        </is>
      </c>
      <c r="L14" s="8" t="inlineStr">
        <is>
          <t>Habitat protection in upstream reaches</t>
        </is>
      </c>
      <c r="M14" s="8" t="inlineStr">
        <is>
          <t>synthetic (dummy) - generated, not measured</t>
        </is>
      </c>
    </row>
    <row r="15">
      <c r="A15" s="8" t="inlineStr">
        <is>
          <t>Reservoir operation (Cirata)</t>
        </is>
      </c>
      <c r="B15" s="9" t="n">
        <v>2</v>
      </c>
      <c r="C15" s="9" t="n">
        <v>-1</v>
      </c>
      <c r="D15" s="9" t="n">
        <v>2</v>
      </c>
      <c r="E15" s="9" t="n">
        <v>3</v>
      </c>
      <c r="F15" s="9" t="n">
        <v>2</v>
      </c>
      <c r="G15" s="8">
        <f>B15*C15</f>
        <v/>
      </c>
      <c r="H15" s="8">
        <f>D15+E15+F15</f>
        <v/>
      </c>
      <c r="I15" s="8">
        <f>G15*H15</f>
        <v/>
      </c>
      <c r="J15" s="8" t="inlineStr">
        <is>
          <t>-B</t>
        </is>
      </c>
      <c r="K15" s="8" t="inlineStr">
        <is>
          <t>negative</t>
        </is>
      </c>
      <c r="L15" s="8" t="inlineStr">
        <is>
          <t>Trash rack maintenance, drawdown-timed clean-ups</t>
        </is>
      </c>
      <c r="M15" s="8" t="inlineStr">
        <is>
          <t>synthetic (dummy) - generated, not measured</t>
        </is>
      </c>
    </row>
    <row r="16">
      <c r="A16" s="8" t="inlineStr">
        <is>
          <t>Recycling sector value creation</t>
        </is>
      </c>
      <c r="B16" s="9" t="n">
        <v>3</v>
      </c>
      <c r="C16" s="9" t="n">
        <v>2</v>
      </c>
      <c r="D16" s="9" t="n">
        <v>2</v>
      </c>
      <c r="E16" s="9" t="n">
        <v>3</v>
      </c>
      <c r="F16" s="9" t="n">
        <v>2</v>
      </c>
      <c r="G16" s="8">
        <f>B16*C16</f>
        <v/>
      </c>
      <c r="H16" s="8">
        <f>D16+E16+F16</f>
        <v/>
      </c>
      <c r="I16" s="8">
        <f>G16*H16</f>
        <v/>
      </c>
      <c r="J16" s="8" t="inlineStr">
        <is>
          <t>D</t>
        </is>
      </c>
      <c r="K16" s="8" t="inlineStr">
        <is>
          <t>significant positive</t>
        </is>
      </c>
      <c r="L16" s="8" t="inlineStr">
        <is>
          <t>Support bottle-to-bottle recycling capacity</t>
        </is>
      </c>
      <c r="M16" s="8" t="inlineStr">
        <is>
          <t>synthetic (dummy) - generated, not measured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21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34" customWidth="1" min="2" max="2"/>
    <col width="10" customWidth="1" min="3" max="3"/>
    <col width="10" customWidth="1" min="4" max="4"/>
    <col width="15" customWidth="1" min="5" max="5"/>
    <col width="10" customWidth="1" min="6" max="6"/>
    <col width="22" customWidth="1" min="7" max="7"/>
    <col width="34" customWidth="1" min="8" max="8"/>
    <col width="34" customWidth="1" min="9" max="9"/>
    <col width="34" customWidth="1" min="10" max="10"/>
  </cols>
  <sheetData>
    <row r="1">
      <c r="A1" s="1" t="inlineStr">
        <is>
          <t>Screening LCI - 1 kg PET bottle-grade resin, cradle-to-grave</t>
        </is>
      </c>
    </row>
    <row r="2">
      <c r="A2" s="2" t="inlineStr">
        <is>
          <t>proxy characterisation factors; replace with a licensed ecoinvent 3.10 dataset</t>
        </is>
      </c>
    </row>
    <row r="3">
      <c r="A3" s="3" t="inlineStr">
        <is>
          <t>Data status: synthetic (dummy) - generated, not measured</t>
        </is>
      </c>
    </row>
    <row r="5" ht="30" customHeight="1">
      <c r="A5" s="7" t="inlineStr">
        <is>
          <t>life_cycle_stage</t>
        </is>
      </c>
      <c r="B5" s="7" t="inlineStr">
        <is>
          <t>flow</t>
        </is>
      </c>
      <c r="C5" s="7" t="inlineStr">
        <is>
          <t>amount</t>
        </is>
      </c>
      <c r="D5" s="7" t="inlineStr">
        <is>
          <t>unit</t>
        </is>
      </c>
      <c r="E5" s="7" t="inlineStr">
        <is>
          <t>gwp100_kgCO2e</t>
        </is>
      </c>
      <c r="F5" s="7" t="inlineStr">
        <is>
          <t>ced_MJ</t>
        </is>
      </c>
      <c r="G5" s="7" t="inlineStr">
        <is>
          <t>water_consumption_m3</t>
        </is>
      </c>
      <c r="H5" s="7" t="inlineStr">
        <is>
          <t>note</t>
        </is>
      </c>
      <c r="I5" s="7" t="inlineStr">
        <is>
          <t>functional_unit</t>
        </is>
      </c>
      <c r="J5" s="7" t="inlineStr">
        <is>
          <t>data_status</t>
        </is>
      </c>
    </row>
    <row r="6">
      <c r="A6" s="8" t="inlineStr">
        <is>
          <t>A1 Raw material supply</t>
        </is>
      </c>
      <c r="B6" s="8" t="inlineStr">
        <is>
          <t>Crude oil / naphtha input</t>
        </is>
      </c>
      <c r="C6" s="14" t="n">
        <v>1.42</v>
      </c>
      <c r="D6" s="8" t="inlineStr">
        <is>
          <t>kg</t>
        </is>
      </c>
      <c r="E6" s="14" t="n">
        <v>0.52</v>
      </c>
      <c r="F6" s="13" t="n">
        <v>24</v>
      </c>
      <c r="G6" s="14" t="n">
        <v>0.0021</v>
      </c>
      <c r="H6" s="8" t="inlineStr">
        <is>
          <t>upstream extraction &amp; refining</t>
        </is>
      </c>
      <c r="I6" s="8" t="inlineStr">
        <is>
          <t>1 kg PET bottle-grade resin, cradle-to-grave</t>
        </is>
      </c>
      <c r="J6" s="8" t="inlineStr">
        <is>
          <t>synthetic (dummy) - generated, not measured</t>
        </is>
      </c>
    </row>
    <row r="7">
      <c r="A7" s="8" t="inlineStr">
        <is>
          <t>A1 Raw material supply</t>
        </is>
      </c>
      <c r="B7" s="8" t="inlineStr">
        <is>
          <t>Purified terephthalic acid (PTA)</t>
        </is>
      </c>
      <c r="C7" s="14" t="n">
        <v>0.86</v>
      </c>
      <c r="D7" s="8" t="inlineStr">
        <is>
          <t>kg</t>
        </is>
      </c>
      <c r="E7" s="14" t="n">
        <v>1.21</v>
      </c>
      <c r="F7" s="13" t="n">
        <v>21.5</v>
      </c>
      <c r="G7" s="14" t="n">
        <v>0.0104</v>
      </c>
      <c r="H7" s="8" t="inlineStr">
        <is>
          <t>proxy factor</t>
        </is>
      </c>
      <c r="I7" s="8" t="inlineStr">
        <is>
          <t>1 kg PET bottle-grade resin, cradle-to-grave</t>
        </is>
      </c>
      <c r="J7" s="8" t="inlineStr">
        <is>
          <t>synthetic (dummy) - generated, not measured</t>
        </is>
      </c>
    </row>
    <row r="8">
      <c r="A8" s="8" t="inlineStr">
        <is>
          <t>A1 Raw material supply</t>
        </is>
      </c>
      <c r="B8" s="8" t="inlineStr">
        <is>
          <t>Monoethylene glycol (MEG)</t>
        </is>
      </c>
      <c r="C8" s="14" t="n">
        <v>0.34</v>
      </c>
      <c r="D8" s="8" t="inlineStr">
        <is>
          <t>kg</t>
        </is>
      </c>
      <c r="E8" s="14" t="n">
        <v>0.58</v>
      </c>
      <c r="F8" s="13" t="n">
        <v>9.800000000000001</v>
      </c>
      <c r="G8" s="14" t="n">
        <v>0.0061</v>
      </c>
      <c r="H8" s="8" t="inlineStr">
        <is>
          <t>proxy factor</t>
        </is>
      </c>
      <c r="I8" s="8" t="inlineStr">
        <is>
          <t>1 kg PET bottle-grade resin, cradle-to-grave</t>
        </is>
      </c>
      <c r="J8" s="8" t="inlineStr">
        <is>
          <t>synthetic (dummy) - generated, not measured</t>
        </is>
      </c>
    </row>
    <row r="9">
      <c r="A9" s="8" t="inlineStr">
        <is>
          <t>A2 Transport to converter</t>
        </is>
      </c>
      <c r="B9" s="8" t="inlineStr">
        <is>
          <t>Road freight, 18 t truck</t>
        </is>
      </c>
      <c r="C9" s="14" t="n">
        <v>0.42</v>
      </c>
      <c r="D9" s="8" t="inlineStr">
        <is>
          <t>t.km</t>
        </is>
      </c>
      <c r="E9" s="14" t="n">
        <v>0.05</v>
      </c>
      <c r="F9" s="13" t="n">
        <v>0.7</v>
      </c>
      <c r="G9" s="14" t="n">
        <v>0.0002</v>
      </c>
      <c r="H9" s="8" t="inlineStr">
        <is>
          <t>Cilegon-Bekasi average</t>
        </is>
      </c>
      <c r="I9" s="8" t="inlineStr">
        <is>
          <t>1 kg PET bottle-grade resin, cradle-to-grave</t>
        </is>
      </c>
      <c r="J9" s="8" t="inlineStr">
        <is>
          <t>synthetic (dummy) - generated, not measured</t>
        </is>
      </c>
    </row>
    <row r="10">
      <c r="A10" s="8" t="inlineStr">
        <is>
          <t>A3 Polymerisation &amp; resin</t>
        </is>
      </c>
      <c r="B10" s="8" t="inlineStr">
        <is>
          <t>Electricity, Jamali grid</t>
        </is>
      </c>
      <c r="C10" s="14" t="n">
        <v>1.05</v>
      </c>
      <c r="D10" s="8" t="inlineStr">
        <is>
          <t>kWh</t>
        </is>
      </c>
      <c r="E10" s="14" t="n">
        <v>0.83</v>
      </c>
      <c r="F10" s="13" t="n">
        <v>8.6</v>
      </c>
      <c r="G10" s="14" t="n">
        <v>0.0038</v>
      </c>
      <c r="H10" s="8" t="inlineStr">
        <is>
          <t>0.79 kg CO2e/kWh grid factor</t>
        </is>
      </c>
      <c r="I10" s="8" t="inlineStr">
        <is>
          <t>1 kg PET bottle-grade resin, cradle-to-grave</t>
        </is>
      </c>
      <c r="J10" s="8" t="inlineStr">
        <is>
          <t>synthetic (dummy) - generated, not measured</t>
        </is>
      </c>
    </row>
    <row r="11">
      <c r="A11" s="8" t="inlineStr">
        <is>
          <t>A3 Polymerisation &amp; resin</t>
        </is>
      </c>
      <c r="B11" s="8" t="inlineStr">
        <is>
          <t>Natural gas, process heat</t>
        </is>
      </c>
      <c r="C11" s="14" t="n">
        <v>6.2</v>
      </c>
      <c r="D11" s="8" t="inlineStr">
        <is>
          <t>MJ</t>
        </is>
      </c>
      <c r="E11" s="14" t="n">
        <v>0.39</v>
      </c>
      <c r="F11" s="13" t="n">
        <v>6.8</v>
      </c>
      <c r="G11" s="14" t="n">
        <v>0.0004</v>
      </c>
      <c r="H11" s="8" t="inlineStr">
        <is>
          <t>steam and drying</t>
        </is>
      </c>
      <c r="I11" s="8" t="inlineStr">
        <is>
          <t>1 kg PET bottle-grade resin, cradle-to-grave</t>
        </is>
      </c>
      <c r="J11" s="8" t="inlineStr">
        <is>
          <t>synthetic (dummy) - generated, not measured</t>
        </is>
      </c>
    </row>
    <row r="12">
      <c r="A12" s="8" t="inlineStr">
        <is>
          <t>A4 Preform &amp; bottle moulding</t>
        </is>
      </c>
      <c r="B12" s="8" t="inlineStr">
        <is>
          <t>Electricity, Jamali grid</t>
        </is>
      </c>
      <c r="C12" s="14" t="n">
        <v>0.62</v>
      </c>
      <c r="D12" s="8" t="inlineStr">
        <is>
          <t>kWh</t>
        </is>
      </c>
      <c r="E12" s="14" t="n">
        <v>0.49</v>
      </c>
      <c r="F12" s="13" t="n">
        <v>5.1</v>
      </c>
      <c r="G12" s="14" t="n">
        <v>0.0022</v>
      </c>
      <c r="H12" s="8" t="inlineStr">
        <is>
          <t>injection + stretch blow</t>
        </is>
      </c>
      <c r="I12" s="8" t="inlineStr">
        <is>
          <t>1 kg PET bottle-grade resin, cradle-to-grave</t>
        </is>
      </c>
      <c r="J12" s="8" t="inlineStr">
        <is>
          <t>synthetic (dummy) - generated, not measured</t>
        </is>
      </c>
    </row>
    <row r="13">
      <c r="A13" s="8" t="inlineStr">
        <is>
          <t>A5 Filling &amp; distribution</t>
        </is>
      </c>
      <c r="B13" s="8" t="inlineStr">
        <is>
          <t>Road freight, distribution</t>
        </is>
      </c>
      <c r="C13" s="14" t="n">
        <v>0.85</v>
      </c>
      <c r="D13" s="8" t="inlineStr">
        <is>
          <t>t.km</t>
        </is>
      </c>
      <c r="E13" s="14" t="n">
        <v>0.1</v>
      </c>
      <c r="F13" s="13" t="n">
        <v>1.4</v>
      </c>
      <c r="G13" s="14" t="n">
        <v>0.0004</v>
      </c>
      <c r="H13" s="8" t="inlineStr">
        <is>
          <t>regional distribution</t>
        </is>
      </c>
      <c r="I13" s="8" t="inlineStr">
        <is>
          <t>1 kg PET bottle-grade resin, cradle-to-grave</t>
        </is>
      </c>
      <c r="J13" s="8" t="inlineStr">
        <is>
          <t>synthetic (dummy) - generated, not measured</t>
        </is>
      </c>
    </row>
    <row r="14">
      <c r="A14" s="8" t="inlineStr">
        <is>
          <t>B1 Use phase</t>
        </is>
      </c>
      <c r="B14" s="8" t="inlineStr">
        <is>
          <t>Refrigeration &amp; retail (allocated)</t>
        </is>
      </c>
      <c r="C14" s="14" t="n">
        <v>0.18</v>
      </c>
      <c r="D14" s="8" t="inlineStr">
        <is>
          <t>kWh</t>
        </is>
      </c>
      <c r="E14" s="14" t="n">
        <v>0.14</v>
      </c>
      <c r="F14" s="13" t="n">
        <v>1.5</v>
      </c>
      <c r="G14" s="14" t="n">
        <v>0.0005999999999999999</v>
      </c>
      <c r="H14" s="8" t="inlineStr">
        <is>
          <t>allocated share</t>
        </is>
      </c>
      <c r="I14" s="8" t="inlineStr">
        <is>
          <t>1 kg PET bottle-grade resin, cradle-to-grave</t>
        </is>
      </c>
      <c r="J14" s="8" t="inlineStr">
        <is>
          <t>synthetic (dummy) - generated, not measured</t>
        </is>
      </c>
    </row>
    <row r="15">
      <c r="A15" s="8" t="inlineStr">
        <is>
          <t>C1 Collection &amp; sorting</t>
        </is>
      </c>
      <c r="B15" s="8" t="inlineStr">
        <is>
          <t>Diesel, collection fleet</t>
        </is>
      </c>
      <c r="C15" s="14" t="n">
        <v>0.031</v>
      </c>
      <c r="D15" s="8" t="inlineStr">
        <is>
          <t>kg</t>
        </is>
      </c>
      <c r="E15" s="14" t="n">
        <v>0.1</v>
      </c>
      <c r="F15" s="13" t="n">
        <v>1.4</v>
      </c>
      <c r="G15" s="14" t="n">
        <v>0.0001</v>
      </c>
      <c r="H15" s="8" t="inlineStr">
        <is>
          <t>62 % collection rate assumed</t>
        </is>
      </c>
      <c r="I15" s="8" t="inlineStr">
        <is>
          <t>1 kg PET bottle-grade resin, cradle-to-grave</t>
        </is>
      </c>
      <c r="J15" s="8" t="inlineStr">
        <is>
          <t>synthetic (dummy) - generated, not measured</t>
        </is>
      </c>
    </row>
    <row r="16">
      <c r="A16" s="8" t="inlineStr">
        <is>
          <t>C2 Mechanical recycling</t>
        </is>
      </c>
      <c r="B16" s="8" t="inlineStr">
        <is>
          <t>Electricity + washing water</t>
        </is>
      </c>
      <c r="C16" s="14" t="n">
        <v>0.28</v>
      </c>
      <c r="D16" s="8" t="inlineStr">
        <is>
          <t>kWh</t>
        </is>
      </c>
      <c r="E16" s="14" t="n">
        <v>0.22</v>
      </c>
      <c r="F16" s="13" t="n">
        <v>2.3</v>
      </c>
      <c r="G16" s="14" t="n">
        <v>0.018</v>
      </c>
      <c r="H16" s="8" t="inlineStr">
        <is>
          <t>applies to recycled fraction</t>
        </is>
      </c>
      <c r="I16" s="8" t="inlineStr">
        <is>
          <t>1 kg PET bottle-grade resin, cradle-to-grave</t>
        </is>
      </c>
      <c r="J16" s="8" t="inlineStr">
        <is>
          <t>synthetic (dummy) - generated, not measured</t>
        </is>
      </c>
    </row>
    <row r="17">
      <c r="A17" s="8" t="inlineStr">
        <is>
          <t>C3 Landfill / open dump</t>
        </is>
      </c>
      <c r="B17" s="8" t="inlineStr">
        <is>
          <t>PET to landfill or open dump</t>
        </is>
      </c>
      <c r="C17" s="14" t="n">
        <v>0.3</v>
      </c>
      <c r="D17" s="8" t="inlineStr">
        <is>
          <t>kg</t>
        </is>
      </c>
      <c r="E17" s="14" t="n">
        <v>0.02</v>
      </c>
      <c r="F17" s="13" t="n">
        <v>0.1</v>
      </c>
      <c r="G17" s="14" t="n">
        <v>0</v>
      </c>
      <c r="H17" s="8" t="inlineStr">
        <is>
          <t>inert, slow fragmentation</t>
        </is>
      </c>
      <c r="I17" s="8" t="inlineStr">
        <is>
          <t>1 kg PET bottle-grade resin, cradle-to-grave</t>
        </is>
      </c>
      <c r="J17" s="8" t="inlineStr">
        <is>
          <t>synthetic (dummy) - generated, not measured</t>
        </is>
      </c>
    </row>
    <row r="18">
      <c r="A18" s="8" t="inlineStr">
        <is>
          <t>C4 Open burning</t>
        </is>
      </c>
      <c r="B18" s="8" t="inlineStr">
        <is>
          <t>PET burned in the open</t>
        </is>
      </c>
      <c r="C18" s="14" t="n">
        <v>0.08</v>
      </c>
      <c r="D18" s="8" t="inlineStr">
        <is>
          <t>kg</t>
        </is>
      </c>
      <c r="E18" s="14" t="n">
        <v>0.19</v>
      </c>
      <c r="F18" s="13" t="n">
        <v>0</v>
      </c>
      <c r="G18" s="14" t="n">
        <v>0</v>
      </c>
      <c r="H18" s="8" t="inlineStr">
        <is>
          <t>uncontrolled, PM and CO co-emitted</t>
        </is>
      </c>
      <c r="I18" s="8" t="inlineStr">
        <is>
          <t>1 kg PET bottle-grade resin, cradle-to-grave</t>
        </is>
      </c>
      <c r="J18" s="8" t="inlineStr">
        <is>
          <t>synthetic (dummy) - generated, not measured</t>
        </is>
      </c>
    </row>
    <row r="19">
      <c r="A19" s="8" t="inlineStr">
        <is>
          <t>C5 Leakage to river</t>
        </is>
      </c>
      <c r="B19" s="8" t="inlineStr">
        <is>
          <t>PET debris to Citarum</t>
        </is>
      </c>
      <c r="C19" s="14" t="n">
        <v>0.045</v>
      </c>
      <c r="D19" s="8" t="inlineStr">
        <is>
          <t>kg</t>
        </is>
      </c>
      <c r="E19" s="14" t="n">
        <v>0</v>
      </c>
      <c r="F19" s="13" t="n">
        <v>0</v>
      </c>
      <c r="G19" s="14" t="n">
        <v>0</v>
      </c>
      <c r="H19" s="8" t="inlineStr">
        <is>
          <t>source term for nanoplastic release</t>
        </is>
      </c>
      <c r="I19" s="8" t="inlineStr">
        <is>
          <t>1 kg PET bottle-grade resin, cradle-to-grave</t>
        </is>
      </c>
      <c r="J19" s="8" t="inlineStr">
        <is>
          <t>synthetic (dummy) - generated, not measured</t>
        </is>
      </c>
    </row>
    <row r="21">
      <c r="A21" s="4" t="inlineStr">
        <is>
          <t>Total cradle-to-grave (before EOL scenario)</t>
        </is>
      </c>
      <c r="E21" s="24">
        <f>SUM(E6:E19)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N40"/>
  <sheetViews>
    <sheetView showGridLines="0" workbookViewId="0">
      <pane xSplit="2" ySplit="36" topLeftCell="C37" activePane="bottomRight" state="frozen"/>
      <selection pane="topRight"/>
      <selection pane="bottomLeft"/>
      <selection pane="bottom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15" customWidth="1" min="3" max="3"/>
    <col width="19" customWidth="1" min="4" max="4"/>
    <col width="20" customWidth="1" min="5" max="5"/>
    <col width="22" customWidth="1" min="6" max="6"/>
    <col width="25" customWidth="1" min="7" max="7"/>
    <col width="21" customWidth="1" min="8" max="8"/>
    <col width="23" customWidth="1" min="9" max="9"/>
    <col width="26" customWidth="1" min="10" max="10"/>
    <col width="26" customWidth="1" min="11" max="11"/>
    <col width="34" customWidth="1" min="12" max="12"/>
    <col width="34" customWidth="1" min="13" max="13"/>
    <col width="34" customWidth="1" min="14" max="14"/>
  </cols>
  <sheetData>
    <row r="1">
      <c r="A1" s="1" t="inlineStr">
        <is>
          <t>Impact results by stage and end-of-life scenario</t>
        </is>
      </c>
    </row>
    <row r="2">
      <c r="A2" s="2" t="inlineStr">
        <is>
          <t>shares are live formulas; nanoplastic release links climate results to the exposure module</t>
        </is>
      </c>
    </row>
    <row r="3">
      <c r="A3" s="3" t="inlineStr">
        <is>
          <t>Data status: synthetic (dummy) - generated, not measured</t>
        </is>
      </c>
    </row>
    <row r="5" ht="30" customHeight="1">
      <c r="A5" s="7" t="inlineStr">
        <is>
          <t>life_cycle_stage</t>
        </is>
      </c>
      <c r="B5" s="7" t="inlineStr">
        <is>
          <t>gwp100_kgCO2e</t>
        </is>
      </c>
      <c r="C5" s="7" t="inlineStr">
        <is>
          <t>ced_MJ</t>
        </is>
      </c>
      <c r="D5" s="7" t="inlineStr">
        <is>
          <t>water_consumption_m3</t>
        </is>
      </c>
      <c r="E5" s="7" t="inlineStr">
        <is>
          <t>share_of_gwp_pct</t>
        </is>
      </c>
      <c r="F5" s="7" t="inlineStr">
        <is>
          <t>data_status</t>
        </is>
      </c>
    </row>
    <row r="6">
      <c r="A6" s="8" t="inlineStr">
        <is>
          <t>A1 Raw material supply</t>
        </is>
      </c>
      <c r="B6" s="14" t="n">
        <v>2.31</v>
      </c>
      <c r="C6" s="13" t="n">
        <v>55.3</v>
      </c>
      <c r="D6" s="14" t="n">
        <v>0.0186</v>
      </c>
      <c r="E6" s="13">
        <f>100*B6/SUM(B$6:B$16)</f>
        <v/>
      </c>
      <c r="F6" s="8" t="inlineStr">
        <is>
          <t>synthetic (dummy) - generated, not measured</t>
        </is>
      </c>
    </row>
    <row r="7">
      <c r="A7" s="8" t="inlineStr">
        <is>
          <t>A2 Transport to converter</t>
        </is>
      </c>
      <c r="B7" s="14" t="n">
        <v>0.05</v>
      </c>
      <c r="C7" s="14" t="n">
        <v>0.7</v>
      </c>
      <c r="D7" s="14" t="n">
        <v>0.0002</v>
      </c>
      <c r="E7" s="13">
        <f>100*B7/SUM(B$6:B$16)</f>
        <v/>
      </c>
      <c r="F7" s="8" t="inlineStr">
        <is>
          <t>synthetic (dummy) - generated, not measured</t>
        </is>
      </c>
    </row>
    <row r="8">
      <c r="A8" s="8" t="inlineStr">
        <is>
          <t>A3 Polymerisation &amp; resin</t>
        </is>
      </c>
      <c r="B8" s="14" t="n">
        <v>1.22</v>
      </c>
      <c r="C8" s="13" t="n">
        <v>15.4</v>
      </c>
      <c r="D8" s="14" t="n">
        <v>0.0042</v>
      </c>
      <c r="E8" s="13">
        <f>100*B8/SUM(B$6:B$16)</f>
        <v/>
      </c>
      <c r="F8" s="8" t="inlineStr">
        <is>
          <t>synthetic (dummy) - generated, not measured</t>
        </is>
      </c>
    </row>
    <row r="9">
      <c r="A9" s="8" t="inlineStr">
        <is>
          <t>A4 Preform &amp; bottle moulding</t>
        </is>
      </c>
      <c r="B9" s="14" t="n">
        <v>0.49</v>
      </c>
      <c r="C9" s="14" t="n">
        <v>5.1</v>
      </c>
      <c r="D9" s="14" t="n">
        <v>0.0022</v>
      </c>
      <c r="E9" s="13">
        <f>100*B9/SUM(B$6:B$16)</f>
        <v/>
      </c>
      <c r="F9" s="8" t="inlineStr">
        <is>
          <t>synthetic (dummy) - generated, not measured</t>
        </is>
      </c>
    </row>
    <row r="10">
      <c r="A10" s="8" t="inlineStr">
        <is>
          <t>A5 Filling &amp; distribution</t>
        </is>
      </c>
      <c r="B10" s="14" t="n">
        <v>0.1</v>
      </c>
      <c r="C10" s="14" t="n">
        <v>1.4</v>
      </c>
      <c r="D10" s="14" t="n">
        <v>0.0004</v>
      </c>
      <c r="E10" s="13">
        <f>100*B10/SUM(B$6:B$16)</f>
        <v/>
      </c>
      <c r="F10" s="8" t="inlineStr">
        <is>
          <t>synthetic (dummy) - generated, not measured</t>
        </is>
      </c>
    </row>
    <row r="11">
      <c r="A11" s="8" t="inlineStr">
        <is>
          <t>B1 Use phase</t>
        </is>
      </c>
      <c r="B11" s="14" t="n">
        <v>0.14</v>
      </c>
      <c r="C11" s="14" t="n">
        <v>1.5</v>
      </c>
      <c r="D11" s="14" t="n">
        <v>0.0005999999999999999</v>
      </c>
      <c r="E11" s="13">
        <f>100*B11/SUM(B$6:B$16)</f>
        <v/>
      </c>
      <c r="F11" s="8" t="inlineStr">
        <is>
          <t>synthetic (dummy) - generated, not measured</t>
        </is>
      </c>
    </row>
    <row r="12">
      <c r="A12" s="8" t="inlineStr">
        <is>
          <t>C1 Collection &amp; sorting</t>
        </is>
      </c>
      <c r="B12" s="14" t="n">
        <v>0.1</v>
      </c>
      <c r="C12" s="14" t="n">
        <v>1.4</v>
      </c>
      <c r="D12" s="14" t="n">
        <v>0.0001</v>
      </c>
      <c r="E12" s="13">
        <f>100*B12/SUM(B$6:B$16)</f>
        <v/>
      </c>
      <c r="F12" s="8" t="inlineStr">
        <is>
          <t>synthetic (dummy) - generated, not measured</t>
        </is>
      </c>
    </row>
    <row r="13">
      <c r="A13" s="8" t="inlineStr">
        <is>
          <t>C2 Mechanical recycling</t>
        </is>
      </c>
      <c r="B13" s="14" t="n">
        <v>0.22</v>
      </c>
      <c r="C13" s="14" t="n">
        <v>2.3</v>
      </c>
      <c r="D13" s="14" t="n">
        <v>0.018</v>
      </c>
      <c r="E13" s="13">
        <f>100*B13/SUM(B$6:B$16)</f>
        <v/>
      </c>
      <c r="F13" s="8" t="inlineStr">
        <is>
          <t>synthetic (dummy) - generated, not measured</t>
        </is>
      </c>
    </row>
    <row r="14">
      <c r="A14" s="8" t="inlineStr">
        <is>
          <t>C3 Landfill / open dump</t>
        </is>
      </c>
      <c r="B14" s="14" t="n">
        <v>0.02</v>
      </c>
      <c r="C14" s="14" t="n">
        <v>0.1</v>
      </c>
      <c r="D14" s="14" t="n">
        <v>0</v>
      </c>
      <c r="E14" s="13">
        <f>100*B14/SUM(B$6:B$16)</f>
        <v/>
      </c>
      <c r="F14" s="8" t="inlineStr">
        <is>
          <t>synthetic (dummy) - generated, not measured</t>
        </is>
      </c>
    </row>
    <row r="15">
      <c r="A15" s="8" t="inlineStr">
        <is>
          <t>C4 Open burning</t>
        </is>
      </c>
      <c r="B15" s="14" t="n">
        <v>0.19</v>
      </c>
      <c r="C15" s="14" t="n">
        <v>0</v>
      </c>
      <c r="D15" s="14" t="n">
        <v>0</v>
      </c>
      <c r="E15" s="13">
        <f>100*B15/SUM(B$6:B$16)</f>
        <v/>
      </c>
      <c r="F15" s="8" t="inlineStr">
        <is>
          <t>synthetic (dummy) - generated, not measured</t>
        </is>
      </c>
    </row>
    <row r="16">
      <c r="A16" s="8" t="inlineStr">
        <is>
          <t>C5 Leakage to river</t>
        </is>
      </c>
      <c r="B16" s="14" t="n">
        <v>0</v>
      </c>
      <c r="C16" s="14" t="n">
        <v>0</v>
      </c>
      <c r="D16" s="14" t="n">
        <v>0</v>
      </c>
      <c r="E16" s="13">
        <f>100*B16/SUM(B$6:B$16)</f>
        <v/>
      </c>
      <c r="F16" s="8" t="inlineStr">
        <is>
          <t>synthetic (dummy) - generated, not measured</t>
        </is>
      </c>
    </row>
    <row r="35">
      <c r="A35" s="29" t="inlineStr">
        <is>
          <t>End-of-life scenarios</t>
        </is>
      </c>
    </row>
    <row r="36" ht="30" customHeight="1">
      <c r="A36" s="7" t="inlineStr">
        <is>
          <t>eol_scenario</t>
        </is>
      </c>
      <c r="B36" s="7" t="inlineStr">
        <is>
          <t>recycling_frac</t>
        </is>
      </c>
      <c r="C36" s="7" t="inlineStr">
        <is>
          <t>landfill_frac</t>
        </is>
      </c>
      <c r="D36" s="7" t="inlineStr">
        <is>
          <t>open_burning_frac</t>
        </is>
      </c>
      <c r="E36" s="7" t="inlineStr">
        <is>
          <t>river_leakage_frac</t>
        </is>
      </c>
      <c r="F36" s="7" t="inlineStr">
        <is>
          <t>gwp100_kgCO2e_per_kg</t>
        </is>
      </c>
      <c r="G36" s="7" t="inlineStr">
        <is>
          <t>recycling_credit_kgCO2e</t>
        </is>
      </c>
      <c r="H36" s="7" t="inlineStr">
        <is>
          <t>open_burning_kgCO2e</t>
        </is>
      </c>
      <c r="I36" s="7" t="inlineStr">
        <is>
          <t>pet_to_river_g_per_kg</t>
        </is>
      </c>
      <c r="J36" s="7" t="inlineStr">
        <is>
          <t>np_release_factor_mg_per_kg_leaked</t>
        </is>
      </c>
      <c r="K36" s="7" t="inlineStr">
        <is>
          <t>pet_np_release_mg_per_kg_resin</t>
        </is>
      </c>
      <c r="L36" s="7" t="inlineStr">
        <is>
          <t>description</t>
        </is>
      </c>
      <c r="M36" s="7" t="inlineStr">
        <is>
          <t>functional_unit</t>
        </is>
      </c>
      <c r="N36" s="7" t="inlineStr">
        <is>
          <t>data_status</t>
        </is>
      </c>
    </row>
    <row r="37">
      <c r="A37" s="8" t="inlineStr">
        <is>
          <t>S0 Business as usual (2024 baseline)</t>
        </is>
      </c>
      <c r="B37" s="14" t="n">
        <v>0.13</v>
      </c>
      <c r="C37" s="14" t="n">
        <v>0.66</v>
      </c>
      <c r="D37" s="14" t="n">
        <v>0.16</v>
      </c>
      <c r="E37" s="12" t="n">
        <v>0.05</v>
      </c>
      <c r="F37" s="14" t="n">
        <v>4.805</v>
      </c>
      <c r="G37" s="14" t="n">
        <v>-0.241</v>
      </c>
      <c r="H37" s="14" t="n">
        <v>0.376</v>
      </c>
      <c r="I37" s="13">
        <f>E37*1000</f>
        <v/>
      </c>
      <c r="J37" s="11" t="n">
        <v>920</v>
      </c>
      <c r="K37" s="13">
        <f>E37*J37</f>
        <v/>
      </c>
      <c r="L37" s="8" t="inlineStr">
        <is>
          <t>current Jawa Barat collection and treatment mix</t>
        </is>
      </c>
      <c r="M37" s="8" t="inlineStr">
        <is>
          <t>1 kg PET bottle-grade resin, cradle-to-grave</t>
        </is>
      </c>
      <c r="N37" s="8" t="inlineStr">
        <is>
          <t>synthetic (dummy) - generated, not measured</t>
        </is>
      </c>
    </row>
    <row r="38">
      <c r="A38" s="8" t="inlineStr">
        <is>
          <t>S1 Improved collection (Citarum Harum target)</t>
        </is>
      </c>
      <c r="B38" s="14" t="n">
        <v>0.22</v>
      </c>
      <c r="C38" s="14" t="n">
        <v>0.68</v>
      </c>
      <c r="D38" s="14" t="n">
        <v>0.08</v>
      </c>
      <c r="E38" s="12" t="n">
        <v>0.02</v>
      </c>
      <c r="F38" s="14" t="n">
        <v>4.452</v>
      </c>
      <c r="G38" s="14" t="n">
        <v>-0.407</v>
      </c>
      <c r="H38" s="14" t="n">
        <v>0.188</v>
      </c>
      <c r="I38" s="13">
        <f>E38*1000</f>
        <v/>
      </c>
      <c r="J38" s="11" t="n">
        <v>380</v>
      </c>
      <c r="K38" s="13">
        <f>E38*J38</f>
        <v/>
      </c>
      <c r="L38" s="8" t="inlineStr">
        <is>
          <t>collection to 80 %, open burning halved</t>
        </is>
      </c>
      <c r="M38" s="8" t="inlineStr">
        <is>
          <t>1 kg PET bottle-grade resin, cradle-to-grave</t>
        </is>
      </c>
      <c r="N38" s="8" t="inlineStr">
        <is>
          <t>synthetic (dummy) - generated, not measured</t>
        </is>
      </c>
    </row>
    <row r="39">
      <c r="A39" s="8" t="inlineStr">
        <is>
          <t>S2 EPR + bottle-to-bottle recycling</t>
        </is>
      </c>
      <c r="B39" s="14" t="n">
        <v>0.45</v>
      </c>
      <c r="C39" s="14" t="n">
        <v>0.5</v>
      </c>
      <c r="D39" s="14" t="n">
        <v>0.04</v>
      </c>
      <c r="E39" s="12" t="n">
        <v>0.01</v>
      </c>
      <c r="F39" s="14" t="n">
        <v>3.921</v>
      </c>
      <c r="G39" s="14" t="n">
        <v>-0.833</v>
      </c>
      <c r="H39" s="14" t="n">
        <v>0.094</v>
      </c>
      <c r="I39" s="13">
        <f>E39*1000</f>
        <v/>
      </c>
      <c r="J39" s="11" t="n">
        <v>190</v>
      </c>
      <c r="K39" s="13">
        <f>E39*J39</f>
        <v/>
      </c>
      <c r="L39" s="8" t="inlineStr">
        <is>
          <t>deposit-return, formalised waste pickers</t>
        </is>
      </c>
      <c r="M39" s="8" t="inlineStr">
        <is>
          <t>1 kg PET bottle-grade resin, cradle-to-grave</t>
        </is>
      </c>
      <c r="N39" s="8" t="inlineStr">
        <is>
          <t>synthetic (dummy) - generated, not measured</t>
        </is>
      </c>
    </row>
    <row r="40">
      <c r="A40" s="8" t="inlineStr">
        <is>
          <t>S3 Full containment (upper bound)</t>
        </is>
      </c>
      <c r="B40" s="14" t="n">
        <v>0.6</v>
      </c>
      <c r="C40" s="14" t="n">
        <v>0.38</v>
      </c>
      <c r="D40" s="14" t="n">
        <v>0.01</v>
      </c>
      <c r="E40" s="12" t="n">
        <v>0.002</v>
      </c>
      <c r="F40" s="14" t="n">
        <v>3.566</v>
      </c>
      <c r="G40" s="14" t="n">
        <v>-1.11</v>
      </c>
      <c r="H40" s="14" t="n">
        <v>0.024</v>
      </c>
      <c r="I40" s="14">
        <f>E40*1000</f>
        <v/>
      </c>
      <c r="J40" s="11" t="n">
        <v>40</v>
      </c>
      <c r="K40" s="13">
        <f>E40*J40</f>
        <v/>
      </c>
      <c r="L40" s="8" t="inlineStr">
        <is>
          <t>aspirational, near-zero leakage</t>
        </is>
      </c>
      <c r="M40" s="8" t="inlineStr">
        <is>
          <t>1 kg PET bottle-grade resin, cradle-to-grave</t>
        </is>
      </c>
      <c r="N40" s="8" t="inlineStr">
        <is>
          <t>synthetic (dummy) - generated, not measured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X15"/>
  <sheetViews>
    <sheetView showGridLines="0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28" customWidth="1" min="2" max="2"/>
    <col width="20" customWidth="1" min="3" max="3"/>
    <col width="10" customWidth="1" min="4" max="4"/>
    <col width="34" customWidth="1" min="5" max="5"/>
    <col width="20" customWidth="1" min="6" max="6"/>
    <col width="14" customWidth="1" min="7" max="7"/>
    <col width="21" customWidth="1" min="8" max="8"/>
    <col width="21" customWidth="1" min="9" max="9"/>
    <col width="15" customWidth="1" min="10" max="10"/>
    <col width="26" customWidth="1" min="11" max="11"/>
    <col width="21" customWidth="1" min="12" max="12"/>
    <col width="26" customWidth="1" min="13" max="13"/>
    <col width="20" customWidth="1" min="14" max="14"/>
    <col width="18" customWidth="1" min="15" max="15"/>
    <col width="17" customWidth="1" min="16" max="16"/>
    <col width="22" customWidth="1" min="17" max="17"/>
    <col width="10" customWidth="1" min="18" max="18"/>
    <col width="10" customWidth="1" min="19" max="19"/>
    <col width="10" customWidth="1" min="20" max="20"/>
    <col width="12" customWidth="1" min="21" max="21"/>
    <col width="24" customWidth="1" min="22" max="22"/>
    <col width="16" customWidth="1" min="23" max="23"/>
    <col width="34" customWidth="1" min="24" max="24"/>
  </cols>
  <sheetData>
    <row r="1">
      <c r="A1" s="1" t="inlineStr">
        <is>
          <t>Integrated scorecard per station</t>
        </is>
      </c>
    </row>
    <row r="2">
      <c r="A2" s="2" t="inlineStr">
        <is>
          <t>weighted combination of ecotoxicity, risk, EIA significance and exposure; weights are editable</t>
        </is>
      </c>
    </row>
    <row r="3">
      <c r="A3" s="3" t="inlineStr">
        <is>
          <t>Data status: synthetic (dummy) - generated, not measured</t>
        </is>
      </c>
    </row>
    <row r="5">
      <c r="A5" s="4" t="inlineStr">
        <is>
          <t>w_ecotox</t>
        </is>
      </c>
      <c r="B5" s="27" t="n">
        <v>0.3</v>
      </c>
      <c r="C5" s="4" t="inlineStr">
        <is>
          <t>w_risk</t>
        </is>
      </c>
      <c r="D5" s="27" t="n">
        <v>0.35</v>
      </c>
      <c r="E5" s="4" t="inlineStr">
        <is>
          <t>w_eia</t>
        </is>
      </c>
      <c r="F5" s="27" t="n">
        <v>0.2</v>
      </c>
      <c r="G5" s="4" t="inlineStr">
        <is>
          <t>w_exposure</t>
        </is>
      </c>
      <c r="H5" s="27" t="n">
        <v>0.15</v>
      </c>
    </row>
    <row r="6">
      <c r="A6" s="25" t="inlineStr">
        <is>
          <t>weights must sum to 1 -&gt;</t>
        </is>
      </c>
      <c r="B6" s="30">
        <f>$B$5+$D$5+$F$5+$H$5</f>
        <v/>
      </c>
    </row>
    <row r="7" ht="30" customHeight="1">
      <c r="A7" s="7" t="inlineStr">
        <is>
          <t>station_code</t>
        </is>
      </c>
      <c r="B7" s="7" t="inlineStr">
        <is>
          <t>station_name</t>
        </is>
      </c>
      <c r="C7" s="7" t="inlineStr">
        <is>
          <t>regency</t>
        </is>
      </c>
      <c r="D7" s="7" t="inlineStr">
        <is>
          <t>river_km</t>
        </is>
      </c>
      <c r="E7" s="7" t="inlineStr">
        <is>
          <t>pressure_type</t>
        </is>
      </c>
      <c r="F7" s="7" t="inlineStr">
        <is>
          <t>pec_mean_ug_L</t>
        </is>
      </c>
      <c r="G7" s="7" t="inlineStr">
        <is>
          <t>pec_wet_ug_L</t>
        </is>
      </c>
      <c r="H7" s="7" t="inlineStr">
        <is>
          <t>pec_transition_ug_L</t>
        </is>
      </c>
      <c r="I7" s="7" t="inlineStr">
        <is>
          <t>rq_mean_all_seasons</t>
        </is>
      </c>
      <c r="J7" s="7" t="inlineStr">
        <is>
          <t>rq_worst_case</t>
        </is>
      </c>
      <c r="K7" s="7" t="inlineStr">
        <is>
          <t>toxic_unit_most_sensitive_endpoint</t>
        </is>
      </c>
      <c r="L7" s="7" t="inlineStr">
        <is>
          <t>eia_pressure_weight</t>
        </is>
      </c>
      <c r="M7" s="7" t="inlineStr">
        <is>
          <t>eia_weighted_negative_ES</t>
        </is>
      </c>
      <c r="N7" s="7" t="inlineStr">
        <is>
          <t>ecotox_index_0_100</t>
        </is>
      </c>
      <c r="O7" s="7" t="inlineStr">
        <is>
          <t>risk_index_0_100</t>
        </is>
      </c>
      <c r="P7" s="7" t="inlineStr">
        <is>
          <t>eia_index_0_100</t>
        </is>
      </c>
      <c r="Q7" s="7" t="inlineStr">
        <is>
          <t>exposure_index_0_100</t>
        </is>
      </c>
      <c r="R7" s="7" t="inlineStr">
        <is>
          <t>w_ecotox</t>
        </is>
      </c>
      <c r="S7" s="7" t="inlineStr">
        <is>
          <t>w_risk</t>
        </is>
      </c>
      <c r="T7" s="7" t="inlineStr">
        <is>
          <t>w_eia</t>
        </is>
      </c>
      <c r="U7" s="7" t="inlineStr">
        <is>
          <t>w_exposure</t>
        </is>
      </c>
      <c r="V7" s="7" t="inlineStr">
        <is>
          <t>integrated_index_0_100</t>
        </is>
      </c>
      <c r="W7" s="7" t="inlineStr">
        <is>
          <t>priority_class</t>
        </is>
      </c>
      <c r="X7" s="7" t="inlineStr">
        <is>
          <t>data_status</t>
        </is>
      </c>
    </row>
    <row r="8">
      <c r="A8" s="8" t="inlineStr">
        <is>
          <t>ST1</t>
        </is>
      </c>
      <c r="B8" s="8" t="inlineStr">
        <is>
          <t>Situ Cisanti (headwater)</t>
        </is>
      </c>
      <c r="C8" s="8" t="inlineStr">
        <is>
          <t>Kab. Bandung</t>
        </is>
      </c>
      <c r="D8" s="8" t="n">
        <v>0</v>
      </c>
      <c r="E8" s="8" t="inlineStr">
        <is>
          <t>reference / upstream forest</t>
        </is>
      </c>
      <c r="F8" s="14" t="n">
        <v>1.07</v>
      </c>
      <c r="G8" s="14" t="n">
        <v>1.34</v>
      </c>
      <c r="H8" s="14" t="n">
        <v>0.98</v>
      </c>
      <c r="I8" s="14" t="n">
        <v>0.032</v>
      </c>
      <c r="J8" s="14" t="n">
        <v>0.053</v>
      </c>
      <c r="K8" s="14" t="n">
        <v>0.0021</v>
      </c>
      <c r="L8" s="14" t="n">
        <v>0.2</v>
      </c>
      <c r="M8" s="13" t="n">
        <v>96</v>
      </c>
      <c r="N8" s="14" t="n">
        <v>0</v>
      </c>
      <c r="O8" s="14" t="n">
        <v>0</v>
      </c>
      <c r="P8" s="14" t="n">
        <v>0</v>
      </c>
      <c r="Q8" s="14" t="n">
        <v>0</v>
      </c>
      <c r="R8" s="14" t="n">
        <v>0.3</v>
      </c>
      <c r="S8" s="14" t="n">
        <v>0.35</v>
      </c>
      <c r="T8" s="14" t="n">
        <v>0.2</v>
      </c>
      <c r="U8" s="14" t="n">
        <v>0.15</v>
      </c>
      <c r="V8" s="13">
        <f>$B$5*N8+$D$5*O8+$F$5*P8+$H$5*Q8</f>
        <v/>
      </c>
      <c r="W8" s="8">
        <f>IF(V8&lt;25,"low",IF(V8&lt;50,"moderate",IF(V8&lt;75,"high","very high")))</f>
        <v/>
      </c>
      <c r="X8" s="8" t="inlineStr">
        <is>
          <t>synthetic (dummy) - generated, not measured</t>
        </is>
      </c>
    </row>
    <row r="9">
      <c r="A9" s="8" t="inlineStr">
        <is>
          <t>ST2</t>
        </is>
      </c>
      <c r="B9" s="8" t="inlineStr">
        <is>
          <t>Majalaya (textile cluster)</t>
        </is>
      </c>
      <c r="C9" s="8" t="inlineStr">
        <is>
          <t>Kab. Bandung</t>
        </is>
      </c>
      <c r="D9" s="8" t="n">
        <v>32</v>
      </c>
      <c r="E9" s="8" t="inlineStr">
        <is>
          <t>textile wastewater</t>
        </is>
      </c>
      <c r="F9" s="13" t="n">
        <v>36.52</v>
      </c>
      <c r="G9" s="13" t="n">
        <v>46.35</v>
      </c>
      <c r="H9" s="13" t="n">
        <v>38.1</v>
      </c>
      <c r="I9" s="14" t="n">
        <v>1.091333333333333</v>
      </c>
      <c r="J9" s="14" t="n">
        <v>1.71</v>
      </c>
      <c r="K9" s="14" t="n">
        <v>0.0736</v>
      </c>
      <c r="L9" s="14" t="n">
        <v>1</v>
      </c>
      <c r="M9" s="13" t="n">
        <v>480</v>
      </c>
      <c r="N9" s="13" t="n">
        <v>93</v>
      </c>
      <c r="O9" s="13" t="n">
        <v>94</v>
      </c>
      <c r="P9" s="13" t="n">
        <v>100</v>
      </c>
      <c r="Q9" s="13" t="n">
        <v>91.5</v>
      </c>
      <c r="R9" s="14" t="n">
        <v>0.3</v>
      </c>
      <c r="S9" s="14" t="n">
        <v>0.35</v>
      </c>
      <c r="T9" s="14" t="n">
        <v>0.2</v>
      </c>
      <c r="U9" s="14" t="n">
        <v>0.15</v>
      </c>
      <c r="V9" s="13">
        <f>$B$5*N9+$D$5*O9+$F$5*P9+$H$5*Q9</f>
        <v/>
      </c>
      <c r="W9" s="8">
        <f>IF(V9&lt;25,"low",IF(V9&lt;50,"moderate",IF(V9&lt;75,"high","very high")))</f>
        <v/>
      </c>
      <c r="X9" s="8" t="inlineStr">
        <is>
          <t>synthetic (dummy) - generated, not measured</t>
        </is>
      </c>
    </row>
    <row r="10">
      <c r="A10" s="8" t="inlineStr">
        <is>
          <t>ST3</t>
        </is>
      </c>
      <c r="B10" s="8" t="inlineStr">
        <is>
          <t>Dayeuhkolot</t>
        </is>
      </c>
      <c r="C10" s="8" t="inlineStr">
        <is>
          <t>Kab. Bandung</t>
        </is>
      </c>
      <c r="D10" s="8" t="n">
        <v>54</v>
      </c>
      <c r="E10" s="8" t="inlineStr">
        <is>
          <t>urban domestic + industry</t>
        </is>
      </c>
      <c r="F10" s="13" t="n">
        <v>50.68333333333334</v>
      </c>
      <c r="G10" s="13" t="n">
        <v>60.61</v>
      </c>
      <c r="H10" s="13" t="n">
        <v>50.43</v>
      </c>
      <c r="I10" s="14" t="n">
        <v>1.514333333333333</v>
      </c>
      <c r="J10" s="14" t="n">
        <v>2.134</v>
      </c>
      <c r="K10" s="14" t="n">
        <v>0.0963</v>
      </c>
      <c r="L10" s="14" t="n">
        <v>0.92</v>
      </c>
      <c r="M10" s="13" t="n">
        <v>441.6</v>
      </c>
      <c r="N10" s="13" t="n">
        <v>100</v>
      </c>
      <c r="O10" s="13" t="n">
        <v>100</v>
      </c>
      <c r="P10" s="13" t="n">
        <v>90</v>
      </c>
      <c r="Q10" s="13" t="n">
        <v>100</v>
      </c>
      <c r="R10" s="14" t="n">
        <v>0.3</v>
      </c>
      <c r="S10" s="14" t="n">
        <v>0.35</v>
      </c>
      <c r="T10" s="14" t="n">
        <v>0.2</v>
      </c>
      <c r="U10" s="14" t="n">
        <v>0.15</v>
      </c>
      <c r="V10" s="13">
        <f>$B$5*N10+$D$5*O10+$F$5*P10+$H$5*Q10</f>
        <v/>
      </c>
      <c r="W10" s="8">
        <f>IF(V10&lt;25,"low",IF(V10&lt;50,"moderate",IF(V10&lt;75,"high","very high")))</f>
        <v/>
      </c>
      <c r="X10" s="8" t="inlineStr">
        <is>
          <t>synthetic (dummy) - generated, not measured</t>
        </is>
      </c>
    </row>
    <row r="11">
      <c r="A11" s="8" t="inlineStr">
        <is>
          <t>ST4</t>
        </is>
      </c>
      <c r="B11" s="8" t="inlineStr">
        <is>
          <t>Nanjung - Bandung Barat</t>
        </is>
      </c>
      <c r="C11" s="8" t="inlineStr">
        <is>
          <t>Kab. Bandung Barat</t>
        </is>
      </c>
      <c r="D11" s="8" t="n">
        <v>71</v>
      </c>
      <c r="E11" s="8" t="inlineStr">
        <is>
          <t>mixed urban runoff</t>
        </is>
      </c>
      <c r="F11" s="13" t="n">
        <v>29.81</v>
      </c>
      <c r="G11" s="13" t="n">
        <v>42.51</v>
      </c>
      <c r="H11" s="13" t="n">
        <v>26.49</v>
      </c>
      <c r="I11" s="14" t="n">
        <v>0.891</v>
      </c>
      <c r="J11" s="14" t="n">
        <v>1.512</v>
      </c>
      <c r="K11" s="14" t="n">
        <v>0.0675</v>
      </c>
      <c r="L11" s="14" t="n">
        <v>0.78</v>
      </c>
      <c r="M11" s="13" t="n">
        <v>374.4</v>
      </c>
      <c r="N11" s="13" t="n">
        <v>90.7</v>
      </c>
      <c r="O11" s="13" t="n">
        <v>90.7</v>
      </c>
      <c r="P11" s="13" t="n">
        <v>72.5</v>
      </c>
      <c r="Q11" s="13" t="n">
        <v>86.2</v>
      </c>
      <c r="R11" s="14" t="n">
        <v>0.3</v>
      </c>
      <c r="S11" s="14" t="n">
        <v>0.35</v>
      </c>
      <c r="T11" s="14" t="n">
        <v>0.2</v>
      </c>
      <c r="U11" s="14" t="n">
        <v>0.15</v>
      </c>
      <c r="V11" s="13">
        <f>$B$5*N11+$D$5*O11+$F$5*P11+$H$5*Q11</f>
        <v/>
      </c>
      <c r="W11" s="8">
        <f>IF(V11&lt;25,"low",IF(V11&lt;50,"moderate",IF(V11&lt;75,"high","very high")))</f>
        <v/>
      </c>
      <c r="X11" s="8" t="inlineStr">
        <is>
          <t>synthetic (dummy) - generated, not measured</t>
        </is>
      </c>
    </row>
    <row r="12">
      <c r="A12" s="8" t="inlineStr">
        <is>
          <t>ST5</t>
        </is>
      </c>
      <c r="B12" s="8" t="inlineStr">
        <is>
          <t>Saguling reservoir inlet</t>
        </is>
      </c>
      <c r="C12" s="8" t="inlineStr">
        <is>
          <t>Kab. Bandung Barat</t>
        </is>
      </c>
      <c r="D12" s="8" t="n">
        <v>95</v>
      </c>
      <c r="E12" s="8" t="inlineStr">
        <is>
          <t>reservoir sedimentation</t>
        </is>
      </c>
      <c r="F12" s="13" t="n">
        <v>19.80666666666667</v>
      </c>
      <c r="G12" s="13" t="n">
        <v>26.11</v>
      </c>
      <c r="H12" s="13" t="n">
        <v>20.69</v>
      </c>
      <c r="I12" s="14" t="n">
        <v>0.5916666666666667</v>
      </c>
      <c r="J12" s="14" t="n">
        <v>0.92</v>
      </c>
      <c r="K12" s="14" t="n">
        <v>0.0415</v>
      </c>
      <c r="L12" s="14" t="n">
        <v>0.55</v>
      </c>
      <c r="M12" s="13" t="n">
        <v>264</v>
      </c>
      <c r="N12" s="13" t="n">
        <v>78</v>
      </c>
      <c r="O12" s="13" t="n">
        <v>77.2</v>
      </c>
      <c r="P12" s="13" t="n">
        <v>43.8</v>
      </c>
      <c r="Q12" s="13" t="n">
        <v>75.59999999999999</v>
      </c>
      <c r="R12" s="14" t="n">
        <v>0.3</v>
      </c>
      <c r="S12" s="14" t="n">
        <v>0.35</v>
      </c>
      <c r="T12" s="14" t="n">
        <v>0.2</v>
      </c>
      <c r="U12" s="14" t="n">
        <v>0.15</v>
      </c>
      <c r="V12" s="13">
        <f>$B$5*N12+$D$5*O12+$F$5*P12+$H$5*Q12</f>
        <v/>
      </c>
      <c r="W12" s="8">
        <f>IF(V12&lt;25,"low",IF(V12&lt;50,"moderate",IF(V12&lt;75,"high","very high")))</f>
        <v/>
      </c>
      <c r="X12" s="8" t="inlineStr">
        <is>
          <t>synthetic (dummy) - generated, not measured</t>
        </is>
      </c>
    </row>
    <row r="13">
      <c r="A13" s="8" t="inlineStr">
        <is>
          <t>ST6</t>
        </is>
      </c>
      <c r="B13" s="8" t="inlineStr">
        <is>
          <t>Cirata reservoir</t>
        </is>
      </c>
      <c r="C13" s="8" t="inlineStr">
        <is>
          <t>Kab. Purwakarta</t>
        </is>
      </c>
      <c r="D13" s="8" t="n">
        <v>128</v>
      </c>
      <c r="E13" s="8" t="inlineStr">
        <is>
          <t>reservoir + aquaculture cages</t>
        </is>
      </c>
      <c r="F13" s="13" t="n">
        <v>14.56666666666666</v>
      </c>
      <c r="G13" s="13" t="n">
        <v>22.63</v>
      </c>
      <c r="H13" s="13" t="n">
        <v>12.45</v>
      </c>
      <c r="I13" s="14" t="n">
        <v>0.4353333333333333</v>
      </c>
      <c r="J13" s="14" t="n">
        <v>0.85</v>
      </c>
      <c r="K13" s="14" t="n">
        <v>0.0359</v>
      </c>
      <c r="L13" s="14" t="n">
        <v>0.66</v>
      </c>
      <c r="M13" s="13" t="n">
        <v>316.8</v>
      </c>
      <c r="N13" s="13" t="n">
        <v>74.2</v>
      </c>
      <c r="O13" s="13" t="n">
        <v>75.09999999999999</v>
      </c>
      <c r="P13" s="13" t="n">
        <v>57.5</v>
      </c>
      <c r="Q13" s="13" t="n">
        <v>67.7</v>
      </c>
      <c r="R13" s="14" t="n">
        <v>0.3</v>
      </c>
      <c r="S13" s="14" t="n">
        <v>0.35</v>
      </c>
      <c r="T13" s="14" t="n">
        <v>0.2</v>
      </c>
      <c r="U13" s="14" t="n">
        <v>0.15</v>
      </c>
      <c r="V13" s="13">
        <f>$B$5*N13+$D$5*O13+$F$5*P13+$H$5*Q13</f>
        <v/>
      </c>
      <c r="W13" s="8">
        <f>IF(V13&lt;25,"low",IF(V13&lt;50,"moderate",IF(V13&lt;75,"high","very high")))</f>
        <v/>
      </c>
      <c r="X13" s="8" t="inlineStr">
        <is>
          <t>synthetic (dummy) - generated, not measured</t>
        </is>
      </c>
    </row>
    <row r="14">
      <c r="A14" s="8" t="inlineStr">
        <is>
          <t>ST7</t>
        </is>
      </c>
      <c r="B14" s="8" t="inlineStr">
        <is>
          <t>Jatiluhur outlet</t>
        </is>
      </c>
      <c r="C14" s="8" t="inlineStr">
        <is>
          <t>Kab. Purwakarta</t>
        </is>
      </c>
      <c r="D14" s="8" t="n">
        <v>158</v>
      </c>
      <c r="E14" s="8" t="inlineStr">
        <is>
          <t>reservoir outlet / raw water intake</t>
        </is>
      </c>
      <c r="F14" s="14" t="n">
        <v>9.483333333333333</v>
      </c>
      <c r="G14" s="13" t="n">
        <v>12.9</v>
      </c>
      <c r="H14" s="14" t="n">
        <v>9.5</v>
      </c>
      <c r="I14" s="14" t="n">
        <v>0.2833333333333333</v>
      </c>
      <c r="J14" s="14" t="n">
        <v>0.484</v>
      </c>
      <c r="K14" s="14" t="n">
        <v>0.0205</v>
      </c>
      <c r="L14" s="14" t="n">
        <v>0.52</v>
      </c>
      <c r="M14" s="13" t="n">
        <v>249.6</v>
      </c>
      <c r="N14" s="13" t="n">
        <v>59.6</v>
      </c>
      <c r="O14" s="13" t="n">
        <v>59.9</v>
      </c>
      <c r="P14" s="13" t="n">
        <v>40</v>
      </c>
      <c r="Q14" s="13" t="n">
        <v>56.6</v>
      </c>
      <c r="R14" s="14" t="n">
        <v>0.3</v>
      </c>
      <c r="S14" s="14" t="n">
        <v>0.35</v>
      </c>
      <c r="T14" s="14" t="n">
        <v>0.2</v>
      </c>
      <c r="U14" s="14" t="n">
        <v>0.15</v>
      </c>
      <c r="V14" s="13">
        <f>$B$5*N14+$D$5*O14+$F$5*P14+$H$5*Q14</f>
        <v/>
      </c>
      <c r="W14" s="8">
        <f>IF(V14&lt;25,"low",IF(V14&lt;50,"moderate",IF(V14&lt;75,"high","very high")))</f>
        <v/>
      </c>
      <c r="X14" s="8" t="inlineStr">
        <is>
          <t>synthetic (dummy) - generated, not measured</t>
        </is>
      </c>
    </row>
    <row r="15">
      <c r="A15" s="8" t="inlineStr">
        <is>
          <t>ST8</t>
        </is>
      </c>
      <c r="B15" s="8" t="inlineStr">
        <is>
          <t>Muara Gembong (estuary)</t>
        </is>
      </c>
      <c r="C15" s="8" t="inlineStr">
        <is>
          <t>Kab. Bekasi</t>
        </is>
      </c>
      <c r="D15" s="8" t="n">
        <v>269</v>
      </c>
      <c r="E15" s="8" t="inlineStr">
        <is>
          <t>estuary, landfill leachate + tidal</t>
        </is>
      </c>
      <c r="F15" s="13" t="n">
        <v>24.3</v>
      </c>
      <c r="G15" s="13" t="n">
        <v>32.15</v>
      </c>
      <c r="H15" s="13" t="n">
        <v>26.01</v>
      </c>
      <c r="I15" s="14" t="n">
        <v>0.726</v>
      </c>
      <c r="J15" s="14" t="n">
        <v>1.13</v>
      </c>
      <c r="K15" s="14" t="n">
        <v>0.0511</v>
      </c>
      <c r="L15" s="14" t="n">
        <v>0.84</v>
      </c>
      <c r="M15" s="13" t="n">
        <v>403.2</v>
      </c>
      <c r="N15" s="13" t="n">
        <v>83.40000000000001</v>
      </c>
      <c r="O15" s="13" t="n">
        <v>82.8</v>
      </c>
      <c r="P15" s="13" t="n">
        <v>80</v>
      </c>
      <c r="Q15" s="13" t="n">
        <v>80.90000000000001</v>
      </c>
      <c r="R15" s="14" t="n">
        <v>0.3</v>
      </c>
      <c r="S15" s="14" t="n">
        <v>0.35</v>
      </c>
      <c r="T15" s="14" t="n">
        <v>0.2</v>
      </c>
      <c r="U15" s="14" t="n">
        <v>0.15</v>
      </c>
      <c r="V15" s="13">
        <f>$B$5*N15+$D$5*O15+$F$5*P15+$H$5*Q15</f>
        <v/>
      </c>
      <c r="W15" s="8">
        <f>IF(V15&lt;25,"low",IF(V15&lt;50,"moderate",IF(V15&lt;75,"high","very high")))</f>
        <v/>
      </c>
      <c r="X15" s="8" t="inlineStr">
        <is>
          <t>synthetic (dummy) - generated, not measured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A290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Figure gallery</t>
        </is>
      </c>
    </row>
    <row r="2">
      <c r="A2" s="2" t="inlineStr">
        <is>
          <t>same figures as /figures/*.png, generated from the tables in this workbook</t>
        </is>
      </c>
    </row>
    <row r="3">
      <c r="A3" s="3" t="inlineStr">
        <is>
          <t>Data status: synthetic (dummy) - generated, not measured</t>
        </is>
      </c>
    </row>
    <row r="5">
      <c r="A5" s="29" t="inlineStr">
        <is>
          <t>Figure 1 - Longitudinal PET nanoplastic profile along the Citarum</t>
        </is>
      </c>
    </row>
    <row r="38">
      <c r="A38" s="29" t="inlineStr">
        <is>
          <t>Figure 2 - Province-level PET pressure ranking (why West Java)</t>
        </is>
      </c>
    </row>
    <row r="68">
      <c r="A68" s="29" t="inlineStr">
        <is>
          <t>Figure 3 - Dose-response curves and LC50/EC50, both species</t>
        </is>
      </c>
    </row>
    <row r="95">
      <c r="A95" s="29" t="inlineStr">
        <is>
          <t>Figure 4 - Biomarker fold-change heatmap</t>
        </is>
      </c>
    </row>
    <row r="128">
      <c r="A128" s="29" t="inlineStr">
        <is>
          <t>Figure 5 - Behavioural dynamics over 96 h</t>
        </is>
      </c>
    </row>
    <row r="152">
      <c r="A152" s="29" t="inlineStr">
        <is>
          <t>Figure 6 - Tissue burden and bioconcentration factors</t>
        </is>
      </c>
    </row>
    <row r="176">
      <c r="A176" s="29" t="inlineStr">
        <is>
          <t>Figure 7 - Species sensitivity distribution, HC5 and PNEC</t>
        </is>
      </c>
    </row>
    <row r="209">
      <c r="A209" s="29" t="inlineStr">
        <is>
          <t>Figure 8 - Risk quotients per station and season</t>
        </is>
      </c>
    </row>
    <row r="238">
      <c r="A238" s="29" t="inlineStr">
        <is>
          <t>Figure 9 - EIA: RIAM significance and Leopold matrix</t>
        </is>
      </c>
    </row>
    <row r="266">
      <c r="A266" s="29" t="inlineStr">
        <is>
          <t>Figure 10 - Screening LCA of PET and end-of-life scenarios</t>
        </is>
      </c>
    </row>
    <row r="290">
      <c r="A290" s="29" t="inlineStr">
        <is>
          <t>Figure 11 - Integrated scorecard per station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D6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34" customWidth="1" min="3" max="3"/>
    <col width="34" customWidth="1" min="4" max="4"/>
  </cols>
  <sheetData>
    <row r="1">
      <c r="A1" s="1" t="inlineStr">
        <is>
          <t>Change-log</t>
        </is>
      </c>
    </row>
    <row r="2">
      <c r="A2" s="2" t="inlineStr">
        <is>
          <t>version history of this workbook</t>
        </is>
      </c>
    </row>
    <row r="3">
      <c r="A3" s="3" t="inlineStr">
        <is>
          <t>Data status: synthetic (dummy) - generated, not measured</t>
        </is>
      </c>
    </row>
    <row r="5" ht="30" customHeight="1">
      <c r="A5" s="7" t="inlineStr">
        <is>
          <t>version</t>
        </is>
      </c>
      <c r="B5" s="7" t="inlineStr">
        <is>
          <t>date</t>
        </is>
      </c>
      <c r="C5" s="7" t="inlineStr">
        <is>
          <t>change</t>
        </is>
      </c>
      <c r="D5" s="7" t="inlineStr">
        <is>
          <t>author</t>
        </is>
      </c>
    </row>
    <row r="6">
      <c r="A6" s="8" t="inlineStr">
        <is>
          <t>1.0</t>
        </is>
      </c>
      <c r="B6" s="8" t="inlineStr">
        <is>
          <t>2026-09-04</t>
        </is>
      </c>
      <c r="C6" s="8" t="inlineStr">
        <is>
          <t>First release: exposure, ecotoxicology, behaviour, bioaccumulation, SSD/PNEC risk, Leopold + RIAM EIA, screening PET LCA with EOL scenarios, integrated scorecard, 11 figures.</t>
        </is>
      </c>
      <c r="D6" s="8" t="inlineStr">
        <is>
          <t>Robby Fajrino Nugraha (built with the pet-nano-citarum runner)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2026-09-04T00:17:41Z</dcterms:created>
  <dcterms:modified xmlns:dcterms="http://purl.org/dc/terms/" xmlns:xsi="http://www.w3.org/2001/XMLSchema-instance" xsi:type="dcterms:W3CDTF">2026-09-04T00:17:41Z</dcterms:modified>
</cp:coreProperties>
</file>