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12075"/>
  </bookViews>
  <sheets>
    <sheet name="spores" sheetId="1" r:id="rId1"/>
    <sheet name="Conidiophores" sheetId="2" r:id="rId2"/>
    <sheet name="Germ Tube" sheetId="3" r:id="rId3"/>
    <sheet name="foot cells" sheetId="4" r:id="rId4"/>
  </sheets>
  <calcPr calcId="145621"/>
</workbook>
</file>

<file path=xl/calcChain.xml><?xml version="1.0" encoding="utf-8"?>
<calcChain xmlns="http://schemas.openxmlformats.org/spreadsheetml/2006/main">
  <c r="K3" i="4" l="1"/>
  <c r="K2" i="4"/>
  <c r="J3" i="4"/>
  <c r="J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L2" i="1" l="1"/>
  <c r="L3" i="1"/>
  <c r="L4" i="1"/>
  <c r="L5" i="1"/>
  <c r="L6" i="1"/>
  <c r="L7" i="1"/>
  <c r="L8" i="1"/>
  <c r="K2" i="1"/>
  <c r="K3" i="1"/>
  <c r="K4" i="1"/>
  <c r="K5" i="1"/>
  <c r="K6" i="1"/>
  <c r="K7" i="1"/>
  <c r="K8" i="1"/>
  <c r="J8" i="1"/>
  <c r="J7" i="1"/>
  <c r="J6" i="1"/>
  <c r="J5" i="1"/>
  <c r="J4" i="1"/>
  <c r="J3" i="1"/>
  <c r="J2" i="1"/>
  <c r="F4" i="2" l="1"/>
  <c r="F5" i="2"/>
  <c r="F3" i="2"/>
  <c r="F6" i="2"/>
  <c r="F2" i="2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G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F2" i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2" i="1"/>
  <c r="G2" i="1" s="1"/>
</calcChain>
</file>

<file path=xl/sharedStrings.xml><?xml version="1.0" encoding="utf-8"?>
<sst xmlns="http://schemas.openxmlformats.org/spreadsheetml/2006/main" count="20" uniqueCount="12">
  <si>
    <t>Length</t>
  </si>
  <si>
    <t>Width</t>
  </si>
  <si>
    <t>L:W</t>
  </si>
  <si>
    <t>Mean</t>
  </si>
  <si>
    <t>1st</t>
  </si>
  <si>
    <t>3rd</t>
  </si>
  <si>
    <t>SE</t>
  </si>
  <si>
    <t>Min</t>
  </si>
  <si>
    <t>Max</t>
  </si>
  <si>
    <t>Median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</si>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</sst>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N32" sqref="N3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s="1" t="s">
        <v>0</v>
      </c>
      <c r="F1" s="1" t="s">
        <v>1</v>
      </c>
      <c r="G1" s="1" t="s">
        <v>2</v>
      </c>
      <c r="J1" s="1" t="s">
        <v>0</v>
      </c>
      <c r="K1" s="1" t="s">
        <v>1</v>
      </c>
      <c r="L1" s="1" t="s">
        <v>2</v>
      </c>
    </row>
    <row r="2" spans="1:12" x14ac:dyDescent="0.25">
      <c r="A2">
        <v>23</v>
      </c>
      <c r="B2">
        <v>17</v>
      </c>
      <c r="C2">
        <f>A2/B2</f>
        <v>1.3529411764705883</v>
      </c>
      <c r="E2">
        <f>A2*1.25</f>
        <v>28.75</v>
      </c>
      <c r="F2">
        <f t="shared" ref="F2:G2" si="0">B2*1.25</f>
        <v>21.25</v>
      </c>
      <c r="G2">
        <f t="shared" si="0"/>
        <v>1.6911764705882355</v>
      </c>
      <c r="I2" s="1" t="s">
        <v>3</v>
      </c>
      <c r="J2">
        <f>AVERAGE(E2:E51)</f>
        <v>26.15</v>
      </c>
      <c r="K2">
        <f>AVERAGE(F2:F51)</f>
        <v>20.524999999999999</v>
      </c>
      <c r="L2">
        <f>AVERAGE(G2:G51)</f>
        <v>1.6004596249768464</v>
      </c>
    </row>
    <row r="3" spans="1:12" x14ac:dyDescent="0.25">
      <c r="A3">
        <v>19</v>
      </c>
      <c r="B3">
        <v>18</v>
      </c>
      <c r="C3">
        <f t="shared" ref="C3:C51" si="1">A3/B3</f>
        <v>1.0555555555555556</v>
      </c>
      <c r="E3">
        <f t="shared" ref="E3:E51" si="2">A3*1.25</f>
        <v>23.75</v>
      </c>
      <c r="F3">
        <f t="shared" ref="F3:F51" si="3">B3*1.25</f>
        <v>22.5</v>
      </c>
      <c r="G3">
        <f t="shared" ref="G3:G51" si="4">C3*1.25</f>
        <v>1.3194444444444444</v>
      </c>
      <c r="I3" s="1" t="s">
        <v>6</v>
      </c>
      <c r="J3">
        <f>(STDEV(E2:E51)/SQRT(50))</f>
        <v>0.21080506519105296</v>
      </c>
      <c r="K3">
        <f>(STDEV(F2:F51)/SQRT(50))</f>
        <v>0.23443919188966153</v>
      </c>
      <c r="L3">
        <f>(STDEV(G2:G51)/SQRT(50))</f>
        <v>1.8471523264237261E-2</v>
      </c>
    </row>
    <row r="4" spans="1:12" x14ac:dyDescent="0.25">
      <c r="A4">
        <v>20</v>
      </c>
      <c r="B4">
        <v>15</v>
      </c>
      <c r="C4">
        <f t="shared" si="1"/>
        <v>1.3333333333333333</v>
      </c>
      <c r="E4">
        <f t="shared" si="2"/>
        <v>25</v>
      </c>
      <c r="F4">
        <f t="shared" si="3"/>
        <v>18.75</v>
      </c>
      <c r="G4">
        <f t="shared" si="4"/>
        <v>1.6666666666666665</v>
      </c>
      <c r="I4" s="1" t="s">
        <v>7</v>
      </c>
      <c r="J4">
        <f>QUARTILE(E2:E51,0)</f>
        <v>23.75</v>
      </c>
      <c r="K4">
        <f>QUARTILE(F2:F51,0)</f>
        <v>16.25</v>
      </c>
      <c r="L4">
        <f>QUARTILE(G2:G51,0)</f>
        <v>1.3194444444444444</v>
      </c>
    </row>
    <row r="5" spans="1:12" x14ac:dyDescent="0.25">
      <c r="A5">
        <v>21</v>
      </c>
      <c r="B5">
        <v>16</v>
      </c>
      <c r="C5">
        <f t="shared" si="1"/>
        <v>1.3125</v>
      </c>
      <c r="E5">
        <f t="shared" si="2"/>
        <v>26.25</v>
      </c>
      <c r="F5">
        <f t="shared" si="3"/>
        <v>20</v>
      </c>
      <c r="G5">
        <f t="shared" si="4"/>
        <v>1.640625</v>
      </c>
      <c r="I5" s="1" t="s">
        <v>4</v>
      </c>
      <c r="J5">
        <f>QUARTILE(E2:E51,1)</f>
        <v>25</v>
      </c>
      <c r="K5">
        <f>QUARTILE(F2:F51,1)</f>
        <v>18.75</v>
      </c>
      <c r="L5">
        <f>QUARTILE(G2:G51,1)</f>
        <v>1.4705882352941178</v>
      </c>
    </row>
    <row r="6" spans="1:12" x14ac:dyDescent="0.25">
      <c r="A6">
        <v>20</v>
      </c>
      <c r="B6">
        <v>16</v>
      </c>
      <c r="C6">
        <f t="shared" si="1"/>
        <v>1.25</v>
      </c>
      <c r="E6">
        <f t="shared" si="2"/>
        <v>25</v>
      </c>
      <c r="F6">
        <f t="shared" si="3"/>
        <v>20</v>
      </c>
      <c r="G6">
        <f t="shared" si="4"/>
        <v>1.5625</v>
      </c>
      <c r="I6" s="1" t="s">
        <v>9</v>
      </c>
      <c r="J6">
        <f>MEDIAN(E2:E51)</f>
        <v>26.25</v>
      </c>
      <c r="K6">
        <f>MEDIAN(F2:F51)</f>
        <v>20</v>
      </c>
      <c r="L6">
        <f>MEDIAN(G2:G51)</f>
        <v>1.640625</v>
      </c>
    </row>
    <row r="7" spans="1:12" x14ac:dyDescent="0.25">
      <c r="A7">
        <v>20</v>
      </c>
      <c r="B7">
        <v>15</v>
      </c>
      <c r="C7">
        <f t="shared" si="1"/>
        <v>1.3333333333333333</v>
      </c>
      <c r="E7">
        <f t="shared" si="2"/>
        <v>25</v>
      </c>
      <c r="F7">
        <f t="shared" si="3"/>
        <v>18.75</v>
      </c>
      <c r="G7">
        <f t="shared" si="4"/>
        <v>1.6666666666666665</v>
      </c>
      <c r="I7" s="1" t="s">
        <v>5</v>
      </c>
      <c r="J7">
        <f>QUARTILE(E2:E51,3)</f>
        <v>26.25</v>
      </c>
      <c r="K7">
        <f>QUARTILE(F2:F51,3)</f>
        <v>22.1875</v>
      </c>
      <c r="L7">
        <f>QUARTILE(G2:G51,3)</f>
        <v>1.6666666666666665</v>
      </c>
    </row>
    <row r="8" spans="1:12" x14ac:dyDescent="0.25">
      <c r="A8">
        <v>20</v>
      </c>
      <c r="B8">
        <v>15</v>
      </c>
      <c r="C8">
        <f t="shared" si="1"/>
        <v>1.3333333333333333</v>
      </c>
      <c r="E8">
        <f t="shared" si="2"/>
        <v>25</v>
      </c>
      <c r="F8">
        <f t="shared" si="3"/>
        <v>18.75</v>
      </c>
      <c r="G8">
        <f t="shared" si="4"/>
        <v>1.6666666666666665</v>
      </c>
      <c r="I8" s="1" t="s">
        <v>8</v>
      </c>
      <c r="J8">
        <f>MAX(E2:E51)</f>
        <v>28.75</v>
      </c>
      <c r="K8">
        <f>MAX(F2:F51)</f>
        <v>23.75</v>
      </c>
      <c r="L8">
        <f>MAX(G2:G51)</f>
        <v>1.9230769230769231</v>
      </c>
    </row>
    <row r="9" spans="1:12" x14ac:dyDescent="0.25">
      <c r="A9">
        <v>21</v>
      </c>
      <c r="B9">
        <v>16</v>
      </c>
      <c r="C9">
        <f t="shared" si="1"/>
        <v>1.3125</v>
      </c>
      <c r="E9">
        <f t="shared" si="2"/>
        <v>26.25</v>
      </c>
      <c r="F9">
        <f t="shared" si="3"/>
        <v>20</v>
      </c>
      <c r="G9">
        <f t="shared" si="4"/>
        <v>1.640625</v>
      </c>
    </row>
    <row r="10" spans="1:12" x14ac:dyDescent="0.25">
      <c r="A10">
        <v>20</v>
      </c>
      <c r="B10">
        <v>17</v>
      </c>
      <c r="C10">
        <f t="shared" si="1"/>
        <v>1.1764705882352942</v>
      </c>
      <c r="E10">
        <f t="shared" si="2"/>
        <v>25</v>
      </c>
      <c r="F10">
        <f t="shared" si="3"/>
        <v>21.25</v>
      </c>
      <c r="G10">
        <f t="shared" si="4"/>
        <v>1.4705882352941178</v>
      </c>
    </row>
    <row r="11" spans="1:12" x14ac:dyDescent="0.25">
      <c r="A11">
        <v>20</v>
      </c>
      <c r="B11">
        <v>15</v>
      </c>
      <c r="C11">
        <f t="shared" si="1"/>
        <v>1.3333333333333333</v>
      </c>
      <c r="E11">
        <f t="shared" si="2"/>
        <v>25</v>
      </c>
      <c r="F11">
        <f t="shared" si="3"/>
        <v>18.75</v>
      </c>
      <c r="G11">
        <f t="shared" si="4"/>
        <v>1.6666666666666665</v>
      </c>
    </row>
    <row r="12" spans="1:12" x14ac:dyDescent="0.25">
      <c r="A12">
        <v>23</v>
      </c>
      <c r="B12">
        <v>16</v>
      </c>
      <c r="C12">
        <f t="shared" si="1"/>
        <v>1.4375</v>
      </c>
      <c r="E12">
        <f t="shared" si="2"/>
        <v>28.75</v>
      </c>
      <c r="F12">
        <f t="shared" si="3"/>
        <v>20</v>
      </c>
      <c r="G12">
        <f t="shared" si="4"/>
        <v>1.796875</v>
      </c>
    </row>
    <row r="13" spans="1:12" x14ac:dyDescent="0.25">
      <c r="A13">
        <v>21</v>
      </c>
      <c r="B13">
        <v>18</v>
      </c>
      <c r="C13">
        <f t="shared" si="1"/>
        <v>1.1666666666666667</v>
      </c>
      <c r="E13">
        <f t="shared" si="2"/>
        <v>26.25</v>
      </c>
      <c r="F13">
        <f t="shared" si="3"/>
        <v>22.5</v>
      </c>
      <c r="G13">
        <f t="shared" si="4"/>
        <v>1.4583333333333335</v>
      </c>
    </row>
    <row r="14" spans="1:12" x14ac:dyDescent="0.25">
      <c r="A14">
        <v>20</v>
      </c>
      <c r="B14">
        <v>15</v>
      </c>
      <c r="C14">
        <f t="shared" si="1"/>
        <v>1.3333333333333333</v>
      </c>
      <c r="E14">
        <f t="shared" si="2"/>
        <v>25</v>
      </c>
      <c r="F14">
        <f t="shared" si="3"/>
        <v>18.75</v>
      </c>
      <c r="G14">
        <f t="shared" si="4"/>
        <v>1.6666666666666665</v>
      </c>
    </row>
    <row r="15" spans="1:12" x14ac:dyDescent="0.25">
      <c r="A15">
        <v>23</v>
      </c>
      <c r="B15">
        <v>18</v>
      </c>
      <c r="C15">
        <f t="shared" si="1"/>
        <v>1.2777777777777777</v>
      </c>
      <c r="E15">
        <f t="shared" si="2"/>
        <v>28.75</v>
      </c>
      <c r="F15">
        <f t="shared" si="3"/>
        <v>22.5</v>
      </c>
      <c r="G15">
        <f t="shared" si="4"/>
        <v>1.5972222222222221</v>
      </c>
    </row>
    <row r="16" spans="1:12" x14ac:dyDescent="0.25">
      <c r="A16">
        <v>21</v>
      </c>
      <c r="B16">
        <v>18</v>
      </c>
      <c r="C16">
        <f t="shared" si="1"/>
        <v>1.1666666666666667</v>
      </c>
      <c r="E16">
        <f t="shared" si="2"/>
        <v>26.25</v>
      </c>
      <c r="F16">
        <f t="shared" si="3"/>
        <v>22.5</v>
      </c>
      <c r="G16">
        <f t="shared" si="4"/>
        <v>1.4583333333333335</v>
      </c>
    </row>
    <row r="17" spans="1:7" x14ac:dyDescent="0.25">
      <c r="A17">
        <v>22</v>
      </c>
      <c r="B17">
        <v>16</v>
      </c>
      <c r="C17">
        <f t="shared" si="1"/>
        <v>1.375</v>
      </c>
      <c r="E17">
        <f t="shared" si="2"/>
        <v>27.5</v>
      </c>
      <c r="F17">
        <f t="shared" si="3"/>
        <v>20</v>
      </c>
      <c r="G17">
        <f t="shared" si="4"/>
        <v>1.71875</v>
      </c>
    </row>
    <row r="18" spans="1:7" x14ac:dyDescent="0.25">
      <c r="A18">
        <v>22</v>
      </c>
      <c r="B18">
        <v>15</v>
      </c>
      <c r="C18">
        <f t="shared" si="1"/>
        <v>1.4666666666666666</v>
      </c>
      <c r="E18">
        <f t="shared" si="2"/>
        <v>27.5</v>
      </c>
      <c r="F18">
        <f t="shared" si="3"/>
        <v>18.75</v>
      </c>
      <c r="G18">
        <f t="shared" si="4"/>
        <v>1.8333333333333333</v>
      </c>
    </row>
    <row r="19" spans="1:7" x14ac:dyDescent="0.25">
      <c r="A19">
        <v>20</v>
      </c>
      <c r="B19">
        <v>15</v>
      </c>
      <c r="C19">
        <f t="shared" si="1"/>
        <v>1.3333333333333333</v>
      </c>
      <c r="E19">
        <f t="shared" si="2"/>
        <v>25</v>
      </c>
      <c r="F19">
        <f t="shared" si="3"/>
        <v>18.75</v>
      </c>
      <c r="G19">
        <f t="shared" si="4"/>
        <v>1.6666666666666665</v>
      </c>
    </row>
    <row r="20" spans="1:7" x14ac:dyDescent="0.25">
      <c r="A20">
        <v>20</v>
      </c>
      <c r="B20">
        <v>16</v>
      </c>
      <c r="C20">
        <f t="shared" si="1"/>
        <v>1.25</v>
      </c>
      <c r="E20">
        <f t="shared" si="2"/>
        <v>25</v>
      </c>
      <c r="F20">
        <f t="shared" si="3"/>
        <v>20</v>
      </c>
      <c r="G20">
        <f t="shared" si="4"/>
        <v>1.5625</v>
      </c>
    </row>
    <row r="21" spans="1:7" x14ac:dyDescent="0.25">
      <c r="A21">
        <v>21</v>
      </c>
      <c r="B21">
        <v>17</v>
      </c>
      <c r="C21">
        <f t="shared" si="1"/>
        <v>1.2352941176470589</v>
      </c>
      <c r="E21">
        <f t="shared" si="2"/>
        <v>26.25</v>
      </c>
      <c r="F21">
        <f t="shared" si="3"/>
        <v>21.25</v>
      </c>
      <c r="G21">
        <f t="shared" si="4"/>
        <v>1.5441176470588236</v>
      </c>
    </row>
    <row r="22" spans="1:7" x14ac:dyDescent="0.25">
      <c r="A22">
        <v>21</v>
      </c>
      <c r="B22">
        <v>15</v>
      </c>
      <c r="C22">
        <f t="shared" si="1"/>
        <v>1.4</v>
      </c>
      <c r="E22">
        <f t="shared" si="2"/>
        <v>26.25</v>
      </c>
      <c r="F22">
        <f t="shared" si="3"/>
        <v>18.75</v>
      </c>
      <c r="G22">
        <f t="shared" si="4"/>
        <v>1.75</v>
      </c>
    </row>
    <row r="23" spans="1:7" x14ac:dyDescent="0.25">
      <c r="A23">
        <v>20</v>
      </c>
      <c r="B23">
        <v>17</v>
      </c>
      <c r="C23">
        <f t="shared" si="1"/>
        <v>1.1764705882352942</v>
      </c>
      <c r="E23">
        <f t="shared" si="2"/>
        <v>25</v>
      </c>
      <c r="F23">
        <f t="shared" si="3"/>
        <v>21.25</v>
      </c>
      <c r="G23">
        <f t="shared" si="4"/>
        <v>1.4705882352941178</v>
      </c>
    </row>
    <row r="24" spans="1:7" x14ac:dyDescent="0.25">
      <c r="A24">
        <v>20</v>
      </c>
      <c r="B24">
        <v>16</v>
      </c>
      <c r="C24">
        <f t="shared" si="1"/>
        <v>1.25</v>
      </c>
      <c r="E24">
        <f t="shared" si="2"/>
        <v>25</v>
      </c>
      <c r="F24">
        <f t="shared" si="3"/>
        <v>20</v>
      </c>
      <c r="G24">
        <f t="shared" si="4"/>
        <v>1.5625</v>
      </c>
    </row>
    <row r="25" spans="1:7" x14ac:dyDescent="0.25">
      <c r="A25">
        <v>20</v>
      </c>
      <c r="B25">
        <v>15</v>
      </c>
      <c r="C25">
        <f t="shared" si="1"/>
        <v>1.3333333333333333</v>
      </c>
      <c r="E25">
        <f t="shared" si="2"/>
        <v>25</v>
      </c>
      <c r="F25">
        <f t="shared" si="3"/>
        <v>18.75</v>
      </c>
      <c r="G25">
        <f t="shared" si="4"/>
        <v>1.6666666666666665</v>
      </c>
    </row>
    <row r="26" spans="1:7" x14ac:dyDescent="0.25">
      <c r="A26">
        <v>21</v>
      </c>
      <c r="B26">
        <v>18</v>
      </c>
      <c r="C26">
        <f t="shared" si="1"/>
        <v>1.1666666666666667</v>
      </c>
      <c r="E26">
        <f t="shared" si="2"/>
        <v>26.25</v>
      </c>
      <c r="F26">
        <f t="shared" si="3"/>
        <v>22.5</v>
      </c>
      <c r="G26">
        <f t="shared" si="4"/>
        <v>1.4583333333333335</v>
      </c>
    </row>
    <row r="27" spans="1:7" x14ac:dyDescent="0.25">
      <c r="A27">
        <v>21</v>
      </c>
      <c r="B27">
        <v>16</v>
      </c>
      <c r="C27">
        <f t="shared" si="1"/>
        <v>1.3125</v>
      </c>
      <c r="E27">
        <f t="shared" si="2"/>
        <v>26.25</v>
      </c>
      <c r="F27">
        <f t="shared" si="3"/>
        <v>20</v>
      </c>
      <c r="G27">
        <f t="shared" si="4"/>
        <v>1.640625</v>
      </c>
    </row>
    <row r="28" spans="1:7" x14ac:dyDescent="0.25">
      <c r="A28">
        <v>23</v>
      </c>
      <c r="B28">
        <v>17</v>
      </c>
      <c r="C28">
        <f t="shared" si="1"/>
        <v>1.3529411764705883</v>
      </c>
      <c r="E28">
        <f t="shared" si="2"/>
        <v>28.75</v>
      </c>
      <c r="F28">
        <f t="shared" si="3"/>
        <v>21.25</v>
      </c>
      <c r="G28">
        <f t="shared" si="4"/>
        <v>1.6911764705882355</v>
      </c>
    </row>
    <row r="29" spans="1:7" x14ac:dyDescent="0.25">
      <c r="A29">
        <v>20</v>
      </c>
      <c r="B29">
        <v>17</v>
      </c>
      <c r="C29">
        <f t="shared" si="1"/>
        <v>1.1764705882352942</v>
      </c>
      <c r="E29">
        <f t="shared" si="2"/>
        <v>25</v>
      </c>
      <c r="F29">
        <f t="shared" si="3"/>
        <v>21.25</v>
      </c>
      <c r="G29">
        <f t="shared" si="4"/>
        <v>1.4705882352941178</v>
      </c>
    </row>
    <row r="30" spans="1:7" x14ac:dyDescent="0.25">
      <c r="A30">
        <v>21</v>
      </c>
      <c r="B30">
        <v>16</v>
      </c>
      <c r="C30">
        <f t="shared" si="1"/>
        <v>1.3125</v>
      </c>
      <c r="E30">
        <f t="shared" si="2"/>
        <v>26.25</v>
      </c>
      <c r="F30">
        <f t="shared" si="3"/>
        <v>20</v>
      </c>
      <c r="G30">
        <f t="shared" si="4"/>
        <v>1.640625</v>
      </c>
    </row>
    <row r="31" spans="1:7" x14ac:dyDescent="0.25">
      <c r="A31">
        <v>23</v>
      </c>
      <c r="B31">
        <v>18</v>
      </c>
      <c r="C31">
        <f t="shared" si="1"/>
        <v>1.2777777777777777</v>
      </c>
      <c r="E31">
        <f t="shared" si="2"/>
        <v>28.75</v>
      </c>
      <c r="F31">
        <f t="shared" si="3"/>
        <v>22.5</v>
      </c>
      <c r="G31">
        <f t="shared" si="4"/>
        <v>1.5972222222222221</v>
      </c>
    </row>
    <row r="32" spans="1:7" x14ac:dyDescent="0.25">
      <c r="A32">
        <v>20</v>
      </c>
      <c r="B32">
        <v>13</v>
      </c>
      <c r="C32">
        <f t="shared" si="1"/>
        <v>1.5384615384615385</v>
      </c>
      <c r="E32">
        <f t="shared" si="2"/>
        <v>25</v>
      </c>
      <c r="F32">
        <f t="shared" si="3"/>
        <v>16.25</v>
      </c>
      <c r="G32">
        <f t="shared" si="4"/>
        <v>1.9230769230769231</v>
      </c>
    </row>
    <row r="33" spans="1:7" x14ac:dyDescent="0.25">
      <c r="A33">
        <v>19</v>
      </c>
      <c r="B33">
        <v>17</v>
      </c>
      <c r="C33">
        <f t="shared" si="1"/>
        <v>1.1176470588235294</v>
      </c>
      <c r="E33">
        <f t="shared" si="2"/>
        <v>23.75</v>
      </c>
      <c r="F33">
        <f t="shared" si="3"/>
        <v>21.25</v>
      </c>
      <c r="G33">
        <f t="shared" si="4"/>
        <v>1.3970588235294117</v>
      </c>
    </row>
    <row r="34" spans="1:7" x14ac:dyDescent="0.25">
      <c r="A34">
        <v>20</v>
      </c>
      <c r="B34">
        <v>15</v>
      </c>
      <c r="C34">
        <f t="shared" si="1"/>
        <v>1.3333333333333333</v>
      </c>
      <c r="E34">
        <f t="shared" si="2"/>
        <v>25</v>
      </c>
      <c r="F34">
        <f t="shared" si="3"/>
        <v>18.75</v>
      </c>
      <c r="G34">
        <f t="shared" si="4"/>
        <v>1.6666666666666665</v>
      </c>
    </row>
    <row r="35" spans="1:7" x14ac:dyDescent="0.25">
      <c r="A35">
        <v>21</v>
      </c>
      <c r="B35">
        <v>18</v>
      </c>
      <c r="C35">
        <f t="shared" si="1"/>
        <v>1.1666666666666667</v>
      </c>
      <c r="E35">
        <f t="shared" si="2"/>
        <v>26.25</v>
      </c>
      <c r="F35">
        <f t="shared" si="3"/>
        <v>22.5</v>
      </c>
      <c r="G35">
        <f t="shared" si="4"/>
        <v>1.4583333333333335</v>
      </c>
    </row>
    <row r="36" spans="1:7" x14ac:dyDescent="0.25">
      <c r="A36">
        <v>21</v>
      </c>
      <c r="B36">
        <v>18</v>
      </c>
      <c r="C36">
        <f t="shared" si="1"/>
        <v>1.1666666666666667</v>
      </c>
      <c r="E36">
        <f t="shared" si="2"/>
        <v>26.25</v>
      </c>
      <c r="F36">
        <f t="shared" si="3"/>
        <v>22.5</v>
      </c>
      <c r="G36">
        <f t="shared" si="4"/>
        <v>1.4583333333333335</v>
      </c>
    </row>
    <row r="37" spans="1:7" x14ac:dyDescent="0.25">
      <c r="A37">
        <v>21</v>
      </c>
      <c r="B37">
        <v>18</v>
      </c>
      <c r="C37">
        <f t="shared" si="1"/>
        <v>1.1666666666666667</v>
      </c>
      <c r="E37">
        <f t="shared" si="2"/>
        <v>26.25</v>
      </c>
      <c r="F37">
        <f t="shared" si="3"/>
        <v>22.5</v>
      </c>
      <c r="G37">
        <f t="shared" si="4"/>
        <v>1.4583333333333335</v>
      </c>
    </row>
    <row r="38" spans="1:7" x14ac:dyDescent="0.25">
      <c r="A38">
        <v>21</v>
      </c>
      <c r="B38">
        <v>16</v>
      </c>
      <c r="C38">
        <f t="shared" si="1"/>
        <v>1.3125</v>
      </c>
      <c r="E38">
        <f t="shared" si="2"/>
        <v>26.25</v>
      </c>
      <c r="F38">
        <f t="shared" si="3"/>
        <v>20</v>
      </c>
      <c r="G38">
        <f t="shared" si="4"/>
        <v>1.640625</v>
      </c>
    </row>
    <row r="39" spans="1:7" x14ac:dyDescent="0.25">
      <c r="A39">
        <v>19</v>
      </c>
      <c r="B39">
        <v>15</v>
      </c>
      <c r="C39">
        <f t="shared" si="1"/>
        <v>1.2666666666666666</v>
      </c>
      <c r="E39">
        <f t="shared" si="2"/>
        <v>23.75</v>
      </c>
      <c r="F39">
        <f t="shared" si="3"/>
        <v>18.75</v>
      </c>
      <c r="G39">
        <f t="shared" si="4"/>
        <v>1.5833333333333333</v>
      </c>
    </row>
    <row r="40" spans="1:7" x14ac:dyDescent="0.25">
      <c r="A40">
        <v>21</v>
      </c>
      <c r="B40">
        <v>17</v>
      </c>
      <c r="C40">
        <f t="shared" si="1"/>
        <v>1.2352941176470589</v>
      </c>
      <c r="E40">
        <f t="shared" si="2"/>
        <v>26.25</v>
      </c>
      <c r="F40">
        <f t="shared" si="3"/>
        <v>21.25</v>
      </c>
      <c r="G40">
        <f t="shared" si="4"/>
        <v>1.5441176470588236</v>
      </c>
    </row>
    <row r="41" spans="1:7" x14ac:dyDescent="0.25">
      <c r="A41">
        <v>23</v>
      </c>
      <c r="B41">
        <v>19</v>
      </c>
      <c r="C41">
        <f t="shared" si="1"/>
        <v>1.2105263157894737</v>
      </c>
      <c r="E41">
        <f t="shared" si="2"/>
        <v>28.75</v>
      </c>
      <c r="F41">
        <f t="shared" si="3"/>
        <v>23.75</v>
      </c>
      <c r="G41">
        <f t="shared" si="4"/>
        <v>1.513157894736842</v>
      </c>
    </row>
    <row r="42" spans="1:7" x14ac:dyDescent="0.25">
      <c r="A42">
        <v>20</v>
      </c>
      <c r="B42">
        <v>15</v>
      </c>
      <c r="C42">
        <f t="shared" si="1"/>
        <v>1.3333333333333333</v>
      </c>
      <c r="E42">
        <f t="shared" si="2"/>
        <v>25</v>
      </c>
      <c r="F42">
        <f t="shared" si="3"/>
        <v>18.75</v>
      </c>
      <c r="G42">
        <f t="shared" si="4"/>
        <v>1.6666666666666665</v>
      </c>
    </row>
    <row r="43" spans="1:7" x14ac:dyDescent="0.25">
      <c r="A43">
        <v>21</v>
      </c>
      <c r="B43">
        <v>19</v>
      </c>
      <c r="C43">
        <f t="shared" si="1"/>
        <v>1.1052631578947369</v>
      </c>
      <c r="E43">
        <f t="shared" si="2"/>
        <v>26.25</v>
      </c>
      <c r="F43">
        <f t="shared" si="3"/>
        <v>23.75</v>
      </c>
      <c r="G43">
        <f t="shared" si="4"/>
        <v>1.3815789473684212</v>
      </c>
    </row>
    <row r="44" spans="1:7" x14ac:dyDescent="0.25">
      <c r="A44">
        <v>22</v>
      </c>
      <c r="B44">
        <v>15</v>
      </c>
      <c r="C44">
        <f t="shared" si="1"/>
        <v>1.4666666666666666</v>
      </c>
      <c r="E44">
        <f t="shared" si="2"/>
        <v>27.5</v>
      </c>
      <c r="F44">
        <f t="shared" si="3"/>
        <v>18.75</v>
      </c>
      <c r="G44">
        <f t="shared" si="4"/>
        <v>1.8333333333333333</v>
      </c>
    </row>
    <row r="45" spans="1:7" x14ac:dyDescent="0.25">
      <c r="A45">
        <v>20</v>
      </c>
      <c r="B45">
        <v>16</v>
      </c>
      <c r="C45">
        <f t="shared" si="1"/>
        <v>1.25</v>
      </c>
      <c r="E45">
        <f t="shared" si="2"/>
        <v>25</v>
      </c>
      <c r="F45">
        <f t="shared" si="3"/>
        <v>20</v>
      </c>
      <c r="G45">
        <f t="shared" si="4"/>
        <v>1.5625</v>
      </c>
    </row>
    <row r="46" spans="1:7" x14ac:dyDescent="0.25">
      <c r="A46">
        <v>21</v>
      </c>
      <c r="B46">
        <v>18</v>
      </c>
      <c r="C46">
        <f t="shared" si="1"/>
        <v>1.1666666666666667</v>
      </c>
      <c r="E46">
        <f t="shared" si="2"/>
        <v>26.25</v>
      </c>
      <c r="F46">
        <f t="shared" si="3"/>
        <v>22.5</v>
      </c>
      <c r="G46">
        <f t="shared" si="4"/>
        <v>1.4583333333333335</v>
      </c>
    </row>
    <row r="47" spans="1:7" x14ac:dyDescent="0.25">
      <c r="A47">
        <v>20</v>
      </c>
      <c r="B47">
        <v>15</v>
      </c>
      <c r="C47">
        <f t="shared" si="1"/>
        <v>1.3333333333333333</v>
      </c>
      <c r="E47">
        <f t="shared" si="2"/>
        <v>25</v>
      </c>
      <c r="F47">
        <f t="shared" si="3"/>
        <v>18.75</v>
      </c>
      <c r="G47">
        <f t="shared" si="4"/>
        <v>1.6666666666666665</v>
      </c>
    </row>
    <row r="48" spans="1:7" x14ac:dyDescent="0.25">
      <c r="A48">
        <v>20</v>
      </c>
      <c r="B48">
        <v>18</v>
      </c>
      <c r="C48">
        <f t="shared" si="1"/>
        <v>1.1111111111111112</v>
      </c>
      <c r="E48">
        <f t="shared" si="2"/>
        <v>25</v>
      </c>
      <c r="F48">
        <f t="shared" si="3"/>
        <v>22.5</v>
      </c>
      <c r="G48">
        <f t="shared" si="4"/>
        <v>1.3888888888888888</v>
      </c>
    </row>
    <row r="49" spans="1:7" x14ac:dyDescent="0.25">
      <c r="A49">
        <v>23</v>
      </c>
      <c r="B49">
        <v>17</v>
      </c>
      <c r="C49">
        <f t="shared" si="1"/>
        <v>1.3529411764705883</v>
      </c>
      <c r="E49">
        <f t="shared" si="2"/>
        <v>28.75</v>
      </c>
      <c r="F49">
        <f t="shared" si="3"/>
        <v>21.25</v>
      </c>
      <c r="G49">
        <f t="shared" si="4"/>
        <v>1.6911764705882355</v>
      </c>
    </row>
    <row r="50" spans="1:7" x14ac:dyDescent="0.25">
      <c r="A50">
        <v>23</v>
      </c>
      <c r="B50">
        <v>17</v>
      </c>
      <c r="C50">
        <f t="shared" si="1"/>
        <v>1.3529411764705883</v>
      </c>
      <c r="E50">
        <f t="shared" si="2"/>
        <v>28.75</v>
      </c>
      <c r="F50">
        <f t="shared" si="3"/>
        <v>21.25</v>
      </c>
      <c r="G50">
        <f t="shared" si="4"/>
        <v>1.6911764705882355</v>
      </c>
    </row>
    <row r="51" spans="1:7" x14ac:dyDescent="0.25">
      <c r="A51">
        <v>23</v>
      </c>
      <c r="B51">
        <v>16</v>
      </c>
      <c r="C51">
        <f t="shared" si="1"/>
        <v>1.4375</v>
      </c>
      <c r="E51">
        <f t="shared" si="2"/>
        <v>28.75</v>
      </c>
      <c r="F51">
        <f t="shared" si="3"/>
        <v>20</v>
      </c>
      <c r="G51">
        <f t="shared" si="4"/>
        <v>1.796875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2" sqref="G12"/>
    </sheetView>
  </sheetViews>
  <sheetFormatPr defaultRowHeight="15" x14ac:dyDescent="0.25"/>
  <sheetData>
    <row r="1" spans="1:6" x14ac:dyDescent="0.25">
      <c r="A1">
        <v>105</v>
      </c>
    </row>
    <row r="2" spans="1:6" x14ac:dyDescent="0.25">
      <c r="A2" s="2">
        <v>100</v>
      </c>
      <c r="F2">
        <f>MIN(A1:A15)</f>
        <v>90</v>
      </c>
    </row>
    <row r="3" spans="1:6" x14ac:dyDescent="0.25">
      <c r="A3">
        <v>90</v>
      </c>
      <c r="F3">
        <f>QUARTILE(A1:A15,1)</f>
        <v>100</v>
      </c>
    </row>
    <row r="4" spans="1:6" x14ac:dyDescent="0.25">
      <c r="A4">
        <v>105</v>
      </c>
      <c r="F4">
        <f>MEDIAN(A1:A15)</f>
        <v>100</v>
      </c>
    </row>
    <row r="5" spans="1:6" x14ac:dyDescent="0.25">
      <c r="A5">
        <v>110</v>
      </c>
      <c r="F5">
        <f>QUARTILE(A1:A15,3)</f>
        <v>105</v>
      </c>
    </row>
    <row r="6" spans="1:6" x14ac:dyDescent="0.25">
      <c r="A6">
        <v>100</v>
      </c>
      <c r="F6">
        <f>MAX(A1:A15)</f>
        <v>115</v>
      </c>
    </row>
    <row r="7" spans="1:6" x14ac:dyDescent="0.25">
      <c r="A7">
        <v>100</v>
      </c>
    </row>
    <row r="8" spans="1:6" x14ac:dyDescent="0.25">
      <c r="A8">
        <v>100</v>
      </c>
    </row>
    <row r="9" spans="1:6" x14ac:dyDescent="0.25">
      <c r="A9">
        <v>105</v>
      </c>
    </row>
    <row r="10" spans="1:6" x14ac:dyDescent="0.25">
      <c r="A10">
        <v>115</v>
      </c>
    </row>
    <row r="11" spans="1:6" x14ac:dyDescent="0.25">
      <c r="A11">
        <v>100</v>
      </c>
    </row>
    <row r="12" spans="1:6" x14ac:dyDescent="0.25">
      <c r="A12">
        <v>95</v>
      </c>
    </row>
    <row r="13" spans="1:6" x14ac:dyDescent="0.25">
      <c r="A13">
        <v>100</v>
      </c>
    </row>
    <row r="14" spans="1:6" x14ac:dyDescent="0.25">
      <c r="A14">
        <v>100</v>
      </c>
    </row>
    <row r="15" spans="1:6" x14ac:dyDescent="0.25">
      <c r="A1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6" sqref="K6"/>
    </sheetView>
  </sheetViews>
  <sheetFormatPr defaultRowHeight="15" x14ac:dyDescent="0.25"/>
  <sheetData>
    <row r="1" spans="1:11" x14ac:dyDescent="0.25">
      <c r="A1" t="s">
        <v>10</v>
      </c>
      <c r="B1" t="s">
        <v>11</v>
      </c>
      <c r="D1" t="s">
        <v>10</v>
      </c>
      <c r="E1" t="s">
        <v>11</v>
      </c>
    </row>
    <row r="2" spans="1:11" x14ac:dyDescent="0.25">
      <c r="A2">
        <v>40</v>
      </c>
      <c r="B2">
        <v>5</v>
      </c>
      <c r="D2">
        <f>A2*1.5</f>
        <v>60</v>
      </c>
      <c r="E2">
        <f>B2*1.5</f>
        <v>7.5</v>
      </c>
      <c r="J2">
        <f>MIN(D2:D21)</f>
        <v>45</v>
      </c>
      <c r="K2">
        <f>MIN(E2:E21)</f>
        <v>6</v>
      </c>
    </row>
    <row r="3" spans="1:11" x14ac:dyDescent="0.25">
      <c r="A3">
        <v>35</v>
      </c>
      <c r="B3">
        <v>5</v>
      </c>
      <c r="D3">
        <f t="shared" ref="D3:E21" si="0">A3*1.5</f>
        <v>52.5</v>
      </c>
      <c r="E3">
        <f t="shared" si="0"/>
        <v>7.5</v>
      </c>
      <c r="J3">
        <f>MAX(D2:D21)</f>
        <v>66</v>
      </c>
      <c r="K3">
        <f>MAX(E2:E21)</f>
        <v>7.5</v>
      </c>
    </row>
    <row r="4" spans="1:11" x14ac:dyDescent="0.25">
      <c r="A4">
        <v>30</v>
      </c>
      <c r="B4">
        <v>4</v>
      </c>
      <c r="D4">
        <f t="shared" si="0"/>
        <v>45</v>
      </c>
      <c r="E4">
        <f t="shared" si="0"/>
        <v>6</v>
      </c>
    </row>
    <row r="5" spans="1:11" x14ac:dyDescent="0.25">
      <c r="A5">
        <v>35</v>
      </c>
      <c r="B5">
        <v>4</v>
      </c>
      <c r="D5">
        <f t="shared" si="0"/>
        <v>52.5</v>
      </c>
      <c r="E5">
        <f t="shared" si="0"/>
        <v>6</v>
      </c>
    </row>
    <row r="6" spans="1:11" x14ac:dyDescent="0.25">
      <c r="A6">
        <v>37</v>
      </c>
      <c r="B6">
        <v>4</v>
      </c>
      <c r="D6">
        <f t="shared" si="0"/>
        <v>55.5</v>
      </c>
      <c r="E6">
        <f t="shared" si="0"/>
        <v>6</v>
      </c>
    </row>
    <row r="7" spans="1:11" x14ac:dyDescent="0.25">
      <c r="A7">
        <v>40</v>
      </c>
      <c r="B7">
        <v>5</v>
      </c>
      <c r="D7">
        <f t="shared" si="0"/>
        <v>60</v>
      </c>
      <c r="E7">
        <f t="shared" si="0"/>
        <v>7.5</v>
      </c>
    </row>
    <row r="8" spans="1:11" x14ac:dyDescent="0.25">
      <c r="A8">
        <v>40</v>
      </c>
      <c r="B8">
        <v>4</v>
      </c>
      <c r="D8">
        <f t="shared" si="0"/>
        <v>60</v>
      </c>
      <c r="E8">
        <f t="shared" si="0"/>
        <v>6</v>
      </c>
    </row>
    <row r="9" spans="1:11" x14ac:dyDescent="0.25">
      <c r="A9">
        <v>41</v>
      </c>
      <c r="B9">
        <v>5</v>
      </c>
      <c r="D9">
        <f t="shared" si="0"/>
        <v>61.5</v>
      </c>
      <c r="E9">
        <f t="shared" si="0"/>
        <v>7.5</v>
      </c>
    </row>
    <row r="10" spans="1:11" x14ac:dyDescent="0.25">
      <c r="A10">
        <v>37</v>
      </c>
      <c r="B10">
        <v>4</v>
      </c>
      <c r="D10">
        <f t="shared" si="0"/>
        <v>55.5</v>
      </c>
      <c r="E10">
        <f t="shared" si="0"/>
        <v>6</v>
      </c>
    </row>
    <row r="11" spans="1:11" x14ac:dyDescent="0.25">
      <c r="A11">
        <v>30</v>
      </c>
      <c r="B11">
        <v>4</v>
      </c>
      <c r="D11">
        <f t="shared" si="0"/>
        <v>45</v>
      </c>
      <c r="E11">
        <f t="shared" si="0"/>
        <v>6</v>
      </c>
    </row>
    <row r="12" spans="1:11" x14ac:dyDescent="0.25">
      <c r="A12">
        <v>35</v>
      </c>
      <c r="B12">
        <v>4</v>
      </c>
      <c r="D12">
        <f t="shared" si="0"/>
        <v>52.5</v>
      </c>
      <c r="E12">
        <f t="shared" si="0"/>
        <v>6</v>
      </c>
    </row>
    <row r="13" spans="1:11" x14ac:dyDescent="0.25">
      <c r="A13">
        <v>42</v>
      </c>
      <c r="B13">
        <v>5</v>
      </c>
      <c r="D13">
        <f t="shared" si="0"/>
        <v>63</v>
      </c>
      <c r="E13">
        <f t="shared" si="0"/>
        <v>7.5</v>
      </c>
    </row>
    <row r="14" spans="1:11" x14ac:dyDescent="0.25">
      <c r="A14">
        <v>34</v>
      </c>
      <c r="B14">
        <v>5</v>
      </c>
      <c r="D14">
        <f t="shared" si="0"/>
        <v>51</v>
      </c>
      <c r="E14">
        <f t="shared" si="0"/>
        <v>7.5</v>
      </c>
    </row>
    <row r="15" spans="1:11" x14ac:dyDescent="0.25">
      <c r="A15">
        <v>40</v>
      </c>
      <c r="B15">
        <v>5</v>
      </c>
      <c r="D15">
        <f t="shared" si="0"/>
        <v>60</v>
      </c>
      <c r="E15">
        <f t="shared" si="0"/>
        <v>7.5</v>
      </c>
    </row>
    <row r="16" spans="1:11" x14ac:dyDescent="0.25">
      <c r="A16">
        <v>42</v>
      </c>
      <c r="B16">
        <v>5</v>
      </c>
      <c r="D16">
        <f t="shared" si="0"/>
        <v>63</v>
      </c>
      <c r="E16">
        <f t="shared" si="0"/>
        <v>7.5</v>
      </c>
    </row>
    <row r="17" spans="1:5" x14ac:dyDescent="0.25">
      <c r="A17">
        <v>35</v>
      </c>
      <c r="B17">
        <v>5</v>
      </c>
      <c r="D17">
        <f t="shared" si="0"/>
        <v>52.5</v>
      </c>
      <c r="E17">
        <f t="shared" si="0"/>
        <v>7.5</v>
      </c>
    </row>
    <row r="18" spans="1:5" x14ac:dyDescent="0.25">
      <c r="A18">
        <v>43</v>
      </c>
      <c r="B18">
        <v>5</v>
      </c>
      <c r="D18">
        <f t="shared" si="0"/>
        <v>64.5</v>
      </c>
      <c r="E18">
        <f t="shared" si="0"/>
        <v>7.5</v>
      </c>
    </row>
    <row r="19" spans="1:5" x14ac:dyDescent="0.25">
      <c r="A19">
        <v>44</v>
      </c>
      <c r="B19">
        <v>4</v>
      </c>
      <c r="D19">
        <f t="shared" si="0"/>
        <v>66</v>
      </c>
      <c r="E19">
        <f t="shared" si="0"/>
        <v>6</v>
      </c>
    </row>
    <row r="20" spans="1:5" x14ac:dyDescent="0.25">
      <c r="A20">
        <v>33</v>
      </c>
      <c r="B20">
        <v>5</v>
      </c>
      <c r="D20">
        <f t="shared" si="0"/>
        <v>49.5</v>
      </c>
      <c r="E20">
        <f t="shared" si="0"/>
        <v>7.5</v>
      </c>
    </row>
    <row r="21" spans="1:5" x14ac:dyDescent="0.25">
      <c r="A21">
        <v>34</v>
      </c>
      <c r="B21">
        <v>5</v>
      </c>
      <c r="D21">
        <f t="shared" si="0"/>
        <v>51</v>
      </c>
      <c r="E21">
        <f t="shared" si="0"/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spores</vt:lpstr>
      <vt:lpstr>Conidiophores</vt:lpstr>
      <vt:lpstr>Germ Tube</vt:lpstr>
      <vt:lpstr>foot cells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Choudhury</dc:creator>
  <cp:lastModifiedBy>Robin Choudhury</cp:lastModifiedBy>
  <dcterms:created xsi:type="dcterms:W3CDTF">2015-02-21T01:51:14Z</dcterms:created>
  <dcterms:modified xsi:type="dcterms:W3CDTF">2015-05-06T23:14:02Z</dcterms:modified>
</cp:coreProperties>
</file>