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 Projects\HamburgerForest\Data\Originals\"/>
    </mc:Choice>
  </mc:AlternateContent>
  <xr:revisionPtr revIDLastSave="0" documentId="8_{FF572FBD-3A02-4BF7-8962-63497CC64A35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All sor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62" i="1" l="1"/>
  <c r="T261" i="1"/>
  <c r="T262" i="1" s="1"/>
  <c r="S261" i="1"/>
  <c r="T260" i="1"/>
  <c r="S260" i="1"/>
  <c r="T235" i="1"/>
  <c r="T236" i="1" s="1"/>
  <c r="S235" i="1"/>
  <c r="S236" i="1" s="1"/>
  <c r="T234" i="1"/>
  <c r="S234" i="1"/>
  <c r="T228" i="1"/>
  <c r="S228" i="1"/>
  <c r="S229" i="1" s="1"/>
  <c r="T227" i="1"/>
  <c r="S227" i="1"/>
  <c r="T197" i="1"/>
  <c r="S197" i="1"/>
  <c r="S198" i="1" s="1"/>
  <c r="T196" i="1"/>
  <c r="T198" i="1" s="1"/>
  <c r="S196" i="1"/>
  <c r="T194" i="1"/>
  <c r="T195" i="1" s="1"/>
  <c r="S194" i="1"/>
  <c r="S195" i="1" s="1"/>
  <c r="T193" i="1"/>
  <c r="S193" i="1"/>
  <c r="T165" i="1"/>
  <c r="S165" i="1"/>
  <c r="S166" i="1" s="1"/>
  <c r="T164" i="1"/>
  <c r="S164" i="1"/>
  <c r="T158" i="1"/>
  <c r="S158" i="1"/>
  <c r="S159" i="1" s="1"/>
  <c r="T157" i="1"/>
  <c r="S157" i="1"/>
  <c r="T56" i="1"/>
  <c r="T57" i="1" s="1"/>
  <c r="S56" i="1"/>
  <c r="T55" i="1"/>
  <c r="S55" i="1"/>
  <c r="S57" i="1" s="1"/>
  <c r="T24" i="1"/>
  <c r="T25" i="1" s="1"/>
  <c r="S24" i="1"/>
  <c r="S25" i="1" s="1"/>
  <c r="T23" i="1"/>
  <c r="S23" i="1"/>
  <c r="T19" i="1"/>
  <c r="S19" i="1"/>
  <c r="S20" i="1" s="1"/>
  <c r="T18" i="1"/>
  <c r="S18" i="1"/>
  <c r="R84" i="1"/>
  <c r="R83" i="1"/>
  <c r="R38" i="1"/>
  <c r="R37" i="1"/>
  <c r="R36" i="1"/>
  <c r="R35" i="1"/>
  <c r="R45" i="1"/>
  <c r="R44" i="1"/>
  <c r="R43" i="1"/>
  <c r="R42" i="1"/>
  <c r="R33" i="1"/>
  <c r="R32" i="1"/>
  <c r="R142" i="1"/>
  <c r="R174" i="1"/>
  <c r="R147" i="1"/>
  <c r="R178" i="1"/>
  <c r="R177" i="1"/>
  <c r="R221" i="1"/>
  <c r="R220" i="1"/>
  <c r="R273" i="1"/>
  <c r="R272" i="1"/>
  <c r="R292" i="1"/>
  <c r="R291" i="1"/>
  <c r="R352" i="1"/>
  <c r="R141" i="1"/>
  <c r="R351" i="1"/>
  <c r="R362" i="1"/>
  <c r="R361" i="1"/>
  <c r="R388" i="1"/>
  <c r="R387" i="1"/>
  <c r="R415" i="1"/>
  <c r="R414" i="1"/>
  <c r="R357" i="1"/>
  <c r="R356" i="1"/>
  <c r="R323" i="1"/>
  <c r="R322" i="1"/>
  <c r="R140" i="1"/>
  <c r="R315" i="1"/>
  <c r="R314" i="1"/>
  <c r="R250" i="1"/>
  <c r="R249" i="1"/>
  <c r="R244" i="1"/>
  <c r="R243" i="1"/>
  <c r="R183" i="1"/>
  <c r="R182" i="1"/>
  <c r="R145" i="1"/>
  <c r="R144" i="1"/>
  <c r="R4" i="1"/>
  <c r="R139" i="1"/>
  <c r="R3" i="1"/>
  <c r="R68" i="1"/>
  <c r="R67" i="1"/>
  <c r="R405" i="1"/>
  <c r="R404" i="1"/>
  <c r="R373" i="1"/>
  <c r="R372" i="1"/>
  <c r="R343" i="1"/>
  <c r="R342" i="1"/>
  <c r="R301" i="1"/>
  <c r="R300" i="1"/>
  <c r="R82" i="1"/>
  <c r="R81" i="1"/>
  <c r="R138" i="1"/>
  <c r="R137" i="1"/>
  <c r="R136" i="1"/>
  <c r="R135" i="1"/>
  <c r="R134" i="1"/>
  <c r="R213" i="1"/>
  <c r="R88" i="1"/>
  <c r="R87" i="1"/>
  <c r="R262" i="1"/>
  <c r="R261" i="1"/>
  <c r="R236" i="1"/>
  <c r="R235" i="1"/>
  <c r="R195" i="1"/>
  <c r="R194" i="1"/>
  <c r="R166" i="1"/>
  <c r="R165" i="1"/>
  <c r="R20" i="1"/>
  <c r="R19" i="1"/>
  <c r="R133" i="1"/>
  <c r="R64" i="1"/>
  <c r="R63" i="1"/>
  <c r="R57" i="1"/>
  <c r="R56" i="1"/>
  <c r="R25" i="1"/>
  <c r="R24" i="1"/>
  <c r="R159" i="1"/>
  <c r="R158" i="1"/>
  <c r="R198" i="1"/>
  <c r="R197" i="1"/>
  <c r="R229" i="1"/>
  <c r="R132" i="1"/>
  <c r="R228" i="1"/>
  <c r="U228" i="1" s="1"/>
  <c r="R306" i="1"/>
  <c r="R305" i="1"/>
  <c r="R346" i="1"/>
  <c r="R345" i="1"/>
  <c r="R370" i="1"/>
  <c r="R369" i="1"/>
  <c r="R410" i="1"/>
  <c r="R409" i="1"/>
  <c r="R256" i="1"/>
  <c r="R330" i="1"/>
  <c r="R131" i="1"/>
  <c r="R225" i="1"/>
  <c r="R224" i="1"/>
  <c r="R155" i="1"/>
  <c r="R329" i="1"/>
  <c r="R365" i="1"/>
  <c r="R222" i="1"/>
  <c r="R393" i="1"/>
  <c r="R295" i="1"/>
  <c r="R395" i="1"/>
  <c r="R332" i="1"/>
  <c r="R297" i="1"/>
  <c r="R130" i="1"/>
  <c r="R48" i="1"/>
  <c r="R10" i="1"/>
  <c r="R187" i="1"/>
  <c r="R396" i="1"/>
  <c r="R394" i="1"/>
  <c r="R331" i="1"/>
  <c r="R223" i="1"/>
  <c r="R257" i="1"/>
  <c r="R49" i="1"/>
  <c r="R13" i="1"/>
  <c r="R11" i="1"/>
  <c r="R286" i="1"/>
  <c r="R285" i="1"/>
  <c r="R129" i="1"/>
  <c r="R128" i="1"/>
  <c r="R127" i="1"/>
  <c r="R126" i="1"/>
  <c r="R125" i="1"/>
  <c r="R212" i="1"/>
  <c r="R86" i="1"/>
  <c r="R85" i="1"/>
  <c r="R52" i="1"/>
  <c r="R53" i="1"/>
  <c r="R54" i="1"/>
  <c r="R55" i="1"/>
  <c r="U55" i="1" s="1"/>
  <c r="R58" i="1"/>
  <c r="R59" i="1"/>
  <c r="R60" i="1"/>
  <c r="R61" i="1"/>
  <c r="R62" i="1"/>
  <c r="R65" i="1"/>
  <c r="R124" i="1"/>
  <c r="R14" i="1"/>
  <c r="R15" i="1"/>
  <c r="R16" i="1"/>
  <c r="R17" i="1"/>
  <c r="R18" i="1"/>
  <c r="U18" i="1" s="1"/>
  <c r="R21" i="1"/>
  <c r="R22" i="1"/>
  <c r="R23" i="1"/>
  <c r="R26" i="1"/>
  <c r="R27" i="1"/>
  <c r="R156" i="1"/>
  <c r="R123" i="1"/>
  <c r="R157" i="1"/>
  <c r="R160" i="1"/>
  <c r="R161" i="1"/>
  <c r="R162" i="1"/>
  <c r="R163" i="1"/>
  <c r="R164" i="1"/>
  <c r="U164" i="1" s="1"/>
  <c r="R167" i="1"/>
  <c r="R168" i="1"/>
  <c r="R169" i="1"/>
  <c r="R189" i="1"/>
  <c r="R190" i="1"/>
  <c r="R122" i="1"/>
  <c r="R191" i="1"/>
  <c r="R192" i="1"/>
  <c r="R193" i="1"/>
  <c r="R196" i="1"/>
  <c r="U196" i="1" s="1"/>
  <c r="R199" i="1"/>
  <c r="R200" i="1"/>
  <c r="R201" i="1"/>
  <c r="R202" i="1"/>
  <c r="R226" i="1"/>
  <c r="R227" i="1"/>
  <c r="R230" i="1"/>
  <c r="R121" i="1"/>
  <c r="R231" i="1"/>
  <c r="R232" i="1"/>
  <c r="R233" i="1"/>
  <c r="R234" i="1"/>
  <c r="U235" i="1" s="1"/>
  <c r="R237" i="1"/>
  <c r="R238" i="1"/>
  <c r="R239" i="1"/>
  <c r="R258" i="1"/>
  <c r="R259" i="1"/>
  <c r="R260" i="1"/>
  <c r="R263" i="1"/>
  <c r="R284" i="1"/>
  <c r="R283" i="1"/>
  <c r="R120" i="1"/>
  <c r="R119" i="1"/>
  <c r="R118" i="1"/>
  <c r="R117" i="1"/>
  <c r="R116" i="1"/>
  <c r="R211" i="1"/>
  <c r="Q264" i="1"/>
  <c r="P264" i="1"/>
  <c r="Q265" i="1"/>
  <c r="P265" i="1"/>
  <c r="Q266" i="1"/>
  <c r="P266" i="1"/>
  <c r="Q267" i="1"/>
  <c r="P267" i="1"/>
  <c r="Q268" i="1"/>
  <c r="R268" i="1" s="1"/>
  <c r="P268" i="1"/>
  <c r="Q269" i="1"/>
  <c r="P269" i="1"/>
  <c r="Q299" i="1"/>
  <c r="T299" i="1" s="1"/>
  <c r="P299" i="1"/>
  <c r="S299" i="1" s="1"/>
  <c r="Q302" i="1"/>
  <c r="P302" i="1"/>
  <c r="Q303" i="1"/>
  <c r="R303" i="1" s="1"/>
  <c r="P303" i="1"/>
  <c r="Q304" i="1"/>
  <c r="T304" i="1" s="1"/>
  <c r="P304" i="1"/>
  <c r="S305" i="1" s="1"/>
  <c r="Q115" i="1"/>
  <c r="P115" i="1"/>
  <c r="Q307" i="1"/>
  <c r="P307" i="1"/>
  <c r="Q308" i="1"/>
  <c r="R308" i="1" s="1"/>
  <c r="P308" i="1"/>
  <c r="Q309" i="1"/>
  <c r="P309" i="1"/>
  <c r="Q310" i="1"/>
  <c r="P310" i="1"/>
  <c r="Q311" i="1"/>
  <c r="P311" i="1"/>
  <c r="Q312" i="1"/>
  <c r="R312" i="1" s="1"/>
  <c r="P312" i="1"/>
  <c r="Q333" i="1"/>
  <c r="P333" i="1"/>
  <c r="Q334" i="1"/>
  <c r="P334" i="1"/>
  <c r="Q335" i="1"/>
  <c r="P335" i="1"/>
  <c r="Q336" i="1"/>
  <c r="P336" i="1"/>
  <c r="Q337" i="1"/>
  <c r="P337" i="1"/>
  <c r="Q114" i="1"/>
  <c r="P114" i="1"/>
  <c r="Q338" i="1"/>
  <c r="P338" i="1"/>
  <c r="Q339" i="1"/>
  <c r="P339" i="1"/>
  <c r="Q340" i="1"/>
  <c r="P340" i="1"/>
  <c r="Q341" i="1"/>
  <c r="T341" i="1" s="1"/>
  <c r="P341" i="1"/>
  <c r="S341" i="1" s="1"/>
  <c r="Q344" i="1"/>
  <c r="T344" i="1" s="1"/>
  <c r="P344" i="1"/>
  <c r="S345" i="1" s="1"/>
  <c r="Q367" i="1"/>
  <c r="P367" i="1"/>
  <c r="Q368" i="1"/>
  <c r="T368" i="1" s="1"/>
  <c r="P368" i="1"/>
  <c r="S369" i="1" s="1"/>
  <c r="Q371" i="1"/>
  <c r="T372" i="1" s="1"/>
  <c r="P371" i="1"/>
  <c r="S372" i="1" s="1"/>
  <c r="Q374" i="1"/>
  <c r="P374" i="1"/>
  <c r="Q375" i="1"/>
  <c r="P375" i="1"/>
  <c r="Q376" i="1"/>
  <c r="P376" i="1"/>
  <c r="Q113" i="1"/>
  <c r="P113" i="1"/>
  <c r="Q377" i="1"/>
  <c r="P377" i="1"/>
  <c r="Q378" i="1"/>
  <c r="P378" i="1"/>
  <c r="Q379" i="1"/>
  <c r="P379" i="1"/>
  <c r="Q380" i="1"/>
  <c r="P380" i="1"/>
  <c r="Q397" i="1"/>
  <c r="P397" i="1"/>
  <c r="Q398" i="1"/>
  <c r="P398" i="1"/>
  <c r="Q399" i="1"/>
  <c r="P399" i="1"/>
  <c r="Q400" i="1"/>
  <c r="P400" i="1"/>
  <c r="Q401" i="1"/>
  <c r="P401" i="1"/>
  <c r="Q402" i="1"/>
  <c r="P402" i="1"/>
  <c r="Q403" i="1"/>
  <c r="T403" i="1" s="1"/>
  <c r="P403" i="1"/>
  <c r="S403" i="1" s="1"/>
  <c r="Q112" i="1"/>
  <c r="P112" i="1"/>
  <c r="Q406" i="1"/>
  <c r="P406" i="1"/>
  <c r="Q407" i="1"/>
  <c r="P407" i="1"/>
  <c r="Q408" i="1"/>
  <c r="T408" i="1" s="1"/>
  <c r="P408" i="1"/>
  <c r="S409" i="1" s="1"/>
  <c r="Q153" i="1"/>
  <c r="P153" i="1"/>
  <c r="Q185" i="1"/>
  <c r="P185" i="1"/>
  <c r="Q364" i="1"/>
  <c r="P364" i="1"/>
  <c r="Q366" i="1"/>
  <c r="P366" i="1"/>
  <c r="Q154" i="1"/>
  <c r="P154" i="1"/>
  <c r="Q298" i="1"/>
  <c r="P298" i="1"/>
  <c r="Q363" i="1"/>
  <c r="P363" i="1"/>
  <c r="Q296" i="1"/>
  <c r="P296" i="1"/>
  <c r="Q111" i="1"/>
  <c r="P111" i="1"/>
  <c r="Q110" i="1"/>
  <c r="P110" i="1"/>
  <c r="Q109" i="1"/>
  <c r="P109" i="1"/>
  <c r="Q108" i="1"/>
  <c r="P108" i="1"/>
  <c r="Q107" i="1"/>
  <c r="P107" i="1"/>
  <c r="Q80" i="1"/>
  <c r="P80" i="1"/>
  <c r="Q79" i="1"/>
  <c r="P79" i="1"/>
  <c r="Q78" i="1"/>
  <c r="P78" i="1"/>
  <c r="Q77" i="1"/>
  <c r="P77" i="1"/>
  <c r="Q76" i="1"/>
  <c r="P76" i="1"/>
  <c r="Q255" i="1"/>
  <c r="R255" i="1" s="1"/>
  <c r="P255" i="1"/>
  <c r="Q186" i="1"/>
  <c r="P186" i="1"/>
  <c r="Q152" i="1"/>
  <c r="P152" i="1"/>
  <c r="Q254" i="1"/>
  <c r="P254" i="1"/>
  <c r="Q51" i="1"/>
  <c r="R51" i="1" s="1"/>
  <c r="P51" i="1"/>
  <c r="Q50" i="1"/>
  <c r="P50" i="1"/>
  <c r="Q12" i="1"/>
  <c r="P12" i="1"/>
  <c r="Q188" i="1"/>
  <c r="P188" i="1"/>
  <c r="Q66" i="1"/>
  <c r="R66" i="1" s="1"/>
  <c r="U66" i="1" s="1"/>
  <c r="P66" i="1"/>
  <c r="S67" i="1" s="1"/>
  <c r="Q69" i="1"/>
  <c r="P69" i="1"/>
  <c r="Q106" i="1"/>
  <c r="P106" i="1"/>
  <c r="Q70" i="1"/>
  <c r="P70" i="1"/>
  <c r="Q71" i="1"/>
  <c r="R71" i="1" s="1"/>
  <c r="P71" i="1"/>
  <c r="Q34" i="1"/>
  <c r="T36" i="1" s="1"/>
  <c r="P34" i="1"/>
  <c r="S36" i="1" s="1"/>
  <c r="Q39" i="1"/>
  <c r="P39" i="1"/>
  <c r="Q40" i="1"/>
  <c r="P40" i="1"/>
  <c r="Q41" i="1"/>
  <c r="P41" i="1"/>
  <c r="S42" i="1" s="1"/>
  <c r="Q46" i="1"/>
  <c r="P46" i="1"/>
  <c r="Q47" i="1"/>
  <c r="P47" i="1"/>
  <c r="Q28" i="1"/>
  <c r="P28" i="1"/>
  <c r="Q29" i="1"/>
  <c r="R29" i="1" s="1"/>
  <c r="P29" i="1"/>
  <c r="Q30" i="1"/>
  <c r="P30" i="1"/>
  <c r="Q105" i="1"/>
  <c r="P105" i="1"/>
  <c r="Q31" i="1"/>
  <c r="T32" i="1" s="1"/>
  <c r="P31" i="1"/>
  <c r="S31" i="1" s="1"/>
  <c r="Q2" i="1"/>
  <c r="R2" i="1" s="1"/>
  <c r="U3" i="1" s="1"/>
  <c r="P2" i="1"/>
  <c r="S3" i="1" s="1"/>
  <c r="Q5" i="1"/>
  <c r="P5" i="1"/>
  <c r="Q6" i="1"/>
  <c r="P6" i="1"/>
  <c r="Q7" i="1"/>
  <c r="P7" i="1"/>
  <c r="Q8" i="1"/>
  <c r="P8" i="1"/>
  <c r="Q9" i="1"/>
  <c r="P9" i="1"/>
  <c r="Q170" i="1"/>
  <c r="P170" i="1"/>
  <c r="Q171" i="1"/>
  <c r="P171" i="1"/>
  <c r="Q172" i="1"/>
  <c r="R172" i="1" s="1"/>
  <c r="P172" i="1"/>
  <c r="Q173" i="1"/>
  <c r="P173" i="1"/>
  <c r="Q104" i="1"/>
  <c r="P104" i="1"/>
  <c r="Q143" i="1"/>
  <c r="T144" i="1" s="1"/>
  <c r="P143" i="1"/>
  <c r="S144" i="1" s="1"/>
  <c r="Q146" i="1"/>
  <c r="R146" i="1" s="1"/>
  <c r="P146" i="1"/>
  <c r="Q148" i="1"/>
  <c r="P148" i="1"/>
  <c r="Q149" i="1"/>
  <c r="P149" i="1"/>
  <c r="Q150" i="1"/>
  <c r="P150" i="1"/>
  <c r="Q151" i="1"/>
  <c r="P151" i="1"/>
  <c r="Q203" i="1"/>
  <c r="P203" i="1"/>
  <c r="Q204" i="1"/>
  <c r="P204" i="1"/>
  <c r="Q205" i="1"/>
  <c r="P205" i="1"/>
  <c r="Q206" i="1"/>
  <c r="R206" i="1" s="1"/>
  <c r="P206" i="1"/>
  <c r="Q175" i="1"/>
  <c r="P175" i="1"/>
  <c r="Q103" i="1"/>
  <c r="P103" i="1"/>
  <c r="Q176" i="1"/>
  <c r="T177" i="1" s="1"/>
  <c r="P176" i="1"/>
  <c r="S177" i="1" s="1"/>
  <c r="Q179" i="1"/>
  <c r="R179" i="1" s="1"/>
  <c r="P179" i="1"/>
  <c r="Q180" i="1"/>
  <c r="P180" i="1"/>
  <c r="Q181" i="1"/>
  <c r="T182" i="1" s="1"/>
  <c r="P181" i="1"/>
  <c r="S182" i="1" s="1"/>
  <c r="Q184" i="1"/>
  <c r="P184" i="1"/>
  <c r="Q240" i="1"/>
  <c r="P240" i="1"/>
  <c r="Q241" i="1"/>
  <c r="P241" i="1"/>
  <c r="Q242" i="1"/>
  <c r="T243" i="1" s="1"/>
  <c r="P242" i="1"/>
  <c r="S242" i="1" s="1"/>
  <c r="Q245" i="1"/>
  <c r="P245" i="1"/>
  <c r="Q214" i="1"/>
  <c r="R214" i="1" s="1"/>
  <c r="P214" i="1"/>
  <c r="Q215" i="1"/>
  <c r="P215" i="1"/>
  <c r="Q102" i="1"/>
  <c r="P102" i="1"/>
  <c r="Q101" i="1"/>
  <c r="P101" i="1"/>
  <c r="Q100" i="1"/>
  <c r="R100" i="1" s="1"/>
  <c r="P100" i="1"/>
  <c r="Q99" i="1"/>
  <c r="P99" i="1"/>
  <c r="Q98" i="1"/>
  <c r="P98" i="1"/>
  <c r="Q282" i="1"/>
  <c r="P282" i="1"/>
  <c r="Q281" i="1"/>
  <c r="P281" i="1"/>
  <c r="Q280" i="1"/>
  <c r="P280" i="1"/>
  <c r="Q279" i="1"/>
  <c r="P279" i="1"/>
  <c r="Q278" i="1"/>
  <c r="P278" i="1"/>
  <c r="Q277" i="1"/>
  <c r="R277" i="1" s="1"/>
  <c r="P277" i="1"/>
  <c r="Q276" i="1"/>
  <c r="P276" i="1"/>
  <c r="Q75" i="1"/>
  <c r="P75" i="1"/>
  <c r="Q74" i="1"/>
  <c r="P74" i="1"/>
  <c r="Q73" i="1"/>
  <c r="R73" i="1" s="1"/>
  <c r="P73" i="1"/>
  <c r="Q72" i="1"/>
  <c r="P72" i="1"/>
  <c r="Q216" i="1"/>
  <c r="P216" i="1"/>
  <c r="Q217" i="1"/>
  <c r="P217" i="1"/>
  <c r="Q218" i="1"/>
  <c r="P218" i="1"/>
  <c r="Q219" i="1"/>
  <c r="T220" i="1" s="1"/>
  <c r="P219" i="1"/>
  <c r="S220" i="1" s="1"/>
  <c r="Q270" i="1"/>
  <c r="P270" i="1"/>
  <c r="Q271" i="1"/>
  <c r="T272" i="1" s="1"/>
  <c r="P271" i="1"/>
  <c r="S272" i="1" s="1"/>
  <c r="Q274" i="1"/>
  <c r="R274" i="1" s="1"/>
  <c r="P274" i="1"/>
  <c r="Q275" i="1"/>
  <c r="P275" i="1"/>
  <c r="Q246" i="1"/>
  <c r="P246" i="1"/>
  <c r="Q247" i="1"/>
  <c r="P247" i="1"/>
  <c r="Q97" i="1"/>
  <c r="R97" i="1" s="1"/>
  <c r="P97" i="1"/>
  <c r="Q248" i="1"/>
  <c r="T248" i="1" s="1"/>
  <c r="P248" i="1"/>
  <c r="S249" i="1" s="1"/>
  <c r="Q251" i="1"/>
  <c r="P251" i="1"/>
  <c r="Q252" i="1"/>
  <c r="P252" i="1"/>
  <c r="Q253" i="1"/>
  <c r="P253" i="1"/>
  <c r="Q313" i="1"/>
  <c r="T314" i="1" s="1"/>
  <c r="P313" i="1"/>
  <c r="S314" i="1" s="1"/>
  <c r="Q316" i="1"/>
  <c r="P316" i="1"/>
  <c r="Q317" i="1"/>
  <c r="P317" i="1"/>
  <c r="Q318" i="1"/>
  <c r="R318" i="1" s="1"/>
  <c r="P318" i="1"/>
  <c r="Q287" i="1"/>
  <c r="P287" i="1"/>
  <c r="Q288" i="1"/>
  <c r="P288" i="1"/>
  <c r="Q289" i="1"/>
  <c r="P289" i="1"/>
  <c r="Q96" i="1"/>
  <c r="R96" i="1" s="1"/>
  <c r="P96" i="1"/>
  <c r="Q290" i="1"/>
  <c r="T291" i="1" s="1"/>
  <c r="P290" i="1"/>
  <c r="S291" i="1" s="1"/>
  <c r="Q293" i="1"/>
  <c r="P293" i="1"/>
  <c r="Q294" i="1"/>
  <c r="P294" i="1"/>
  <c r="Q347" i="1"/>
  <c r="P347" i="1"/>
  <c r="Q348" i="1"/>
  <c r="P348" i="1"/>
  <c r="Q349" i="1"/>
  <c r="P349" i="1"/>
  <c r="Q350" i="1"/>
  <c r="T351" i="1" s="1"/>
  <c r="P350" i="1"/>
  <c r="S351" i="1" s="1"/>
  <c r="Q321" i="1"/>
  <c r="R321" i="1" s="1"/>
  <c r="U322" i="1" s="1"/>
  <c r="P321" i="1"/>
  <c r="S322" i="1" s="1"/>
  <c r="Q324" i="1"/>
  <c r="P324" i="1"/>
  <c r="Q325" i="1"/>
  <c r="P325" i="1"/>
  <c r="Q326" i="1"/>
  <c r="P326" i="1"/>
  <c r="Q95" i="1"/>
  <c r="R95" i="1" s="1"/>
  <c r="P95" i="1"/>
  <c r="Q327" i="1"/>
  <c r="P327" i="1"/>
  <c r="Q328" i="1"/>
  <c r="P328" i="1"/>
  <c r="Q381" i="1"/>
  <c r="P381" i="1"/>
  <c r="Q382" i="1"/>
  <c r="P382" i="1"/>
  <c r="Q383" i="1"/>
  <c r="P383" i="1"/>
  <c r="Q384" i="1"/>
  <c r="P384" i="1"/>
  <c r="Q353" i="1"/>
  <c r="P353" i="1"/>
  <c r="Q354" i="1"/>
  <c r="R354" i="1" s="1"/>
  <c r="P354" i="1"/>
  <c r="Q355" i="1"/>
  <c r="T356" i="1" s="1"/>
  <c r="P355" i="1"/>
  <c r="S356" i="1" s="1"/>
  <c r="Q358" i="1"/>
  <c r="P358" i="1"/>
  <c r="Q359" i="1"/>
  <c r="P359" i="1"/>
  <c r="Q94" i="1"/>
  <c r="R94" i="1" s="1"/>
  <c r="P94" i="1"/>
  <c r="Q360" i="1"/>
  <c r="T360" i="1" s="1"/>
  <c r="P360" i="1"/>
  <c r="S360" i="1" s="1"/>
  <c r="Q411" i="1"/>
  <c r="P411" i="1"/>
  <c r="Q412" i="1"/>
  <c r="P412" i="1"/>
  <c r="Q413" i="1"/>
  <c r="P413" i="1"/>
  <c r="S414" i="1" s="1"/>
  <c r="Q416" i="1"/>
  <c r="P416" i="1"/>
  <c r="Q385" i="1"/>
  <c r="P385" i="1"/>
  <c r="Q386" i="1"/>
  <c r="T387" i="1" s="1"/>
  <c r="P386" i="1"/>
  <c r="S387" i="1" s="1"/>
  <c r="Q389" i="1"/>
  <c r="P389" i="1"/>
  <c r="Q390" i="1"/>
  <c r="P390" i="1"/>
  <c r="Q391" i="1"/>
  <c r="P391" i="1"/>
  <c r="Q392" i="1"/>
  <c r="P392" i="1"/>
  <c r="Q320" i="1"/>
  <c r="Q319" i="1"/>
  <c r="Q93" i="1"/>
  <c r="Q92" i="1"/>
  <c r="Q91" i="1"/>
  <c r="Q90" i="1"/>
  <c r="Q89" i="1"/>
  <c r="P89" i="1"/>
  <c r="P320" i="1"/>
  <c r="P319" i="1"/>
  <c r="P93" i="1"/>
  <c r="P92" i="1"/>
  <c r="P91" i="1"/>
  <c r="P90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80" i="1"/>
  <c r="N80" i="1"/>
  <c r="O79" i="1"/>
  <c r="N79" i="1"/>
  <c r="O78" i="1"/>
  <c r="N78" i="1"/>
  <c r="O76" i="1"/>
  <c r="N76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75" i="1"/>
  <c r="N75" i="1"/>
  <c r="O74" i="1"/>
  <c r="N74" i="1"/>
  <c r="O73" i="1"/>
  <c r="N73" i="1"/>
  <c r="O72" i="1"/>
  <c r="N72" i="1"/>
  <c r="O97" i="1"/>
  <c r="N97" i="1"/>
  <c r="O96" i="1"/>
  <c r="N96" i="1"/>
  <c r="O95" i="1"/>
  <c r="N95" i="1"/>
  <c r="O94" i="1"/>
  <c r="N94" i="1"/>
  <c r="O320" i="1"/>
  <c r="N320" i="1"/>
  <c r="O319" i="1"/>
  <c r="N319" i="1"/>
  <c r="O93" i="1"/>
  <c r="N93" i="1"/>
  <c r="O92" i="1"/>
  <c r="N92" i="1"/>
  <c r="O91" i="1"/>
  <c r="N91" i="1"/>
  <c r="O90" i="1"/>
  <c r="N90" i="1"/>
  <c r="O89" i="1"/>
  <c r="N89" i="1"/>
  <c r="U157" i="1" l="1"/>
  <c r="U159" i="1" s="1"/>
  <c r="U36" i="1"/>
  <c r="U158" i="1"/>
  <c r="U261" i="1"/>
  <c r="U24" i="1"/>
  <c r="R413" i="1"/>
  <c r="U414" i="1" s="1"/>
  <c r="R382" i="1"/>
  <c r="R347" i="1"/>
  <c r="R253" i="1"/>
  <c r="R218" i="1"/>
  <c r="R281" i="1"/>
  <c r="R240" i="1"/>
  <c r="R151" i="1"/>
  <c r="R8" i="1"/>
  <c r="R41" i="1"/>
  <c r="U42" i="1" s="1"/>
  <c r="U260" i="1"/>
  <c r="U43" i="1"/>
  <c r="T159" i="1"/>
  <c r="U194" i="1"/>
  <c r="S221" i="1"/>
  <c r="U44" i="1"/>
  <c r="U415" i="1"/>
  <c r="T3" i="1"/>
  <c r="U19" i="1"/>
  <c r="U20" i="1" s="1"/>
  <c r="T31" i="1"/>
  <c r="T33" i="1" s="1"/>
  <c r="S35" i="1"/>
  <c r="S37" i="1" s="1"/>
  <c r="S43" i="1"/>
  <c r="S44" i="1" s="1"/>
  <c r="U67" i="1"/>
  <c r="U68" i="1" s="1"/>
  <c r="T249" i="1"/>
  <c r="T250" i="1" s="1"/>
  <c r="S290" i="1"/>
  <c r="S292" i="1" s="1"/>
  <c r="T305" i="1"/>
  <c r="T306" i="1" s="1"/>
  <c r="S321" i="1"/>
  <c r="S323" i="1" s="1"/>
  <c r="T345" i="1"/>
  <c r="T346" i="1" s="1"/>
  <c r="S355" i="1"/>
  <c r="S357" i="1" s="1"/>
  <c r="T369" i="1"/>
  <c r="T370" i="1" s="1"/>
  <c r="S386" i="1"/>
  <c r="S388" i="1" s="1"/>
  <c r="T409" i="1"/>
  <c r="T410" i="1" s="1"/>
  <c r="U2" i="1"/>
  <c r="U4" i="1" s="1"/>
  <c r="T43" i="1"/>
  <c r="U56" i="1"/>
  <c r="U57" i="1" s="1"/>
  <c r="S143" i="1"/>
  <c r="S145" i="1" s="1"/>
  <c r="T166" i="1"/>
  <c r="S181" i="1"/>
  <c r="S183" i="1" s="1"/>
  <c r="U193" i="1"/>
  <c r="U195" i="1" s="1"/>
  <c r="S243" i="1"/>
  <c r="S244" i="1" s="1"/>
  <c r="S271" i="1"/>
  <c r="S273" i="1" s="1"/>
  <c r="T290" i="1"/>
  <c r="T292" i="1" s="1"/>
  <c r="S300" i="1"/>
  <c r="S301" i="1" s="1"/>
  <c r="T321" i="1"/>
  <c r="T323" i="1" s="1"/>
  <c r="S342" i="1"/>
  <c r="S343" i="1" s="1"/>
  <c r="T355" i="1"/>
  <c r="T357" i="1" s="1"/>
  <c r="S361" i="1"/>
  <c r="S362" i="1" s="1"/>
  <c r="T386" i="1"/>
  <c r="T388" i="1" s="1"/>
  <c r="S404" i="1"/>
  <c r="S405" i="1" s="1"/>
  <c r="S32" i="1"/>
  <c r="S33" i="1" s="1"/>
  <c r="T35" i="1"/>
  <c r="T37" i="1" s="1"/>
  <c r="T143" i="1"/>
  <c r="T145" i="1" s="1"/>
  <c r="U165" i="1"/>
  <c r="U166" i="1" s="1"/>
  <c r="T181" i="1"/>
  <c r="T183" i="1" s="1"/>
  <c r="U197" i="1"/>
  <c r="U198" i="1" s="1"/>
  <c r="U234" i="1"/>
  <c r="U236" i="1" s="1"/>
  <c r="T271" i="1"/>
  <c r="T273" i="1" s="1"/>
  <c r="T300" i="1"/>
  <c r="T301" i="1" s="1"/>
  <c r="S313" i="1"/>
  <c r="S315" i="1" s="1"/>
  <c r="U321" i="1"/>
  <c r="U323" i="1" s="1"/>
  <c r="T342" i="1"/>
  <c r="T343" i="1" s="1"/>
  <c r="S350" i="1"/>
  <c r="S352" i="1" s="1"/>
  <c r="T361" i="1"/>
  <c r="T362" i="1" s="1"/>
  <c r="S371" i="1"/>
  <c r="S373" i="1" s="1"/>
  <c r="T404" i="1"/>
  <c r="T405" i="1" s="1"/>
  <c r="S413" i="1"/>
  <c r="S415" i="1" s="1"/>
  <c r="U23" i="1"/>
  <c r="U25" i="1" s="1"/>
  <c r="S66" i="1"/>
  <c r="S68" i="1" s="1"/>
  <c r="S176" i="1"/>
  <c r="S178" i="1" s="1"/>
  <c r="S219" i="1"/>
  <c r="U227" i="1"/>
  <c r="U229" i="1" s="1"/>
  <c r="T313" i="1"/>
  <c r="T315" i="1" s="1"/>
  <c r="T350" i="1"/>
  <c r="T352" i="1" s="1"/>
  <c r="T371" i="1"/>
  <c r="T373" i="1" s="1"/>
  <c r="T413" i="1"/>
  <c r="S2" i="1"/>
  <c r="S4" i="1" s="1"/>
  <c r="T66" i="1"/>
  <c r="T176" i="1"/>
  <c r="T178" i="1" s="1"/>
  <c r="T219" i="1"/>
  <c r="T221" i="1" s="1"/>
  <c r="S248" i="1"/>
  <c r="S250" i="1" s="1"/>
  <c r="S304" i="1"/>
  <c r="S306" i="1" s="1"/>
  <c r="T322" i="1"/>
  <c r="S344" i="1"/>
  <c r="S346" i="1" s="1"/>
  <c r="S368" i="1"/>
  <c r="S370" i="1" s="1"/>
  <c r="S408" i="1"/>
  <c r="S410" i="1" s="1"/>
  <c r="U413" i="1"/>
  <c r="T229" i="1"/>
  <c r="T42" i="1"/>
  <c r="T414" i="1"/>
  <c r="R358" i="1"/>
  <c r="R328" i="1"/>
  <c r="R349" i="1"/>
  <c r="R288" i="1"/>
  <c r="R251" i="1"/>
  <c r="R270" i="1"/>
  <c r="R75" i="1"/>
  <c r="R98" i="1"/>
  <c r="R242" i="1"/>
  <c r="R103" i="1"/>
  <c r="R149" i="1"/>
  <c r="R170" i="1"/>
  <c r="R105" i="1"/>
  <c r="R39" i="1"/>
  <c r="R12" i="1"/>
  <c r="R115" i="1"/>
  <c r="R266" i="1"/>
  <c r="T2" i="1"/>
  <c r="T20" i="1"/>
  <c r="T67" i="1"/>
  <c r="T68" i="1" s="1"/>
  <c r="T242" i="1"/>
  <c r="T244" i="1" s="1"/>
  <c r="R77" i="1"/>
  <c r="R79" i="1"/>
  <c r="R109" i="1"/>
  <c r="R111" i="1"/>
  <c r="R363" i="1"/>
  <c r="R364" i="1"/>
  <c r="R153" i="1"/>
  <c r="R407" i="1"/>
  <c r="R402" i="1"/>
  <c r="R400" i="1"/>
  <c r="R398" i="1"/>
  <c r="R378" i="1"/>
  <c r="R113" i="1"/>
  <c r="R375" i="1"/>
  <c r="R367" i="1"/>
  <c r="R341" i="1"/>
  <c r="R339" i="1"/>
  <c r="R336" i="1"/>
  <c r="R334" i="1"/>
  <c r="R264" i="1"/>
  <c r="R385" i="1"/>
  <c r="R416" i="1"/>
  <c r="R359" i="1"/>
  <c r="R287" i="1"/>
  <c r="R252" i="1"/>
  <c r="R219" i="1"/>
  <c r="R276" i="1"/>
  <c r="R282" i="1"/>
  <c r="R99" i="1"/>
  <c r="R245" i="1"/>
  <c r="R241" i="1"/>
  <c r="R176" i="1"/>
  <c r="R175" i="1"/>
  <c r="R150" i="1"/>
  <c r="R148" i="1"/>
  <c r="R171" i="1"/>
  <c r="R9" i="1"/>
  <c r="R31" i="1"/>
  <c r="R30" i="1"/>
  <c r="R40" i="1"/>
  <c r="R34" i="1"/>
  <c r="U35" i="1" s="1"/>
  <c r="R188" i="1"/>
  <c r="R50" i="1"/>
  <c r="R76" i="1"/>
  <c r="R78" i="1"/>
  <c r="R110" i="1"/>
  <c r="R296" i="1"/>
  <c r="R185" i="1"/>
  <c r="R408" i="1"/>
  <c r="R401" i="1"/>
  <c r="R399" i="1"/>
  <c r="R377" i="1"/>
  <c r="R376" i="1"/>
  <c r="R344" i="1"/>
  <c r="R340" i="1"/>
  <c r="R335" i="1"/>
  <c r="R333" i="1"/>
  <c r="R307" i="1"/>
  <c r="R304" i="1"/>
  <c r="R267" i="1"/>
  <c r="R355" i="1"/>
  <c r="R327" i="1"/>
  <c r="R350" i="1"/>
  <c r="R271" i="1"/>
  <c r="R386" i="1"/>
  <c r="R381" i="1"/>
  <c r="R348" i="1"/>
  <c r="R289" i="1"/>
  <c r="R248" i="1"/>
  <c r="R74" i="1"/>
  <c r="R389" i="1"/>
  <c r="R319" i="1"/>
  <c r="R265" i="1"/>
  <c r="R320" i="1"/>
  <c r="R91" i="1"/>
  <c r="R92" i="1"/>
  <c r="R93" i="1"/>
  <c r="R392" i="1"/>
  <c r="R412" i="1"/>
  <c r="R353" i="1"/>
  <c r="R326" i="1"/>
  <c r="R294" i="1"/>
  <c r="R317" i="1"/>
  <c r="R247" i="1"/>
  <c r="R217" i="1"/>
  <c r="R278" i="1"/>
  <c r="R101" i="1"/>
  <c r="R184" i="1"/>
  <c r="R205" i="1"/>
  <c r="R143" i="1"/>
  <c r="R7" i="1"/>
  <c r="R28" i="1"/>
  <c r="R70" i="1"/>
  <c r="R254" i="1"/>
  <c r="R80" i="1"/>
  <c r="R298" i="1"/>
  <c r="R406" i="1"/>
  <c r="R397" i="1"/>
  <c r="R374" i="1"/>
  <c r="R338" i="1"/>
  <c r="R311" i="1"/>
  <c r="R302" i="1"/>
  <c r="R89" i="1"/>
  <c r="R391" i="1"/>
  <c r="R411" i="1"/>
  <c r="R384" i="1"/>
  <c r="R325" i="1"/>
  <c r="R293" i="1"/>
  <c r="R316" i="1"/>
  <c r="R246" i="1"/>
  <c r="R216" i="1"/>
  <c r="R279" i="1"/>
  <c r="R102" i="1"/>
  <c r="R181" i="1"/>
  <c r="R204" i="1"/>
  <c r="R104" i="1"/>
  <c r="R6" i="1"/>
  <c r="R47" i="1"/>
  <c r="R106" i="1"/>
  <c r="R152" i="1"/>
  <c r="R107" i="1"/>
  <c r="R154" i="1"/>
  <c r="R112" i="1"/>
  <c r="R380" i="1"/>
  <c r="R371" i="1"/>
  <c r="R114" i="1"/>
  <c r="R310" i="1"/>
  <c r="R299" i="1"/>
  <c r="R90" i="1"/>
  <c r="R390" i="1"/>
  <c r="R360" i="1"/>
  <c r="R383" i="1"/>
  <c r="R324" i="1"/>
  <c r="R290" i="1"/>
  <c r="R313" i="1"/>
  <c r="R275" i="1"/>
  <c r="R72" i="1"/>
  <c r="R280" i="1"/>
  <c r="R215" i="1"/>
  <c r="R180" i="1"/>
  <c r="R203" i="1"/>
  <c r="R173" i="1"/>
  <c r="R5" i="1"/>
  <c r="R46" i="1"/>
  <c r="R69" i="1"/>
  <c r="R186" i="1"/>
  <c r="R108" i="1"/>
  <c r="R366" i="1"/>
  <c r="R403" i="1"/>
  <c r="R379" i="1"/>
  <c r="R368" i="1"/>
  <c r="R337" i="1"/>
  <c r="R309" i="1"/>
  <c r="R269" i="1"/>
  <c r="U37" i="1" l="1"/>
  <c r="U262" i="1"/>
  <c r="U351" i="1"/>
  <c r="U350" i="1"/>
  <c r="U344" i="1"/>
  <c r="U345" i="1"/>
  <c r="U372" i="1"/>
  <c r="U371" i="1"/>
  <c r="U248" i="1"/>
  <c r="U249" i="1"/>
  <c r="U250" i="1" s="1"/>
  <c r="U356" i="1"/>
  <c r="U355" i="1"/>
  <c r="U314" i="1"/>
  <c r="U313" i="1"/>
  <c r="U291" i="1"/>
  <c r="U290" i="1"/>
  <c r="U243" i="1"/>
  <c r="U242" i="1"/>
  <c r="T44" i="1"/>
  <c r="T4" i="1"/>
  <c r="U32" i="1"/>
  <c r="U31" i="1"/>
  <c r="U361" i="1"/>
  <c r="U360" i="1"/>
  <c r="U304" i="1"/>
  <c r="U305" i="1"/>
  <c r="U306" i="1" s="1"/>
  <c r="T415" i="1"/>
  <c r="U219" i="1"/>
  <c r="U220" i="1"/>
  <c r="U221" i="1" s="1"/>
  <c r="U368" i="1"/>
  <c r="U369" i="1"/>
  <c r="U404" i="1"/>
  <c r="U403" i="1"/>
  <c r="U144" i="1"/>
  <c r="U143" i="1"/>
  <c r="U182" i="1"/>
  <c r="U181" i="1"/>
  <c r="U387" i="1"/>
  <c r="U386" i="1"/>
  <c r="U408" i="1"/>
  <c r="U409" i="1"/>
  <c r="U410" i="1" s="1"/>
  <c r="U300" i="1"/>
  <c r="U301" i="1" s="1"/>
  <c r="U299" i="1"/>
  <c r="U272" i="1"/>
  <c r="U271" i="1"/>
  <c r="U176" i="1"/>
  <c r="U177" i="1"/>
  <c r="U178" i="1" s="1"/>
  <c r="U342" i="1"/>
  <c r="U341" i="1"/>
  <c r="U145" i="1" l="1"/>
  <c r="U370" i="1"/>
  <c r="U292" i="1"/>
  <c r="U343" i="1"/>
  <c r="U346" i="1"/>
  <c r="U405" i="1"/>
  <c r="U373" i="1"/>
  <c r="U33" i="1"/>
  <c r="U183" i="1"/>
  <c r="U244" i="1"/>
  <c r="U362" i="1"/>
  <c r="U388" i="1"/>
  <c r="U315" i="1"/>
  <c r="U273" i="1"/>
  <c r="U357" i="1"/>
  <c r="U352" i="1"/>
</calcChain>
</file>

<file path=xl/sharedStrings.xml><?xml version="1.0" encoding="utf-8"?>
<sst xmlns="http://schemas.openxmlformats.org/spreadsheetml/2006/main" count="1311" uniqueCount="777">
  <si>
    <t>Blank</t>
  </si>
  <si>
    <t>03242022001</t>
  </si>
  <si>
    <t>Aspartic Acid</t>
  </si>
  <si>
    <t>03242022002</t>
  </si>
  <si>
    <t>UNK</t>
  </si>
  <si>
    <t>03242022003</t>
  </si>
  <si>
    <t>STD</t>
  </si>
  <si>
    <t>03242022004</t>
  </si>
  <si>
    <t>03242022005</t>
  </si>
  <si>
    <t>03242022006</t>
  </si>
  <si>
    <t>03242022007</t>
  </si>
  <si>
    <t>03242022008</t>
  </si>
  <si>
    <t>WH12B-S</t>
  </si>
  <si>
    <t>03242022009</t>
  </si>
  <si>
    <t>WH12B-H</t>
  </si>
  <si>
    <t>03242022010</t>
  </si>
  <si>
    <t>WH11B-S</t>
  </si>
  <si>
    <t>03242022011</t>
  </si>
  <si>
    <t>WH11B-H</t>
  </si>
  <si>
    <t>03242022012</t>
  </si>
  <si>
    <t>WH10B-S</t>
  </si>
  <si>
    <t>03242022013</t>
  </si>
  <si>
    <t>WH10B-H</t>
  </si>
  <si>
    <t>03242022014</t>
  </si>
  <si>
    <t>WH9B-S</t>
  </si>
  <si>
    <t>03242022015</t>
  </si>
  <si>
    <t>WH9B-H</t>
  </si>
  <si>
    <t>03242022016</t>
  </si>
  <si>
    <t>WH8B-S</t>
  </si>
  <si>
    <t>03242022017</t>
  </si>
  <si>
    <t>WH8B-H</t>
  </si>
  <si>
    <t>03242022018</t>
  </si>
  <si>
    <t>WE12B-S</t>
  </si>
  <si>
    <t>03242022019</t>
  </si>
  <si>
    <t>03242022020</t>
  </si>
  <si>
    <t>WE12B-H</t>
  </si>
  <si>
    <t>03242022021</t>
  </si>
  <si>
    <t>WE11B-S</t>
  </si>
  <si>
    <t>03242022022</t>
  </si>
  <si>
    <t>WE11B-H</t>
  </si>
  <si>
    <t>03242022023</t>
  </si>
  <si>
    <t>WE10B-S</t>
  </si>
  <si>
    <t>03242022024</t>
  </si>
  <si>
    <t>WE10B-H</t>
  </si>
  <si>
    <t>03242022025</t>
  </si>
  <si>
    <t>WE9B-S</t>
  </si>
  <si>
    <t>03242022026</t>
  </si>
  <si>
    <t>WE9B-H</t>
  </si>
  <si>
    <t>03242022027</t>
  </si>
  <si>
    <t>WE8B-S</t>
  </si>
  <si>
    <t>03242022028</t>
  </si>
  <si>
    <t>WE8B-H</t>
  </si>
  <si>
    <t>03242022029</t>
  </si>
  <si>
    <t>SM12B-S</t>
  </si>
  <si>
    <t>03242022030</t>
  </si>
  <si>
    <t>SM12B-H</t>
  </si>
  <si>
    <t>03242022031</t>
  </si>
  <si>
    <t>03242022032</t>
  </si>
  <si>
    <t>SM11B-S</t>
  </si>
  <si>
    <t>03242022033</t>
  </si>
  <si>
    <t>SM11B-H</t>
  </si>
  <si>
    <t>03242022034</t>
  </si>
  <si>
    <t>SM10B-S</t>
  </si>
  <si>
    <t>03242022035</t>
  </si>
  <si>
    <t>SM10B-H</t>
  </si>
  <si>
    <t>03242022036</t>
  </si>
  <si>
    <t>SM9B-S</t>
  </si>
  <si>
    <t>03242022037</t>
  </si>
  <si>
    <t>SM9B-H</t>
  </si>
  <si>
    <t>03242022038</t>
  </si>
  <si>
    <t>SM8B-S</t>
  </si>
  <si>
    <t>03242022039</t>
  </si>
  <si>
    <t>SM8B-H</t>
  </si>
  <si>
    <t>03242022040</t>
  </si>
  <si>
    <t>MW12B-S</t>
  </si>
  <si>
    <t>03242022041</t>
  </si>
  <si>
    <t>MW12B-H</t>
  </si>
  <si>
    <t>03242022042</t>
  </si>
  <si>
    <t>MW11B-S</t>
  </si>
  <si>
    <t>03242022043</t>
  </si>
  <si>
    <t>03242022044</t>
  </si>
  <si>
    <t>MW11B-H</t>
  </si>
  <si>
    <t>03242022045</t>
  </si>
  <si>
    <t>MW10B-S</t>
  </si>
  <si>
    <t>03242022046</t>
  </si>
  <si>
    <t>MW10B-H</t>
  </si>
  <si>
    <t>03242022047</t>
  </si>
  <si>
    <t>MW9B-S</t>
  </si>
  <si>
    <t>03242022048</t>
  </si>
  <si>
    <t>MW9B-H</t>
  </si>
  <si>
    <t>03242022049</t>
  </si>
  <si>
    <t>MW8B-S</t>
  </si>
  <si>
    <t>03242022050</t>
  </si>
  <si>
    <t>MW8B-H</t>
  </si>
  <si>
    <t>03242022051</t>
  </si>
  <si>
    <t>HS12B-S</t>
  </si>
  <si>
    <t>03242022052</t>
  </si>
  <si>
    <t>HS12B-H</t>
  </si>
  <si>
    <t>03242022053</t>
  </si>
  <si>
    <t>HS11B-S</t>
  </si>
  <si>
    <t>03242022054</t>
  </si>
  <si>
    <t>HS11B-H</t>
  </si>
  <si>
    <t>03242022055</t>
  </si>
  <si>
    <t>03242022056</t>
  </si>
  <si>
    <t>HS10B-S</t>
  </si>
  <si>
    <t>03242022057</t>
  </si>
  <si>
    <t>HS10B-H</t>
  </si>
  <si>
    <t>03242022058</t>
  </si>
  <si>
    <t>HS9B-S</t>
  </si>
  <si>
    <t>03242022059</t>
  </si>
  <si>
    <t>HS9B-H</t>
  </si>
  <si>
    <t>03242022060</t>
  </si>
  <si>
    <t>HS8B-S</t>
  </si>
  <si>
    <t>03242022061</t>
  </si>
  <si>
    <t>HS8B-H</t>
  </si>
  <si>
    <t>03242022062</t>
  </si>
  <si>
    <t>BY12B-S</t>
  </si>
  <si>
    <t>03242022063</t>
  </si>
  <si>
    <t>BY12B-H</t>
  </si>
  <si>
    <t>03242022064</t>
  </si>
  <si>
    <t>BY11B-S</t>
  </si>
  <si>
    <t>03242022065</t>
  </si>
  <si>
    <t>BY11B-H</t>
  </si>
  <si>
    <t>03242022066</t>
  </si>
  <si>
    <t>BLANK</t>
  </si>
  <si>
    <t>03242022067</t>
  </si>
  <si>
    <t>Asp acid</t>
  </si>
  <si>
    <t>03242022068</t>
  </si>
  <si>
    <t>03242022069</t>
  </si>
  <si>
    <t>03242022070</t>
  </si>
  <si>
    <t>03242022071</t>
  </si>
  <si>
    <t>L-cyst</t>
  </si>
  <si>
    <t>03242022072</t>
  </si>
  <si>
    <t>03242022073</t>
  </si>
  <si>
    <t>03242022074</t>
  </si>
  <si>
    <t>blank</t>
  </si>
  <si>
    <t>03242022075</t>
  </si>
  <si>
    <t>03242022076</t>
  </si>
  <si>
    <t>03242022077</t>
  </si>
  <si>
    <t>03242022078</t>
  </si>
  <si>
    <t>03242022079</t>
  </si>
  <si>
    <t>03242022081</t>
  </si>
  <si>
    <t>03242022082</t>
  </si>
  <si>
    <t>03242022083</t>
  </si>
  <si>
    <t>03242022084</t>
  </si>
  <si>
    <t>03242022085</t>
  </si>
  <si>
    <t>BY10B-S</t>
  </si>
  <si>
    <t>03242022088</t>
  </si>
  <si>
    <t>BY10B-H</t>
  </si>
  <si>
    <t>03242022089</t>
  </si>
  <si>
    <t>BY9B-S</t>
  </si>
  <si>
    <t>03242022090</t>
  </si>
  <si>
    <t>BY9B-H</t>
  </si>
  <si>
    <t>03242022091</t>
  </si>
  <si>
    <t>BY8B-S</t>
  </si>
  <si>
    <t>03242022092</t>
  </si>
  <si>
    <t>BY8B-H</t>
  </si>
  <si>
    <t>03242022093</t>
  </si>
  <si>
    <t>BC12B-S</t>
  </si>
  <si>
    <t>03242022094</t>
  </si>
  <si>
    <t>BC12B-H</t>
  </si>
  <si>
    <t>03242022095</t>
  </si>
  <si>
    <t>BC11B-S</t>
  </si>
  <si>
    <t>03242022096</t>
  </si>
  <si>
    <t>BC11B-H</t>
  </si>
  <si>
    <t>03242022097</t>
  </si>
  <si>
    <t>BC10B-S</t>
  </si>
  <si>
    <t>03242022098</t>
  </si>
  <si>
    <t>03242022099</t>
  </si>
  <si>
    <t>BC10B-H</t>
  </si>
  <si>
    <t>03242022100</t>
  </si>
  <si>
    <t>BC9B-S</t>
  </si>
  <si>
    <t>03242022101</t>
  </si>
  <si>
    <t>BC9B-H</t>
  </si>
  <si>
    <t>03242022102</t>
  </si>
  <si>
    <t>BC8B-S</t>
  </si>
  <si>
    <t>03242022103</t>
  </si>
  <si>
    <t>BC8B-H</t>
  </si>
  <si>
    <t>03242022104</t>
  </si>
  <si>
    <t>BB12B-S</t>
  </si>
  <si>
    <t>03242022105</t>
  </si>
  <si>
    <t>BB12B-H</t>
  </si>
  <si>
    <t>03242022106</t>
  </si>
  <si>
    <t>BB11B-S</t>
  </si>
  <si>
    <t>03242022107</t>
  </si>
  <si>
    <t>BB11B-H</t>
  </si>
  <si>
    <t>03242022108</t>
  </si>
  <si>
    <t>BB10B-S</t>
  </si>
  <si>
    <t>03242022109</t>
  </si>
  <si>
    <t>BB10B-H</t>
  </si>
  <si>
    <t>03242022110</t>
  </si>
  <si>
    <t>03242022111</t>
  </si>
  <si>
    <t>BB9B-S</t>
  </si>
  <si>
    <t>03242022112</t>
  </si>
  <si>
    <t>BB9B-H</t>
  </si>
  <si>
    <t>03242022113</t>
  </si>
  <si>
    <t>BB8B-S</t>
  </si>
  <si>
    <t>03242022114</t>
  </si>
  <si>
    <t>BB8B-H</t>
  </si>
  <si>
    <t>03242022115</t>
  </si>
  <si>
    <t>AB12B-S</t>
  </si>
  <si>
    <t>03242022116</t>
  </si>
  <si>
    <t>AB12B-H</t>
  </si>
  <si>
    <t>03242022117</t>
  </si>
  <si>
    <t>AB11B-S</t>
  </si>
  <si>
    <t>03242022118</t>
  </si>
  <si>
    <t>AB11B-H</t>
  </si>
  <si>
    <t>03242022119</t>
  </si>
  <si>
    <t>AB10B-S</t>
  </si>
  <si>
    <t>03242022120</t>
  </si>
  <si>
    <t>AB10B-H</t>
  </si>
  <si>
    <t>03242022121</t>
  </si>
  <si>
    <t>AB9B-S</t>
  </si>
  <si>
    <t>03242022122</t>
  </si>
  <si>
    <t>03242022123</t>
  </si>
  <si>
    <t>AB9B-H</t>
  </si>
  <si>
    <t>03242022124</t>
  </si>
  <si>
    <t>AB8B-S</t>
  </si>
  <si>
    <t>03242022125</t>
  </si>
  <si>
    <t>AB8B-H</t>
  </si>
  <si>
    <t>03242022126</t>
  </si>
  <si>
    <t>AO12B-S</t>
  </si>
  <si>
    <t>03242022127</t>
  </si>
  <si>
    <t>AO12B-H</t>
  </si>
  <si>
    <t>03242022128</t>
  </si>
  <si>
    <t>AO11B-S</t>
  </si>
  <si>
    <t>03242022129</t>
  </si>
  <si>
    <t>AO11B-H</t>
  </si>
  <si>
    <t>03242022130</t>
  </si>
  <si>
    <t>AO10B-S</t>
  </si>
  <si>
    <t>03242022131</t>
  </si>
  <si>
    <t>AO10B-H</t>
  </si>
  <si>
    <t>03242022132</t>
  </si>
  <si>
    <t>AO9B-S</t>
  </si>
  <si>
    <t>03242022133</t>
  </si>
  <si>
    <t>AO9B-H</t>
  </si>
  <si>
    <t>03242022134</t>
  </si>
  <si>
    <t>03242022135</t>
  </si>
  <si>
    <t>AO8B-S</t>
  </si>
  <si>
    <t>03242022136</t>
  </si>
  <si>
    <t>AO8B-H</t>
  </si>
  <si>
    <t>03242022137</t>
  </si>
  <si>
    <t>BC2B-S</t>
  </si>
  <si>
    <t>03242022138</t>
  </si>
  <si>
    <t>AB2B-H</t>
  </si>
  <si>
    <t>03242022139</t>
  </si>
  <si>
    <t>AO2B-H</t>
  </si>
  <si>
    <t>03242022140</t>
  </si>
  <si>
    <t>AO2B-S</t>
  </si>
  <si>
    <t>03242022141</t>
  </si>
  <si>
    <t>HS1B-H</t>
  </si>
  <si>
    <t>03242022142</t>
  </si>
  <si>
    <t>BB1B-H</t>
  </si>
  <si>
    <t>03242022143</t>
  </si>
  <si>
    <t>BC1B-S</t>
  </si>
  <si>
    <t>03242022144</t>
  </si>
  <si>
    <t>HS1B-S</t>
  </si>
  <si>
    <t>03242022145</t>
  </si>
  <si>
    <t>Sample Name</t>
  </si>
  <si>
    <t>Filename</t>
  </si>
  <si>
    <t>Sample Type</t>
  </si>
  <si>
    <t>Mass (mg)</t>
  </si>
  <si>
    <t>N (area)</t>
  </si>
  <si>
    <t>C (area)</t>
  </si>
  <si>
    <t>N (wt.%)</t>
  </si>
  <si>
    <t>C (wt.%)</t>
  </si>
  <si>
    <t>03302022001</t>
  </si>
  <si>
    <t>Asp acid - Wes</t>
  </si>
  <si>
    <t>03302022002</t>
  </si>
  <si>
    <t>03302022003</t>
  </si>
  <si>
    <t>03302022004</t>
  </si>
  <si>
    <t>03302022005</t>
  </si>
  <si>
    <t>03302022006</t>
  </si>
  <si>
    <t>03302022007</t>
  </si>
  <si>
    <t>03302022008</t>
  </si>
  <si>
    <t>03302022009</t>
  </si>
  <si>
    <t>03302022010</t>
  </si>
  <si>
    <t>03302022011</t>
  </si>
  <si>
    <t>MW1B-S</t>
  </si>
  <si>
    <t>03302022014</t>
  </si>
  <si>
    <t>WE1B-H</t>
  </si>
  <si>
    <t>03302022015</t>
  </si>
  <si>
    <t>MW2B-S</t>
  </si>
  <si>
    <t>03302022016</t>
  </si>
  <si>
    <t>BB2B-H</t>
  </si>
  <si>
    <t>03302022017</t>
  </si>
  <si>
    <t>WE2B-S</t>
  </si>
  <si>
    <t>03302022018</t>
  </si>
  <si>
    <t>WE1B-S</t>
  </si>
  <si>
    <t>03302022019</t>
  </si>
  <si>
    <t>BC1B-H</t>
  </si>
  <si>
    <t>03302022020</t>
  </si>
  <si>
    <t>BB1B-S</t>
  </si>
  <si>
    <t>03302022021</t>
  </si>
  <si>
    <t>WH7B-S</t>
  </si>
  <si>
    <t>03302022022</t>
  </si>
  <si>
    <t>WH7B-H</t>
  </si>
  <si>
    <t>03302022023</t>
  </si>
  <si>
    <t>WH6B-S</t>
  </si>
  <si>
    <t>03302022024</t>
  </si>
  <si>
    <t>03302022025</t>
  </si>
  <si>
    <t>WH6B-H</t>
  </si>
  <si>
    <t>03302022026</t>
  </si>
  <si>
    <t>WH5B-S</t>
  </si>
  <si>
    <t>03302022027</t>
  </si>
  <si>
    <t>WH5B-H</t>
  </si>
  <si>
    <t>03302022028</t>
  </si>
  <si>
    <t>WH4B-S</t>
  </si>
  <si>
    <t>03302022029</t>
  </si>
  <si>
    <t>WH4B-H</t>
  </si>
  <si>
    <t>03302022030</t>
  </si>
  <si>
    <t>WH3B-S</t>
  </si>
  <si>
    <t>03302022031</t>
  </si>
  <si>
    <t>WH3B-H</t>
  </si>
  <si>
    <t>03302022032</t>
  </si>
  <si>
    <t>WE7B-S</t>
  </si>
  <si>
    <t>03302022033</t>
  </si>
  <si>
    <t>WE7B-H</t>
  </si>
  <si>
    <t>03302022034</t>
  </si>
  <si>
    <t>WE6B-S</t>
  </si>
  <si>
    <t>03302022035</t>
  </si>
  <si>
    <t>WE6B-H</t>
  </si>
  <si>
    <t>03302022036</t>
  </si>
  <si>
    <t>03302022037</t>
  </si>
  <si>
    <t>WE5B-S</t>
  </si>
  <si>
    <t>03302022038</t>
  </si>
  <si>
    <t>WE5B-H</t>
  </si>
  <si>
    <t>03302022039</t>
  </si>
  <si>
    <t>WE4B-S</t>
  </si>
  <si>
    <t>03302022040</t>
  </si>
  <si>
    <t>WE4B-H</t>
  </si>
  <si>
    <t>03302022041</t>
  </si>
  <si>
    <t>WE3B-S</t>
  </si>
  <si>
    <t>03302022042</t>
  </si>
  <si>
    <t>WE3B-H</t>
  </si>
  <si>
    <t>03302022043</t>
  </si>
  <si>
    <t>SM7B-S</t>
  </si>
  <si>
    <t>03302022044</t>
  </si>
  <si>
    <t>SM7B-H</t>
  </si>
  <si>
    <t>03302022045</t>
  </si>
  <si>
    <t>SM6B-S</t>
  </si>
  <si>
    <t>03302022046</t>
  </si>
  <si>
    <t>SM6B-H</t>
  </si>
  <si>
    <t>03302022047</t>
  </si>
  <si>
    <t>SM5B-S</t>
  </si>
  <si>
    <t>03302022048</t>
  </si>
  <si>
    <t>03302022049</t>
  </si>
  <si>
    <t>SM5B-H</t>
  </si>
  <si>
    <t>03302022050</t>
  </si>
  <si>
    <t>SM4B-S</t>
  </si>
  <si>
    <t>03302022051</t>
  </si>
  <si>
    <t>SM4B-H</t>
  </si>
  <si>
    <t>03302022052</t>
  </si>
  <si>
    <t>SM3B-S</t>
  </si>
  <si>
    <t>03302022053</t>
  </si>
  <si>
    <t>SM3B-H</t>
  </si>
  <si>
    <t>03302022054</t>
  </si>
  <si>
    <t>MW7B-S</t>
  </si>
  <si>
    <t>03302022055</t>
  </si>
  <si>
    <t>MW7B-H</t>
  </si>
  <si>
    <t>03302022056</t>
  </si>
  <si>
    <t>MW6B-S</t>
  </si>
  <si>
    <t>03302022057</t>
  </si>
  <si>
    <t>MW6B-H</t>
  </si>
  <si>
    <t>03302022058</t>
  </si>
  <si>
    <t>MW5B-S</t>
  </si>
  <si>
    <t>03302022059</t>
  </si>
  <si>
    <t>MW5B-H</t>
  </si>
  <si>
    <t>03302022060</t>
  </si>
  <si>
    <t>03302022061</t>
  </si>
  <si>
    <t>MW4B-S</t>
  </si>
  <si>
    <t>03302022062</t>
  </si>
  <si>
    <t>MW4B-H</t>
  </si>
  <si>
    <t>03302022063</t>
  </si>
  <si>
    <t>MW3B-S</t>
  </si>
  <si>
    <t>03302022064</t>
  </si>
  <si>
    <t>MW3B-H</t>
  </si>
  <si>
    <t>03302022065</t>
  </si>
  <si>
    <t>HS7B-S</t>
  </si>
  <si>
    <t>03302022066</t>
  </si>
  <si>
    <t>HS7B-H</t>
  </si>
  <si>
    <t>03302022067</t>
  </si>
  <si>
    <t>HS6B-S</t>
  </si>
  <si>
    <t>03302022068</t>
  </si>
  <si>
    <t>HS6B-H</t>
  </si>
  <si>
    <t>03302022069</t>
  </si>
  <si>
    <t>HS5B-S</t>
  </si>
  <si>
    <t>03302022070</t>
  </si>
  <si>
    <t>HS5B-H</t>
  </si>
  <si>
    <t>03302022071</t>
  </si>
  <si>
    <t>Plate Number</t>
  </si>
  <si>
    <t>Row Number (EA Software)</t>
  </si>
  <si>
    <t>GH STD</t>
  </si>
  <si>
    <t>Wes STD</t>
  </si>
  <si>
    <t>Secondary STD, Cystine</t>
  </si>
  <si>
    <t>Standard Wrap (GH or Wes)</t>
  </si>
  <si>
    <t>Standard Concentration N (wt.%)</t>
  </si>
  <si>
    <t>Standard Concentration C (wt.%)</t>
  </si>
  <si>
    <t>too small</t>
  </si>
  <si>
    <t>Std amount (mg N)</t>
  </si>
  <si>
    <t>Std amount (mg C)</t>
  </si>
  <si>
    <t>04282022001</t>
  </si>
  <si>
    <t>04282022002</t>
  </si>
  <si>
    <t>04282022003</t>
  </si>
  <si>
    <t>04282022004</t>
  </si>
  <si>
    <t>04282022005</t>
  </si>
  <si>
    <t>04282022006</t>
  </si>
  <si>
    <t>L-cyst WES</t>
  </si>
  <si>
    <t>04282022007</t>
  </si>
  <si>
    <t>04282022008</t>
  </si>
  <si>
    <t>HS4B-S</t>
  </si>
  <si>
    <t>04282022009</t>
  </si>
  <si>
    <t>HS4B-H</t>
  </si>
  <si>
    <t>04282022010</t>
  </si>
  <si>
    <t>HS3B-S</t>
  </si>
  <si>
    <t>04282022011</t>
  </si>
  <si>
    <t>HS3B-H</t>
  </si>
  <si>
    <t>04282022012</t>
  </si>
  <si>
    <t>BY7B-S</t>
  </si>
  <si>
    <t>04282022013</t>
  </si>
  <si>
    <t>BY7B-H</t>
  </si>
  <si>
    <t>04282022014</t>
  </si>
  <si>
    <t>BY6B-S</t>
  </si>
  <si>
    <t>04282022015</t>
  </si>
  <si>
    <t>BY6B-H</t>
  </si>
  <si>
    <t>04282022016</t>
  </si>
  <si>
    <t>BY5B-S</t>
  </si>
  <si>
    <t>04282022017</t>
  </si>
  <si>
    <t>BY5B-H</t>
  </si>
  <si>
    <t>04282022018</t>
  </si>
  <si>
    <t>BY4B-S</t>
  </si>
  <si>
    <t>04282022019</t>
  </si>
  <si>
    <t>04282022020</t>
  </si>
  <si>
    <t>BY4B-H</t>
  </si>
  <si>
    <t>04282022021</t>
  </si>
  <si>
    <t>BY3B-S</t>
  </si>
  <si>
    <t>04282022022</t>
  </si>
  <si>
    <t>BY3B-H</t>
  </si>
  <si>
    <t>04282022023</t>
  </si>
  <si>
    <t>BC7B-S</t>
  </si>
  <si>
    <t>04282022024</t>
  </si>
  <si>
    <t>BC7B-H</t>
  </si>
  <si>
    <t>04282022025</t>
  </si>
  <si>
    <t>BC6B-S</t>
  </si>
  <si>
    <t>04282022026</t>
  </si>
  <si>
    <t>BC6B-H</t>
  </si>
  <si>
    <t>04282022027</t>
  </si>
  <si>
    <t>BC5B-S</t>
  </si>
  <si>
    <t>04282022028</t>
  </si>
  <si>
    <t>BC5B-H</t>
  </si>
  <si>
    <t>04282022029</t>
  </si>
  <si>
    <t>BC4B-S</t>
  </si>
  <si>
    <t>04282022030</t>
  </si>
  <si>
    <t>BC4B-H</t>
  </si>
  <si>
    <t>04282022031</t>
  </si>
  <si>
    <t>04282022032</t>
  </si>
  <si>
    <t>BC3B-S</t>
  </si>
  <si>
    <t>04282022033</t>
  </si>
  <si>
    <t>BC3B-H</t>
  </si>
  <si>
    <t>04282022034</t>
  </si>
  <si>
    <t>BB7B-S</t>
  </si>
  <si>
    <t>04282022035</t>
  </si>
  <si>
    <t>BB7B-H</t>
  </si>
  <si>
    <t>04282022036</t>
  </si>
  <si>
    <t>BB6B-S</t>
  </si>
  <si>
    <t>04282022037</t>
  </si>
  <si>
    <t>BB6B-H</t>
  </si>
  <si>
    <t>04282022038</t>
  </si>
  <si>
    <t>BB5B-S</t>
  </si>
  <si>
    <t>04282022039</t>
  </si>
  <si>
    <t>BB5B-H</t>
  </si>
  <si>
    <t>04282022040</t>
  </si>
  <si>
    <t>BB4B-S</t>
  </si>
  <si>
    <t>04282022041</t>
  </si>
  <si>
    <t>BB4B-H</t>
  </si>
  <si>
    <t>04282022042</t>
  </si>
  <si>
    <t>BB3B-S</t>
  </si>
  <si>
    <t>04282022043</t>
  </si>
  <si>
    <t>04282022044</t>
  </si>
  <si>
    <t>BB3B-H</t>
  </si>
  <si>
    <t>04282022045</t>
  </si>
  <si>
    <t>AB7B-S</t>
  </si>
  <si>
    <t>04282022046</t>
  </si>
  <si>
    <t>AB7B-H</t>
  </si>
  <si>
    <t>04282022047</t>
  </si>
  <si>
    <t>AB6B-S</t>
  </si>
  <si>
    <t>04282022048</t>
  </si>
  <si>
    <t>AB6B-H</t>
  </si>
  <si>
    <t>04282022049</t>
  </si>
  <si>
    <t>AB5B-S</t>
  </si>
  <si>
    <t>04282022050</t>
  </si>
  <si>
    <t>AB5B-H</t>
  </si>
  <si>
    <t>04282022051</t>
  </si>
  <si>
    <t>AB4B-S</t>
  </si>
  <si>
    <t>04282022052</t>
  </si>
  <si>
    <t>AB4B-H</t>
  </si>
  <si>
    <t>04282022053</t>
  </si>
  <si>
    <t>AB3B-S</t>
  </si>
  <si>
    <t>04282022054</t>
  </si>
  <si>
    <t>AB3B-H</t>
  </si>
  <si>
    <t>04282022055</t>
  </si>
  <si>
    <t>04282022056</t>
  </si>
  <si>
    <t>AO7B-S</t>
  </si>
  <si>
    <t>04282022057</t>
  </si>
  <si>
    <t>AO7B-H</t>
  </si>
  <si>
    <t>04282022058</t>
  </si>
  <si>
    <t>AO6B-S</t>
  </si>
  <si>
    <t>04282022059</t>
  </si>
  <si>
    <t>AO6B-H</t>
  </si>
  <si>
    <t>04282022060</t>
  </si>
  <si>
    <t>AO5B-S</t>
  </si>
  <si>
    <t>04282022061</t>
  </si>
  <si>
    <t>AO5B-H</t>
  </si>
  <si>
    <t>04282022062</t>
  </si>
  <si>
    <t>AO4B-S</t>
  </si>
  <si>
    <t>04282022063</t>
  </si>
  <si>
    <t>AO4B-H</t>
  </si>
  <si>
    <t>04282022064</t>
  </si>
  <si>
    <t>AO3B-S</t>
  </si>
  <si>
    <t>04282022065</t>
  </si>
  <si>
    <t>AO3B-H</t>
  </si>
  <si>
    <t>04282022066</t>
  </si>
  <si>
    <t>Asp acid wes</t>
  </si>
  <si>
    <t>04282022067</t>
  </si>
  <si>
    <t>asp acid wes</t>
  </si>
  <si>
    <t>04282022068</t>
  </si>
  <si>
    <t>04292022001</t>
  </si>
  <si>
    <t>04292022002</t>
  </si>
  <si>
    <t>04292022003</t>
  </si>
  <si>
    <t>04292022004</t>
  </si>
  <si>
    <t>04292022005</t>
  </si>
  <si>
    <t>04292022006</t>
  </si>
  <si>
    <t>L-cyst wes</t>
  </si>
  <si>
    <t>04292022007</t>
  </si>
  <si>
    <t>04292022008</t>
  </si>
  <si>
    <t>AB1B-S</t>
  </si>
  <si>
    <t>04292022009</t>
  </si>
  <si>
    <t>AB2B-S</t>
  </si>
  <si>
    <t>04292022010</t>
  </si>
  <si>
    <t>AO1B-S</t>
  </si>
  <si>
    <t>04292022011</t>
  </si>
  <si>
    <t>HS2B-S</t>
  </si>
  <si>
    <t>04292022012</t>
  </si>
  <si>
    <t>BY1B-S</t>
  </si>
  <si>
    <t>04292022013</t>
  </si>
  <si>
    <t>SM2B-H</t>
  </si>
  <si>
    <t>04292022014</t>
  </si>
  <si>
    <t>WH1B-S</t>
  </si>
  <si>
    <t>04292022015</t>
  </si>
  <si>
    <t>WH2B-S</t>
  </si>
  <si>
    <t>04292022016</t>
  </si>
  <si>
    <t>BC2B-H</t>
  </si>
  <si>
    <t>04292022017</t>
  </si>
  <si>
    <t>AB1B-H</t>
  </si>
  <si>
    <t>04292022018</t>
  </si>
  <si>
    <t>AO1B-H</t>
  </si>
  <si>
    <t>04292022019</t>
  </si>
  <si>
    <t>04292022020</t>
  </si>
  <si>
    <t>MW2B-H</t>
  </si>
  <si>
    <t>04292022021</t>
  </si>
  <si>
    <t>SM2B-S</t>
  </si>
  <si>
    <t>04292022022</t>
  </si>
  <si>
    <t>WH2B-H</t>
  </si>
  <si>
    <t>04292022023</t>
  </si>
  <si>
    <t>MW1B-H</t>
  </si>
  <si>
    <t>04292022024</t>
  </si>
  <si>
    <t>WH1B-H</t>
  </si>
  <si>
    <t>04292022025</t>
  </si>
  <si>
    <t>BY1B-H</t>
  </si>
  <si>
    <t>04292022026</t>
  </si>
  <si>
    <t>WE2B-H</t>
  </si>
  <si>
    <t>04292022027</t>
  </si>
  <si>
    <t>SM1B-H</t>
  </si>
  <si>
    <t>04292022028</t>
  </si>
  <si>
    <t>BB2B-S</t>
  </si>
  <si>
    <t>04292022029</t>
  </si>
  <si>
    <t>BY2B-H</t>
  </si>
  <si>
    <t>04292022030</t>
  </si>
  <si>
    <t>BY2B-S</t>
  </si>
  <si>
    <t>04292022031</t>
  </si>
  <si>
    <t>04292022032</t>
  </si>
  <si>
    <t>SM1B-S</t>
  </si>
  <si>
    <t>04292022033</t>
  </si>
  <si>
    <t>HS2B-H</t>
  </si>
  <si>
    <t>04292022034</t>
  </si>
  <si>
    <t>WH7B-S2</t>
  </si>
  <si>
    <t>04292022035</t>
  </si>
  <si>
    <t>WH7B-S3</t>
  </si>
  <si>
    <t>04292022036</t>
  </si>
  <si>
    <t>WE3B-S2</t>
  </si>
  <si>
    <t>04292022037</t>
  </si>
  <si>
    <t>WE3B-S3</t>
  </si>
  <si>
    <t>04292022038</t>
  </si>
  <si>
    <t>SM7B-S2</t>
  </si>
  <si>
    <t>04292022039</t>
  </si>
  <si>
    <t>SM7B-S3</t>
  </si>
  <si>
    <t>04292022040</t>
  </si>
  <si>
    <t>MW4B-S2</t>
  </si>
  <si>
    <t>04292022041</t>
  </si>
  <si>
    <t>MW4B-S3</t>
  </si>
  <si>
    <t>04292022042</t>
  </si>
  <si>
    <t>BY3B-S2</t>
  </si>
  <si>
    <t>04292022043</t>
  </si>
  <si>
    <t>04292022044</t>
  </si>
  <si>
    <t>BY3B-S3</t>
  </si>
  <si>
    <t>04292022045</t>
  </si>
  <si>
    <t>BC5B-S2</t>
  </si>
  <si>
    <t>04292022046</t>
  </si>
  <si>
    <t>BC5B-S3</t>
  </si>
  <si>
    <t>04292022047</t>
  </si>
  <si>
    <t>BB3B-S2</t>
  </si>
  <si>
    <t>04292022048</t>
  </si>
  <si>
    <t>BB3B-S3</t>
  </si>
  <si>
    <t>04292022049</t>
  </si>
  <si>
    <t>AB6B-S2</t>
  </si>
  <si>
    <t>04292022050</t>
  </si>
  <si>
    <t>AB6B-S3</t>
  </si>
  <si>
    <t>04292022051</t>
  </si>
  <si>
    <t>AO4B-S2</t>
  </si>
  <si>
    <t>04292022052</t>
  </si>
  <si>
    <t>AO4B-S3</t>
  </si>
  <si>
    <t>04292022053</t>
  </si>
  <si>
    <t>AO7B-H2</t>
  </si>
  <si>
    <t>04292022054</t>
  </si>
  <si>
    <t>AO7B-H3</t>
  </si>
  <si>
    <t>04292022055</t>
  </si>
  <si>
    <t>04292022056</t>
  </si>
  <si>
    <t>AB5B-H2</t>
  </si>
  <si>
    <t>04292022057</t>
  </si>
  <si>
    <t>AB5B-H3</t>
  </si>
  <si>
    <t>04292022058</t>
  </si>
  <si>
    <t>BB6B-H2</t>
  </si>
  <si>
    <t>04292022059</t>
  </si>
  <si>
    <t>BB6B-H3</t>
  </si>
  <si>
    <t>04292022060</t>
  </si>
  <si>
    <t>BC5B-H2</t>
  </si>
  <si>
    <t>04292022061</t>
  </si>
  <si>
    <t>BC5B-H3</t>
  </si>
  <si>
    <t>04292022062</t>
  </si>
  <si>
    <t>BY6B-H2</t>
  </si>
  <si>
    <t>04292022063</t>
  </si>
  <si>
    <t>BY6B-H3</t>
  </si>
  <si>
    <t>04292022064</t>
  </si>
  <si>
    <t>HS4B-H2</t>
  </si>
  <si>
    <t>04292022065</t>
  </si>
  <si>
    <t>HS4B-H3</t>
  </si>
  <si>
    <t>04292022066</t>
  </si>
  <si>
    <t>04292022067</t>
  </si>
  <si>
    <t>04292022068</t>
  </si>
  <si>
    <t>05022022001</t>
  </si>
  <si>
    <t>05022022002</t>
  </si>
  <si>
    <t>05022022003</t>
  </si>
  <si>
    <t>05022022004</t>
  </si>
  <si>
    <t>05022022005</t>
  </si>
  <si>
    <t>05022022006</t>
  </si>
  <si>
    <t>05022022007</t>
  </si>
  <si>
    <t>05022022008</t>
  </si>
  <si>
    <t>MW3B-H2</t>
  </si>
  <si>
    <t>05022022009</t>
  </si>
  <si>
    <t>MW3B-H3</t>
  </si>
  <si>
    <t>05022022010</t>
  </si>
  <si>
    <t>SM7B-H2</t>
  </si>
  <si>
    <t>05022022011</t>
  </si>
  <si>
    <t>SM7B-H3</t>
  </si>
  <si>
    <t>05022022012</t>
  </si>
  <si>
    <t>WE4B-H2</t>
  </si>
  <si>
    <t>05022022013</t>
  </si>
  <si>
    <t>WE4B-H3</t>
  </si>
  <si>
    <t>05022022014</t>
  </si>
  <si>
    <t>WH6B-H2</t>
  </si>
  <si>
    <t>05022022015</t>
  </si>
  <si>
    <t>WH6B-H3</t>
  </si>
  <si>
    <t>05022022016</t>
  </si>
  <si>
    <t>AO8B-H2</t>
  </si>
  <si>
    <t>05022022017</t>
  </si>
  <si>
    <t>AO8B-H3</t>
  </si>
  <si>
    <t>05022022018</t>
  </si>
  <si>
    <t>AB10B-H2</t>
  </si>
  <si>
    <t>05022022019</t>
  </si>
  <si>
    <t>05022022020</t>
  </si>
  <si>
    <t>AB10B-H3</t>
  </si>
  <si>
    <t>05022022021</t>
  </si>
  <si>
    <t>BB10B-H2</t>
  </si>
  <si>
    <t>05022022022</t>
  </si>
  <si>
    <t>BB10B-H3</t>
  </si>
  <si>
    <t>05022022023</t>
  </si>
  <si>
    <t>BC12B-H2</t>
  </si>
  <si>
    <t>05022022024</t>
  </si>
  <si>
    <t>BC12B-H3</t>
  </si>
  <si>
    <t>05022022025</t>
  </si>
  <si>
    <t>BY9B-H2</t>
  </si>
  <si>
    <t>05022022026</t>
  </si>
  <si>
    <t>BY9B-H3</t>
  </si>
  <si>
    <t>05022022027</t>
  </si>
  <si>
    <t>HS11B-H2</t>
  </si>
  <si>
    <t>05022022028</t>
  </si>
  <si>
    <t>HS11B-H3</t>
  </si>
  <si>
    <t>05022022029</t>
  </si>
  <si>
    <t>MW8B-H2</t>
  </si>
  <si>
    <t>05022022030</t>
  </si>
  <si>
    <t>MW8B-H3</t>
  </si>
  <si>
    <t>05022022031</t>
  </si>
  <si>
    <t>05022022032</t>
  </si>
  <si>
    <t>SM10B-H2</t>
  </si>
  <si>
    <t>05022022033</t>
  </si>
  <si>
    <t>SM10B-H3</t>
  </si>
  <si>
    <t>05022022034</t>
  </si>
  <si>
    <t>WE11B-H2</t>
  </si>
  <si>
    <t>05022022035</t>
  </si>
  <si>
    <t>WE11B-H3</t>
  </si>
  <si>
    <t>05022022036</t>
  </si>
  <si>
    <t>WH9B-H2</t>
  </si>
  <si>
    <t>05022022037</t>
  </si>
  <si>
    <t>WH9B-H3</t>
  </si>
  <si>
    <t>05022022038</t>
  </si>
  <si>
    <t>WH10B-S2</t>
  </si>
  <si>
    <t>05022022039</t>
  </si>
  <si>
    <t>WH10B-S3</t>
  </si>
  <si>
    <t>05022022040</t>
  </si>
  <si>
    <t>WE12B-S2</t>
  </si>
  <si>
    <t>05022022041</t>
  </si>
  <si>
    <t>WE12B-S3</t>
  </si>
  <si>
    <t>05022022042</t>
  </si>
  <si>
    <t>SM9B-S2</t>
  </si>
  <si>
    <t>05022022043</t>
  </si>
  <si>
    <t>05022022044</t>
  </si>
  <si>
    <t>SM9B-S3</t>
  </si>
  <si>
    <t>05022022045</t>
  </si>
  <si>
    <t>MW11B-S2</t>
  </si>
  <si>
    <t>05022022046</t>
  </si>
  <si>
    <t>MW11B-S3</t>
  </si>
  <si>
    <t>05022022047</t>
  </si>
  <si>
    <t>HS8B-S2</t>
  </si>
  <si>
    <t>05022022048</t>
  </si>
  <si>
    <t>HS8B-S3</t>
  </si>
  <si>
    <t>05022022049</t>
  </si>
  <si>
    <t>BY12B-S2</t>
  </si>
  <si>
    <t>05022022050</t>
  </si>
  <si>
    <t>BY12B-S3</t>
  </si>
  <si>
    <t>05022022051</t>
  </si>
  <si>
    <t>BC10B-S2</t>
  </si>
  <si>
    <t>05022022052</t>
  </si>
  <si>
    <t>BC10B-S3</t>
  </si>
  <si>
    <t>05022022053</t>
  </si>
  <si>
    <t>BB10B-S2</t>
  </si>
  <si>
    <t>05022022054</t>
  </si>
  <si>
    <t>BBS0B-S3</t>
  </si>
  <si>
    <t>05022022055</t>
  </si>
  <si>
    <t>05022022056</t>
  </si>
  <si>
    <t>AB9B-S2</t>
  </si>
  <si>
    <t>05022022057</t>
  </si>
  <si>
    <t>AB9B-S3</t>
  </si>
  <si>
    <t>05022022058</t>
  </si>
  <si>
    <t>AO11B-S2</t>
  </si>
  <si>
    <t>05022022059</t>
  </si>
  <si>
    <t>AO11B-S3</t>
  </si>
  <si>
    <t>05022022060</t>
  </si>
  <si>
    <t>AO11B-S4</t>
  </si>
  <si>
    <t>05022022061</t>
  </si>
  <si>
    <t>AO11B-S5</t>
  </si>
  <si>
    <t>05022022062</t>
  </si>
  <si>
    <t>AO10B-H2</t>
  </si>
  <si>
    <t>05022022063</t>
  </si>
  <si>
    <t>AO10B-H3</t>
  </si>
  <si>
    <t>05022022064</t>
  </si>
  <si>
    <t>AO10B-H4</t>
  </si>
  <si>
    <t>05022022065</t>
  </si>
  <si>
    <t>AO10B-H5</t>
  </si>
  <si>
    <t>05022022066</t>
  </si>
  <si>
    <t>05022022067</t>
  </si>
  <si>
    <t>05022022068</t>
  </si>
  <si>
    <t>N (wt.% ) GH Stds (edit) Rec</t>
  </si>
  <si>
    <t>C (wt.% ) GH Stds (edit) Rec</t>
  </si>
  <si>
    <t>C/N use GH stds (molar) Rec</t>
  </si>
  <si>
    <t>Average N (wt.%), STDEV, RelaErr</t>
  </si>
  <si>
    <t>Average C (wt.%), STDEV, RelaErr</t>
  </si>
  <si>
    <t>C/N mol  avg stdev, RelaErr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</si>
</sst>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7" x14ac:knownFonts="1">
    <font>
      <sz val="10"/>
      <color indexed="8"/>
      <name val="MS Sans Serif"/>
    </font>
    <font>
      <sz val="11"/>
      <name val="MS Sans Serif"/>
    </font>
    <font>
      <sz val="11"/>
      <color indexed="8"/>
      <name val="MS Sans Serif"/>
    </font>
    <font>
      <b/>
      <sz val="11"/>
      <color indexed="8"/>
      <name val="MS Sans Serif"/>
    </font>
    <font>
      <b/>
      <sz val="11"/>
      <name val="MS Sans Serif"/>
    </font>
    <font>
      <sz val="11"/>
      <color rgb="FFFF0000"/>
      <name val="MS Sans Serif"/>
    </font>
    <font>
      <sz val="12"/>
      <name val="MS Sans Serif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1" fontId="1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164" fontId="1" fillId="0" borderId="0" xfId="0" applyNumberFormat="1" applyFont="1" applyFill="1" applyAlignment="1" applyProtection="1">
      <alignment vertical="top"/>
    </xf>
    <xf numFmtId="0" fontId="2" fillId="0" borderId="0" xfId="0" applyFont="1"/>
    <xf numFmtId="0" fontId="2" fillId="0" borderId="0" xfId="0" applyFont="1" applyAlignment="1">
      <alignment horizontal="left"/>
    </xf>
    <xf numFmtId="164" fontId="1" fillId="0" borderId="0" xfId="0" applyNumberFormat="1" applyFont="1" applyFill="1" applyAlignment="1" applyProtection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1" fontId="1" fillId="0" borderId="0" xfId="0" applyNumberFormat="1" applyFont="1" applyFill="1" applyAlignment="1" applyProtection="1">
      <alignment horizontal="center" vertical="top"/>
    </xf>
    <xf numFmtId="0" fontId="1" fillId="0" borderId="0" xfId="0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164" fontId="4" fillId="0" borderId="1" xfId="0" applyNumberFormat="1" applyFont="1" applyFill="1" applyBorder="1" applyAlignment="1" applyProtection="1">
      <alignment wrapText="1"/>
    </xf>
    <xf numFmtId="164" fontId="4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/>
    </xf>
    <xf numFmtId="165" fontId="4" fillId="0" borderId="1" xfId="0" applyNumberFormat="1" applyFont="1" applyFill="1" applyBorder="1" applyAlignment="1" applyProtection="1">
      <alignment horizontal="center" wrapText="1"/>
    </xf>
    <xf numFmtId="165" fontId="1" fillId="0" borderId="0" xfId="0" applyNumberFormat="1" applyFont="1" applyFill="1" applyAlignment="1" applyProtection="1">
      <alignment horizontal="center" vertical="top"/>
    </xf>
    <xf numFmtId="165" fontId="1" fillId="0" borderId="0" xfId="0" applyNumberFormat="1" applyFont="1" applyAlignment="1">
      <alignment vertical="top"/>
    </xf>
    <xf numFmtId="165" fontId="1" fillId="0" borderId="0" xfId="0" applyNumberFormat="1" applyFont="1" applyFill="1" applyAlignment="1" applyProtection="1">
      <alignment horizontal="center"/>
    </xf>
    <xf numFmtId="164" fontId="3" fillId="0" borderId="1" xfId="0" applyNumberFormat="1" applyFont="1" applyBorder="1" applyAlignment="1">
      <alignment horizontal="center" wrapText="1"/>
    </xf>
    <xf numFmtId="164" fontId="2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 vertical="top"/>
    </xf>
    <xf numFmtId="1" fontId="5" fillId="0" borderId="0" xfId="0" applyNumberFormat="1" applyFont="1" applyFill="1" applyAlignment="1" applyProtection="1">
      <alignment horizontal="center" vertical="top"/>
    </xf>
    <xf numFmtId="0" fontId="5" fillId="0" borderId="0" xfId="0" applyFont="1" applyAlignment="1">
      <alignment vertical="top"/>
    </xf>
    <xf numFmtId="1" fontId="5" fillId="0" borderId="0" xfId="0" applyNumberFormat="1" applyFont="1" applyAlignment="1">
      <alignment vertical="top"/>
    </xf>
    <xf numFmtId="164" fontId="5" fillId="0" borderId="0" xfId="0" applyNumberFormat="1" applyFont="1" applyFill="1" applyAlignment="1" applyProtection="1">
      <alignment vertical="top"/>
    </xf>
    <xf numFmtId="165" fontId="5" fillId="0" borderId="0" xfId="0" applyNumberFormat="1" applyFont="1" applyFill="1" applyAlignment="1" applyProtection="1">
      <alignment horizontal="center" vertical="top"/>
    </xf>
    <xf numFmtId="164" fontId="5" fillId="0" borderId="0" xfId="0" applyNumberFormat="1" applyFont="1" applyAlignment="1">
      <alignment horizontal="center" vertical="top"/>
    </xf>
    <xf numFmtId="0" fontId="5" fillId="0" borderId="0" xfId="0" applyFont="1"/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center" vertical="top"/>
    </xf>
    <xf numFmtId="164" fontId="5" fillId="0" borderId="0" xfId="0" applyNumberFormat="1" applyFont="1" applyAlignment="1">
      <alignment vertical="top"/>
    </xf>
    <xf numFmtId="165" fontId="5" fillId="0" borderId="0" xfId="0" applyNumberFormat="1" applyFont="1" applyAlignment="1">
      <alignment vertical="top"/>
    </xf>
    <xf numFmtId="0" fontId="2" fillId="3" borderId="0" xfId="0" applyFont="1" applyFill="1"/>
    <xf numFmtId="1" fontId="6" fillId="0" borderId="0" xfId="0" applyNumberFormat="1" applyFont="1" applyAlignment="1">
      <alignment horizontal="center" vertical="top"/>
    </xf>
    <xf numFmtId="1" fontId="6" fillId="0" borderId="0" xfId="0" applyNumberFormat="1" applyFont="1" applyAlignment="1">
      <alignment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/>
    </xf>
    <xf numFmtId="16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vertical="top"/>
    </xf>
    <xf numFmtId="2" fontId="1" fillId="0" borderId="0" xfId="0" applyNumberFormat="1" applyFont="1" applyFill="1" applyAlignment="1">
      <alignment horizontal="center" vertical="top"/>
    </xf>
    <xf numFmtId="2" fontId="6" fillId="0" borderId="0" xfId="0" applyNumberFormat="1" applyFont="1" applyFill="1" applyAlignment="1">
      <alignment horizontal="center" vertical="top"/>
    </xf>
    <xf numFmtId="2" fontId="5" fillId="0" borderId="0" xfId="0" applyNumberFormat="1" applyFont="1" applyFill="1" applyAlignment="1">
      <alignment horizontal="center" vertical="top"/>
    </xf>
    <xf numFmtId="2" fontId="2" fillId="0" borderId="0" xfId="0" applyNumberFormat="1" applyFont="1" applyFill="1" applyAlignment="1">
      <alignment horizontal="center"/>
    </xf>
    <xf numFmtId="2" fontId="3" fillId="4" borderId="1" xfId="0" applyNumberFormat="1" applyFont="1" applyFill="1" applyBorder="1" applyAlignment="1">
      <alignment horizontal="center" wrapText="1"/>
    </xf>
    <xf numFmtId="2" fontId="3" fillId="4" borderId="0" xfId="0" applyNumberFormat="1" applyFont="1" applyFill="1" applyAlignment="1">
      <alignment horizontal="center" wrapText="1"/>
    </xf>
    <xf numFmtId="2" fontId="3" fillId="5" borderId="0" xfId="0" applyNumberFormat="1" applyFont="1" applyFill="1" applyAlignment="1">
      <alignment horizontal="center" wrapText="1"/>
    </xf>
    <xf numFmtId="0" fontId="1" fillId="6" borderId="0" xfId="0" applyFont="1" applyFill="1" applyAlignment="1">
      <alignment horizontal="center" vertical="top"/>
    </xf>
    <xf numFmtId="1" fontId="1" fillId="6" borderId="0" xfId="0" applyNumberFormat="1" applyFont="1" applyFill="1" applyAlignment="1" applyProtection="1">
      <alignment horizontal="center" vertical="top"/>
    </xf>
    <xf numFmtId="0" fontId="1" fillId="6" borderId="0" xfId="0" applyFont="1" applyFill="1" applyAlignment="1">
      <alignment vertical="top"/>
    </xf>
    <xf numFmtId="164" fontId="1" fillId="6" borderId="0" xfId="0" applyNumberFormat="1" applyFont="1" applyFill="1" applyAlignment="1" applyProtection="1">
      <alignment vertical="top"/>
    </xf>
    <xf numFmtId="165" fontId="1" fillId="6" borderId="0" xfId="0" applyNumberFormat="1" applyFont="1" applyFill="1" applyAlignment="1" applyProtection="1">
      <alignment horizontal="center" vertical="top"/>
    </xf>
    <xf numFmtId="164" fontId="1" fillId="6" borderId="0" xfId="0" applyNumberFormat="1" applyFont="1" applyFill="1" applyAlignment="1">
      <alignment horizontal="center" vertical="top"/>
    </xf>
    <xf numFmtId="2" fontId="1" fillId="6" borderId="0" xfId="0" applyNumberFormat="1" applyFont="1" applyFill="1" applyAlignment="1">
      <alignment horizontal="center" vertical="top"/>
    </xf>
    <xf numFmtId="0" fontId="0" fillId="6" borderId="0" xfId="0" applyFill="1"/>
    <xf numFmtId="0" fontId="2" fillId="6" borderId="0" xfId="0" applyFont="1" applyFill="1"/>
    <xf numFmtId="0" fontId="2" fillId="6" borderId="0" xfId="0" applyFont="1" applyFill="1" applyAlignment="1">
      <alignment horizontal="left"/>
    </xf>
    <xf numFmtId="1" fontId="6" fillId="6" borderId="0" xfId="0" applyNumberFormat="1" applyFont="1" applyFill="1" applyAlignment="1">
      <alignment horizontal="center" vertical="top"/>
    </xf>
    <xf numFmtId="0" fontId="2" fillId="6" borderId="0" xfId="0" applyFont="1" applyFill="1" applyAlignment="1">
      <alignment horizontal="center"/>
    </xf>
    <xf numFmtId="0" fontId="6" fillId="6" borderId="0" xfId="0" applyFont="1" applyFill="1" applyAlignment="1">
      <alignment vertical="top"/>
    </xf>
    <xf numFmtId="0" fontId="6" fillId="6" borderId="0" xfId="0" applyFont="1" applyFill="1" applyAlignment="1">
      <alignment horizontal="left" vertical="top"/>
    </xf>
    <xf numFmtId="0" fontId="6" fillId="6" borderId="0" xfId="0" applyFont="1" applyFill="1" applyAlignment="1">
      <alignment horizontal="center" vertical="top"/>
    </xf>
    <xf numFmtId="164" fontId="6" fillId="6" borderId="0" xfId="0" applyNumberFormat="1" applyFont="1" applyFill="1" applyAlignment="1">
      <alignment horizontal="center" vertical="top"/>
    </xf>
    <xf numFmtId="165" fontId="1" fillId="6" borderId="0" xfId="0" applyNumberFormat="1" applyFont="1" applyFill="1" applyAlignment="1" applyProtection="1">
      <alignment horizontal="center"/>
    </xf>
    <xf numFmtId="164" fontId="1" fillId="6" borderId="0" xfId="0" applyNumberFormat="1" applyFont="1" applyFill="1" applyAlignment="1">
      <alignment horizontal="center"/>
    </xf>
    <xf numFmtId="164" fontId="2" fillId="6" borderId="0" xfId="0" applyNumberFormat="1" applyFont="1" applyFill="1" applyAlignment="1">
      <alignment horizontal="center"/>
    </xf>
    <xf numFmtId="2" fontId="6" fillId="6" borderId="0" xfId="0" applyNumberFormat="1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1" fontId="1" fillId="2" borderId="0" xfId="0" applyNumberFormat="1" applyFont="1" applyFill="1" applyAlignment="1" applyProtection="1">
      <alignment horizontal="center" vertical="top"/>
    </xf>
    <xf numFmtId="0" fontId="1" fillId="2" borderId="0" xfId="0" applyFont="1" applyFill="1" applyAlignment="1">
      <alignment vertical="top"/>
    </xf>
    <xf numFmtId="164" fontId="1" fillId="2" borderId="0" xfId="0" applyNumberFormat="1" applyFont="1" applyFill="1" applyAlignment="1" applyProtection="1">
      <alignment vertical="top"/>
    </xf>
    <xf numFmtId="165" fontId="1" fillId="2" borderId="0" xfId="0" applyNumberFormat="1" applyFont="1" applyFill="1" applyAlignment="1" applyProtection="1">
      <alignment horizontal="center" vertical="top"/>
    </xf>
    <xf numFmtId="164" fontId="1" fillId="2" borderId="0" xfId="0" applyNumberFormat="1" applyFont="1" applyFill="1" applyAlignment="1">
      <alignment horizontal="center" vertical="top"/>
    </xf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1" fontId="6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6" fillId="2" borderId="0" xfId="0" applyFont="1" applyFill="1" applyAlignment="1">
      <alignment vertical="top"/>
    </xf>
    <xf numFmtId="0" fontId="6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center" vertical="top"/>
    </xf>
    <xf numFmtId="164" fontId="6" fillId="2" borderId="0" xfId="0" applyNumberFormat="1" applyFont="1" applyFill="1" applyAlignment="1">
      <alignment horizontal="center" vertical="top"/>
    </xf>
    <xf numFmtId="165" fontId="1" fillId="2" borderId="0" xfId="0" applyNumberFormat="1" applyFont="1" applyFill="1" applyAlignment="1" applyProtection="1">
      <alignment horizontal="center"/>
    </xf>
    <xf numFmtId="164" fontId="1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 vertical="top"/>
    </xf>
    <xf numFmtId="1" fontId="6" fillId="4" borderId="0" xfId="0" applyNumberFormat="1" applyFont="1" applyFill="1" applyAlignment="1">
      <alignment horizontal="center" vertical="top"/>
    </xf>
    <xf numFmtId="0" fontId="2" fillId="4" borderId="0" xfId="0" applyFont="1" applyFill="1" applyAlignment="1">
      <alignment horizontal="center"/>
    </xf>
    <xf numFmtId="0" fontId="6" fillId="4" borderId="0" xfId="0" applyFont="1" applyFill="1" applyAlignment="1">
      <alignment vertical="top"/>
    </xf>
    <xf numFmtId="0" fontId="2" fillId="4" borderId="0" xfId="0" applyFont="1" applyFill="1"/>
    <xf numFmtId="0" fontId="6" fillId="4" borderId="0" xfId="0" applyFont="1" applyFill="1" applyAlignment="1">
      <alignment horizontal="left" vertical="top"/>
    </xf>
    <xf numFmtId="0" fontId="6" fillId="4" borderId="0" xfId="0" applyFont="1" applyFill="1" applyAlignment="1">
      <alignment horizontal="center" vertical="top"/>
    </xf>
    <xf numFmtId="164" fontId="6" fillId="4" borderId="0" xfId="0" applyNumberFormat="1" applyFont="1" applyFill="1" applyAlignment="1">
      <alignment horizontal="center" vertical="top"/>
    </xf>
    <xf numFmtId="165" fontId="1" fillId="4" borderId="0" xfId="0" applyNumberFormat="1" applyFont="1" applyFill="1" applyAlignment="1" applyProtection="1">
      <alignment horizontal="center"/>
    </xf>
    <xf numFmtId="164" fontId="1" fillId="4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2" fontId="6" fillId="4" borderId="0" xfId="0" applyNumberFormat="1" applyFont="1" applyFill="1" applyAlignment="1">
      <alignment horizontal="center" vertical="top"/>
    </xf>
    <xf numFmtId="2" fontId="1" fillId="4" borderId="0" xfId="0" applyNumberFormat="1" applyFont="1" applyFill="1" applyAlignment="1">
      <alignment horizontal="center" vertical="top"/>
    </xf>
    <xf numFmtId="0" fontId="0" fillId="4" borderId="0" xfId="0" applyFill="1"/>
    <xf numFmtId="0" fontId="2" fillId="4" borderId="0" xfId="0" applyFont="1" applyFill="1" applyAlignment="1">
      <alignment horizontal="left"/>
    </xf>
    <xf numFmtId="1" fontId="1" fillId="6" borderId="0" xfId="0" applyNumberFormat="1" applyFont="1" applyFill="1" applyAlignment="1">
      <alignment horizontal="center" vertical="top"/>
    </xf>
    <xf numFmtId="164" fontId="1" fillId="6" borderId="0" xfId="0" applyNumberFormat="1" applyFont="1" applyFill="1" applyAlignment="1">
      <alignment vertical="top"/>
    </xf>
    <xf numFmtId="165" fontId="1" fillId="6" borderId="0" xfId="0" applyNumberFormat="1" applyFont="1" applyFill="1" applyAlignment="1">
      <alignment vertical="top"/>
    </xf>
    <xf numFmtId="1" fontId="1" fillId="4" borderId="0" xfId="0" applyNumberFormat="1" applyFont="1" applyFill="1" applyAlignment="1">
      <alignment horizontal="center" vertical="top"/>
    </xf>
    <xf numFmtId="1" fontId="1" fillId="4" borderId="0" xfId="0" applyNumberFormat="1" applyFont="1" applyFill="1" applyAlignment="1" applyProtection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vertical="top"/>
    </xf>
    <xf numFmtId="165" fontId="1" fillId="4" borderId="0" xfId="0" applyNumberFormat="1" applyFont="1" applyFill="1" applyAlignment="1">
      <alignment vertical="top"/>
    </xf>
    <xf numFmtId="0" fontId="1" fillId="4" borderId="0" xfId="0" applyFont="1" applyFill="1" applyAlignment="1">
      <alignment horizontal="center" vertical="top"/>
    </xf>
    <xf numFmtId="164" fontId="1" fillId="4" borderId="0" xfId="0" applyNumberFormat="1" applyFont="1" applyFill="1" applyAlignment="1">
      <alignment horizontal="center" vertical="top"/>
    </xf>
    <xf numFmtId="1" fontId="1" fillId="0" borderId="0" xfId="0" applyNumberFormat="1" applyFont="1" applyFill="1" applyAlignment="1">
      <alignment horizontal="center"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vertical="top"/>
    </xf>
    <xf numFmtId="165" fontId="1" fillId="0" borderId="0" xfId="0" applyNumberFormat="1" applyFont="1" applyFill="1" applyAlignment="1">
      <alignment vertical="top"/>
    </xf>
    <xf numFmtId="0" fontId="1" fillId="0" borderId="0" xfId="0" applyFont="1" applyFill="1" applyAlignment="1">
      <alignment horizontal="center" vertical="top"/>
    </xf>
    <xf numFmtId="164" fontId="1" fillId="0" borderId="0" xfId="0" applyNumberFormat="1" applyFont="1" applyFill="1" applyAlignment="1">
      <alignment horizontal="center" vertical="top"/>
    </xf>
    <xf numFmtId="0" fontId="0" fillId="0" borderId="0" xfId="0" applyFill="1"/>
    <xf numFmtId="0" fontId="2" fillId="0" borderId="0" xfId="0" applyFont="1" applyFill="1"/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P421"/>
  <sheetViews>
    <sheetView tabSelected="1" showOutlineSymbols="0"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U10" sqref="U10"/>
    </sheetView>
  </sheetViews>
  <sheetFormatPr defaultColWidth="13" defaultRowHeight="12.4" x14ac:dyDescent="0.35"/>
  <cols>
    <col min="1" max="1" width="11.2109375" style="13" customWidth="1"/>
    <col min="2" max="2" width="11.5703125" style="13" bestFit="1" customWidth="1"/>
    <col min="3" max="3" width="24.42578125" style="4" customWidth="1"/>
    <col min="4" max="4" width="16" style="4" customWidth="1"/>
    <col min="5" max="5" width="14.5703125" style="4" bestFit="1" customWidth="1"/>
    <col min="6" max="6" width="7.42578125" style="4" customWidth="1"/>
    <col min="7" max="7" width="6.78515625" style="6" bestFit="1" customWidth="1"/>
    <col min="8" max="9" width="11.78515625" style="23" bestFit="1" customWidth="1"/>
    <col min="10" max="11" width="10.42578125" style="19" bestFit="1" customWidth="1"/>
    <col min="12" max="13" width="11.78515625" style="13" customWidth="1"/>
    <col min="14" max="15" width="11.78515625" style="25" customWidth="1"/>
    <col min="16" max="16" width="12.2109375" style="48" customWidth="1"/>
    <col min="17" max="21" width="11.78515625" style="48" customWidth="1"/>
    <col min="23" max="197" width="11.78515625" style="4" customWidth="1"/>
    <col min="198" max="250" width="11.78515625" style="5" customWidth="1"/>
    <col min="251" max="256" width="11.78515625" style="4" customWidth="1"/>
    <col min="257" max="16384" width="13" style="4"/>
  </cols>
  <sheetData>
    <row r="1" spans="1:250" s="7" customFormat="1" ht="49.9" thickBot="1" x14ac:dyDescent="0.4">
      <c r="A1" s="14" t="s">
        <v>390</v>
      </c>
      <c r="B1" s="14" t="s">
        <v>391</v>
      </c>
      <c r="C1" s="15" t="s">
        <v>258</v>
      </c>
      <c r="D1" s="15" t="s">
        <v>395</v>
      </c>
      <c r="E1" s="15" t="s">
        <v>259</v>
      </c>
      <c r="F1" s="15" t="s">
        <v>260</v>
      </c>
      <c r="G1" s="16" t="s">
        <v>261</v>
      </c>
      <c r="H1" s="20" t="s">
        <v>262</v>
      </c>
      <c r="I1" s="20" t="s">
        <v>263</v>
      </c>
      <c r="J1" s="17" t="s">
        <v>264</v>
      </c>
      <c r="K1" s="17" t="s">
        <v>265</v>
      </c>
      <c r="L1" s="14" t="s">
        <v>396</v>
      </c>
      <c r="M1" s="14" t="s">
        <v>397</v>
      </c>
      <c r="N1" s="24" t="s">
        <v>399</v>
      </c>
      <c r="O1" s="24" t="s">
        <v>400</v>
      </c>
      <c r="P1" s="49" t="s">
        <v>771</v>
      </c>
      <c r="Q1" s="49" t="s">
        <v>772</v>
      </c>
      <c r="R1" s="50" t="s">
        <v>773</v>
      </c>
      <c r="S1" s="51" t="s">
        <v>774</v>
      </c>
      <c r="T1" s="51" t="s">
        <v>775</v>
      </c>
      <c r="U1" s="51" t="s">
        <v>776</v>
      </c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</row>
    <row r="2" spans="1:250" s="60" customFormat="1" x14ac:dyDescent="0.35">
      <c r="A2" s="52">
        <v>2</v>
      </c>
      <c r="B2" s="53">
        <v>119</v>
      </c>
      <c r="C2" s="54" t="s">
        <v>210</v>
      </c>
      <c r="D2" s="54"/>
      <c r="E2" s="54" t="s">
        <v>211</v>
      </c>
      <c r="F2" s="54" t="s">
        <v>4</v>
      </c>
      <c r="G2" s="55">
        <v>2.89</v>
      </c>
      <c r="H2" s="56">
        <v>4683344.5</v>
      </c>
      <c r="I2" s="56">
        <v>64187588</v>
      </c>
      <c r="J2" s="57">
        <v>9.9934196472167969</v>
      </c>
      <c r="K2" s="57">
        <v>49.357986450195313</v>
      </c>
      <c r="L2" s="52"/>
      <c r="M2" s="52"/>
      <c r="N2" s="57"/>
      <c r="O2" s="57"/>
      <c r="P2" s="58">
        <f>(((H2+60160)/(1.6309*(10)^7))/G2)*100</f>
        <v>10.064081415551437</v>
      </c>
      <c r="Q2" s="58">
        <f>(((I2+717822)/(4.552*(10)^7))/G2)*100</f>
        <v>49.337916030673618</v>
      </c>
      <c r="R2" s="58">
        <f t="shared" ref="R2:R65" si="0">(Q2/12.011)/(P2/14.007)</f>
        <v>5.7170583102227361</v>
      </c>
      <c r="S2" s="58">
        <f>AVERAGE(P2:P4)</f>
        <v>10.237974559273168</v>
      </c>
      <c r="T2" s="58">
        <f>AVERAGE(Q2:Q4)</f>
        <v>49.91558158867506</v>
      </c>
      <c r="U2" s="58">
        <f>AVERAGE(R2:R4)</f>
        <v>5.6889888276317135</v>
      </c>
      <c r="V2" s="59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GP2" s="61"/>
      <c r="GQ2" s="61"/>
      <c r="GR2" s="61"/>
      <c r="GS2" s="61"/>
      <c r="GT2" s="61"/>
      <c r="GU2" s="61"/>
      <c r="GV2" s="61"/>
      <c r="GW2" s="61"/>
      <c r="GX2" s="61"/>
      <c r="GY2" s="61"/>
      <c r="GZ2" s="61"/>
      <c r="HA2" s="61"/>
      <c r="HB2" s="61"/>
      <c r="HC2" s="61"/>
      <c r="HD2" s="61"/>
      <c r="HE2" s="61"/>
      <c r="HF2" s="61"/>
      <c r="HG2" s="61"/>
      <c r="HH2" s="61"/>
      <c r="HI2" s="61"/>
      <c r="HJ2" s="61"/>
      <c r="HK2" s="61"/>
      <c r="HL2" s="61"/>
      <c r="HM2" s="61"/>
      <c r="HN2" s="61"/>
      <c r="HO2" s="61"/>
      <c r="HP2" s="61"/>
      <c r="HQ2" s="61"/>
      <c r="HR2" s="61"/>
      <c r="HS2" s="61"/>
      <c r="HT2" s="61"/>
      <c r="HU2" s="61"/>
      <c r="HV2" s="61"/>
      <c r="HW2" s="61"/>
      <c r="HX2" s="61"/>
      <c r="HY2" s="61"/>
      <c r="HZ2" s="61"/>
      <c r="IA2" s="61"/>
      <c r="IB2" s="61"/>
      <c r="IC2" s="61"/>
      <c r="ID2" s="61"/>
      <c r="IE2" s="61"/>
      <c r="IF2" s="61"/>
      <c r="IG2" s="61"/>
      <c r="IH2" s="61"/>
      <c r="II2" s="61"/>
      <c r="IJ2" s="61"/>
      <c r="IK2" s="61"/>
      <c r="IL2" s="61"/>
      <c r="IM2" s="61"/>
      <c r="IN2" s="61"/>
      <c r="IO2" s="61"/>
      <c r="IP2" s="61"/>
    </row>
    <row r="3" spans="1:250" s="60" customFormat="1" ht="15.4" x14ac:dyDescent="0.35">
      <c r="A3" s="62">
        <v>6</v>
      </c>
      <c r="B3" s="63"/>
      <c r="C3" s="64" t="s">
        <v>677</v>
      </c>
      <c r="E3" s="65" t="s">
        <v>678</v>
      </c>
      <c r="F3" s="66" t="s">
        <v>4</v>
      </c>
      <c r="G3" s="67">
        <v>2.34</v>
      </c>
      <c r="H3" s="68"/>
      <c r="I3" s="68"/>
      <c r="J3" s="69"/>
      <c r="K3" s="69"/>
      <c r="L3" s="63"/>
      <c r="M3" s="63"/>
      <c r="N3" s="70"/>
      <c r="O3" s="70"/>
      <c r="P3" s="71">
        <v>10.12592887878418</v>
      </c>
      <c r="Q3" s="71">
        <v>51.283561706542969</v>
      </c>
      <c r="R3" s="58">
        <f t="shared" si="0"/>
        <v>5.906215225176096</v>
      </c>
      <c r="S3" s="58">
        <f>STDEV(P2:P4)</f>
        <v>0.24955367272460194</v>
      </c>
      <c r="T3" s="58">
        <f>STDEV(Q2:Q4)</f>
        <v>1.1894671503072165</v>
      </c>
      <c r="U3" s="58">
        <f>STDEV(R2:R4)</f>
        <v>0.23253523652818814</v>
      </c>
      <c r="V3" s="59"/>
      <c r="GP3" s="61"/>
      <c r="GQ3" s="61"/>
      <c r="GR3" s="61"/>
      <c r="GS3" s="61"/>
      <c r="GT3" s="61"/>
      <c r="GU3" s="61"/>
      <c r="GV3" s="61"/>
      <c r="GW3" s="61"/>
      <c r="GX3" s="61"/>
      <c r="GY3" s="61"/>
      <c r="GZ3" s="61"/>
      <c r="HA3" s="61"/>
      <c r="HB3" s="61"/>
      <c r="HC3" s="61"/>
      <c r="HD3" s="61"/>
      <c r="HE3" s="61"/>
      <c r="HF3" s="61"/>
      <c r="HG3" s="61"/>
      <c r="HH3" s="61"/>
      <c r="HI3" s="61"/>
      <c r="HJ3" s="61"/>
      <c r="HK3" s="61"/>
      <c r="HL3" s="61"/>
      <c r="HM3" s="61"/>
      <c r="HN3" s="61"/>
      <c r="HO3" s="61"/>
      <c r="HP3" s="61"/>
      <c r="HQ3" s="61"/>
      <c r="HR3" s="61"/>
      <c r="HS3" s="61"/>
      <c r="HT3" s="61"/>
      <c r="HU3" s="61"/>
      <c r="HV3" s="61"/>
      <c r="HW3" s="61"/>
      <c r="HX3" s="61"/>
      <c r="HY3" s="61"/>
      <c r="HZ3" s="61"/>
      <c r="IA3" s="61"/>
      <c r="IB3" s="61"/>
      <c r="IC3" s="61"/>
      <c r="ID3" s="61"/>
      <c r="IE3" s="61"/>
      <c r="IF3" s="61"/>
      <c r="IG3" s="61"/>
      <c r="IH3" s="61"/>
      <c r="II3" s="61"/>
      <c r="IJ3" s="61"/>
      <c r="IK3" s="61"/>
      <c r="IL3" s="61"/>
      <c r="IM3" s="61"/>
      <c r="IN3" s="61"/>
      <c r="IO3" s="61"/>
      <c r="IP3" s="61"/>
    </row>
    <row r="4" spans="1:250" s="60" customFormat="1" ht="15.4" x14ac:dyDescent="0.35">
      <c r="A4" s="62">
        <v>6</v>
      </c>
      <c r="B4" s="63"/>
      <c r="C4" s="64" t="s">
        <v>680</v>
      </c>
      <c r="E4" s="65" t="s">
        <v>681</v>
      </c>
      <c r="F4" s="66" t="s">
        <v>4</v>
      </c>
      <c r="G4" s="67">
        <v>2.79</v>
      </c>
      <c r="H4" s="68"/>
      <c r="I4" s="68"/>
      <c r="J4" s="69"/>
      <c r="K4" s="69"/>
      <c r="L4" s="63"/>
      <c r="M4" s="63"/>
      <c r="N4" s="70"/>
      <c r="O4" s="70"/>
      <c r="P4" s="71">
        <v>10.523913383483887</v>
      </c>
      <c r="Q4" s="71">
        <v>49.125267028808594</v>
      </c>
      <c r="R4" s="58">
        <f t="shared" si="0"/>
        <v>5.4436929474963085</v>
      </c>
      <c r="S4" s="58">
        <f>100*S3/S2</f>
        <v>2.4375297211357663</v>
      </c>
      <c r="T4" s="58">
        <f>100*T3/T2</f>
        <v>2.3829576105291439</v>
      </c>
      <c r="U4" s="58">
        <f>100*U3/U2</f>
        <v>4.0874616486984898</v>
      </c>
      <c r="V4" s="59"/>
      <c r="GP4" s="61"/>
      <c r="GQ4" s="61"/>
      <c r="GR4" s="61"/>
      <c r="GS4" s="61"/>
      <c r="GT4" s="61"/>
      <c r="GU4" s="61"/>
      <c r="GV4" s="61"/>
      <c r="GW4" s="61"/>
      <c r="GX4" s="61"/>
      <c r="GY4" s="61"/>
      <c r="GZ4" s="61"/>
      <c r="HA4" s="61"/>
      <c r="HB4" s="61"/>
      <c r="HC4" s="61"/>
      <c r="HD4" s="61"/>
      <c r="HE4" s="61"/>
      <c r="HF4" s="61"/>
      <c r="HG4" s="61"/>
      <c r="HH4" s="61"/>
      <c r="HI4" s="61"/>
      <c r="HJ4" s="61"/>
      <c r="HK4" s="61"/>
      <c r="HL4" s="61"/>
      <c r="HM4" s="61"/>
      <c r="HN4" s="61"/>
      <c r="HO4" s="61"/>
      <c r="HP4" s="61"/>
      <c r="HQ4" s="61"/>
      <c r="HR4" s="61"/>
      <c r="HS4" s="61"/>
      <c r="HT4" s="61"/>
      <c r="HU4" s="61"/>
      <c r="HV4" s="61"/>
      <c r="HW4" s="61"/>
      <c r="HX4" s="61"/>
      <c r="HY4" s="61"/>
      <c r="HZ4" s="61"/>
      <c r="IA4" s="61"/>
      <c r="IB4" s="61"/>
      <c r="IC4" s="61"/>
      <c r="ID4" s="61"/>
      <c r="IE4" s="61"/>
      <c r="IF4" s="61"/>
      <c r="IG4" s="61"/>
      <c r="IH4" s="61"/>
      <c r="II4" s="61"/>
      <c r="IJ4" s="61"/>
      <c r="IK4" s="61"/>
      <c r="IL4" s="61"/>
      <c r="IM4" s="61"/>
      <c r="IN4" s="61"/>
      <c r="IO4" s="61"/>
      <c r="IP4" s="61"/>
    </row>
    <row r="5" spans="1:250" x14ac:dyDescent="0.35">
      <c r="A5" s="10">
        <v>2</v>
      </c>
      <c r="B5" s="9">
        <v>118</v>
      </c>
      <c r="C5" s="2" t="s">
        <v>208</v>
      </c>
      <c r="D5" s="2"/>
      <c r="E5" s="2" t="s">
        <v>209</v>
      </c>
      <c r="F5" s="2" t="s">
        <v>4</v>
      </c>
      <c r="G5" s="3">
        <v>2.15</v>
      </c>
      <c r="H5" s="21">
        <v>4354334</v>
      </c>
      <c r="I5" s="21">
        <v>50199152</v>
      </c>
      <c r="J5" s="18">
        <v>12.551553726196289</v>
      </c>
      <c r="K5" s="18">
        <v>52.427154541015625</v>
      </c>
      <c r="L5" s="10"/>
      <c r="M5" s="10"/>
      <c r="N5" s="18"/>
      <c r="O5" s="18"/>
      <c r="P5" s="45">
        <f>(((H5+60160)/(1.6309*(10)^7))/G5)*100</f>
        <v>12.589692950247189</v>
      </c>
      <c r="Q5" s="45">
        <f>(((I5+717822)/(4.552*(10)^7))/G5)*100</f>
        <v>52.026171986757689</v>
      </c>
      <c r="R5" s="45">
        <f t="shared" si="0"/>
        <v>4.8191749832534017</v>
      </c>
      <c r="S5" s="45"/>
      <c r="T5" s="45"/>
      <c r="U5" s="45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</row>
    <row r="6" spans="1:250" s="33" customFormat="1" x14ac:dyDescent="0.35">
      <c r="A6" s="10">
        <v>2</v>
      </c>
      <c r="B6" s="9">
        <v>117</v>
      </c>
      <c r="C6" s="2" t="s">
        <v>206</v>
      </c>
      <c r="D6" s="2"/>
      <c r="E6" s="2" t="s">
        <v>207</v>
      </c>
      <c r="F6" s="2" t="s">
        <v>4</v>
      </c>
      <c r="G6" s="3">
        <v>1.89</v>
      </c>
      <c r="H6" s="21">
        <v>3166257</v>
      </c>
      <c r="I6" s="21">
        <v>40318792</v>
      </c>
      <c r="J6" s="18">
        <v>10.657341957092285</v>
      </c>
      <c r="K6" s="18">
        <v>48.455451965332031</v>
      </c>
      <c r="L6" s="10"/>
      <c r="M6" s="10"/>
      <c r="N6" s="18"/>
      <c r="O6" s="18"/>
      <c r="P6" s="45">
        <f>(((H6+60160)/(1.6309*(10)^7))/G6)*100</f>
        <v>10.467220196204194</v>
      </c>
      <c r="Q6" s="45">
        <f>(((I6+717822)/(4.552*(10)^7))/G6)*100</f>
        <v>47.698800922438892</v>
      </c>
      <c r="R6" s="45">
        <f t="shared" si="0"/>
        <v>5.3142509999401675</v>
      </c>
      <c r="S6" s="45"/>
      <c r="T6" s="45"/>
      <c r="U6" s="45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</row>
    <row r="7" spans="1:250" x14ac:dyDescent="0.35">
      <c r="A7" s="10">
        <v>2</v>
      </c>
      <c r="B7" s="9">
        <v>116</v>
      </c>
      <c r="C7" s="2" t="s">
        <v>204</v>
      </c>
      <c r="D7" s="2"/>
      <c r="E7" s="2" t="s">
        <v>205</v>
      </c>
      <c r="F7" s="2" t="s">
        <v>4</v>
      </c>
      <c r="G7" s="3">
        <v>2.35</v>
      </c>
      <c r="H7" s="21">
        <v>4713070</v>
      </c>
      <c r="I7" s="21">
        <v>51762492</v>
      </c>
      <c r="J7" s="18">
        <v>12.362641334533691</v>
      </c>
      <c r="K7" s="18">
        <v>49.388477325439453</v>
      </c>
      <c r="L7" s="10"/>
      <c r="M7" s="10"/>
      <c r="N7" s="18"/>
      <c r="O7" s="18"/>
      <c r="P7" s="45">
        <f>(((H7+60160)/(1.6309*(10)^7))/G7)*100</f>
        <v>12.454238163760252</v>
      </c>
      <c r="Q7" s="45">
        <f>(((I7+717822)/(4.552*(10)^7))/G7)*100</f>
        <v>49.059860524249352</v>
      </c>
      <c r="R7" s="45">
        <f t="shared" si="0"/>
        <v>4.5938319542716108</v>
      </c>
      <c r="S7" s="45"/>
      <c r="T7" s="45"/>
      <c r="U7" s="45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</row>
    <row r="8" spans="1:250" x14ac:dyDescent="0.35">
      <c r="A8" s="10">
        <v>2</v>
      </c>
      <c r="B8" s="9">
        <v>115</v>
      </c>
      <c r="C8" s="2" t="s">
        <v>202</v>
      </c>
      <c r="D8" s="2"/>
      <c r="E8" s="2" t="s">
        <v>203</v>
      </c>
      <c r="F8" s="2" t="s">
        <v>4</v>
      </c>
      <c r="G8" s="3">
        <v>2.21</v>
      </c>
      <c r="H8" s="21">
        <v>3637487</v>
      </c>
      <c r="I8" s="21">
        <v>48491980</v>
      </c>
      <c r="J8" s="18">
        <v>10.342406272888184</v>
      </c>
      <c r="K8" s="18">
        <v>49.351192474365234</v>
      </c>
      <c r="L8" s="10"/>
      <c r="M8" s="10"/>
      <c r="N8" s="18"/>
      <c r="O8" s="18"/>
      <c r="P8" s="45">
        <f>(((H8+60160)/(1.6309*(10)^7))/G8)*100</f>
        <v>10.259019185198524</v>
      </c>
      <c r="Q8" s="45">
        <f>(((I8+717822)/(4.552*(10)^7))/G8)*100</f>
        <v>48.916693174498413</v>
      </c>
      <c r="R8" s="45">
        <f t="shared" si="0"/>
        <v>5.5605430860181944</v>
      </c>
      <c r="S8" s="45"/>
      <c r="T8" s="45"/>
      <c r="U8" s="45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</row>
    <row r="9" spans="1:250" x14ac:dyDescent="0.35">
      <c r="A9" s="10">
        <v>2</v>
      </c>
      <c r="B9" s="9">
        <v>114</v>
      </c>
      <c r="C9" s="2" t="s">
        <v>200</v>
      </c>
      <c r="D9" s="2"/>
      <c r="E9" s="2" t="s">
        <v>201</v>
      </c>
      <c r="F9" s="2" t="s">
        <v>4</v>
      </c>
      <c r="G9" s="3">
        <v>2.98</v>
      </c>
      <c r="H9" s="21">
        <v>5831126</v>
      </c>
      <c r="I9" s="21">
        <v>70699728</v>
      </c>
      <c r="J9" s="18">
        <v>11.910181999206543</v>
      </c>
      <c r="K9" s="18">
        <v>52.542400360107422</v>
      </c>
      <c r="L9" s="10"/>
      <c r="M9" s="10"/>
      <c r="N9" s="18"/>
      <c r="O9" s="18"/>
      <c r="P9" s="45">
        <f>(((H9+60160)/(1.6309*(10)^7))/G9)*100</f>
        <v>12.121783130408089</v>
      </c>
      <c r="Q9" s="45">
        <f>(((I9+717822)/(4.552*(10)^7))/G9)*100</f>
        <v>52.648551857137818</v>
      </c>
      <c r="R9" s="45">
        <f t="shared" si="0"/>
        <v>5.0650750167885645</v>
      </c>
      <c r="S9" s="45"/>
      <c r="T9" s="45"/>
      <c r="U9" s="45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</row>
    <row r="10" spans="1:250" ht="15.4" x14ac:dyDescent="0.35">
      <c r="A10" s="39">
        <v>5</v>
      </c>
      <c r="C10" s="44" t="s">
        <v>553</v>
      </c>
      <c r="E10" s="41" t="s">
        <v>554</v>
      </c>
      <c r="F10" s="42" t="s">
        <v>4</v>
      </c>
      <c r="G10" s="43">
        <v>3.28</v>
      </c>
      <c r="P10" s="46">
        <v>8.9032135009765625</v>
      </c>
      <c r="Q10" s="46">
        <v>50.642848968505859</v>
      </c>
      <c r="R10" s="45">
        <f t="shared" si="0"/>
        <v>6.6334170560338164</v>
      </c>
      <c r="S10" s="45"/>
      <c r="T10" s="45"/>
      <c r="U10" s="45"/>
    </row>
    <row r="11" spans="1:250" ht="15.4" x14ac:dyDescent="0.35">
      <c r="A11" s="39">
        <v>5</v>
      </c>
      <c r="C11" s="44" t="s">
        <v>535</v>
      </c>
      <c r="E11" s="41" t="s">
        <v>536</v>
      </c>
      <c r="F11" s="42" t="s">
        <v>4</v>
      </c>
      <c r="G11" s="43">
        <v>2.1800000000000002</v>
      </c>
      <c r="P11" s="46">
        <v>10.294428825378418</v>
      </c>
      <c r="Q11" s="46">
        <v>48.508373260498047</v>
      </c>
      <c r="R11" s="45">
        <f t="shared" si="0"/>
        <v>5.4951609490164568</v>
      </c>
      <c r="S11" s="45"/>
      <c r="T11" s="45"/>
      <c r="U11" s="45"/>
    </row>
    <row r="12" spans="1:250" x14ac:dyDescent="0.35">
      <c r="A12" s="10">
        <v>2</v>
      </c>
      <c r="B12" s="9">
        <v>137</v>
      </c>
      <c r="C12" s="2" t="s">
        <v>244</v>
      </c>
      <c r="D12" s="2"/>
      <c r="E12" s="2" t="s">
        <v>245</v>
      </c>
      <c r="F12" s="2" t="s">
        <v>4</v>
      </c>
      <c r="G12" s="3">
        <v>3.21</v>
      </c>
      <c r="H12" s="21">
        <v>4836075</v>
      </c>
      <c r="I12" s="21">
        <v>73179440</v>
      </c>
      <c r="J12" s="18">
        <v>9.2712545394897461</v>
      </c>
      <c r="K12" s="18">
        <v>50.430320739746094</v>
      </c>
      <c r="L12" s="10"/>
      <c r="M12" s="10"/>
      <c r="N12" s="18"/>
      <c r="O12" s="18"/>
      <c r="P12" s="45">
        <f>(((H12+60160)/(1.6309*(10)^7))/G12)*100</f>
        <v>9.3525467752931171</v>
      </c>
      <c r="Q12" s="45">
        <f>(((I12+717822)/(4.552*(10)^7))/G12)*100</f>
        <v>50.573273053780753</v>
      </c>
      <c r="R12" s="45">
        <f t="shared" si="0"/>
        <v>6.3060459998798466</v>
      </c>
      <c r="S12" s="45"/>
      <c r="T12" s="45"/>
      <c r="U12" s="45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</row>
    <row r="13" spans="1:250" ht="15.4" x14ac:dyDescent="0.35">
      <c r="A13" s="39">
        <v>5</v>
      </c>
      <c r="C13" s="44" t="s">
        <v>537</v>
      </c>
      <c r="E13" s="41" t="s">
        <v>538</v>
      </c>
      <c r="F13" s="42" t="s">
        <v>4</v>
      </c>
      <c r="G13" s="43">
        <v>2.06</v>
      </c>
      <c r="P13" s="46">
        <v>10.272335052490234</v>
      </c>
      <c r="Q13" s="46">
        <v>54.353588104248047</v>
      </c>
      <c r="R13" s="45">
        <f t="shared" si="0"/>
        <v>6.1705660344832491</v>
      </c>
      <c r="S13" s="45"/>
      <c r="T13" s="45"/>
      <c r="U13" s="45"/>
    </row>
    <row r="14" spans="1:250" ht="15.4" x14ac:dyDescent="0.35">
      <c r="A14" s="39">
        <v>4</v>
      </c>
      <c r="C14" s="44" t="s">
        <v>499</v>
      </c>
      <c r="E14" s="41" t="s">
        <v>500</v>
      </c>
      <c r="F14" s="42" t="s">
        <v>4</v>
      </c>
      <c r="G14" s="43">
        <v>3.41</v>
      </c>
      <c r="P14" s="46">
        <v>10.598208427429199</v>
      </c>
      <c r="Q14" s="46">
        <v>52.214225769042969</v>
      </c>
      <c r="R14" s="45">
        <f t="shared" si="0"/>
        <v>5.7454274916032633</v>
      </c>
      <c r="S14" s="45"/>
      <c r="T14" s="45"/>
      <c r="U14" s="45"/>
    </row>
    <row r="15" spans="1:250" ht="15.4" x14ac:dyDescent="0.35">
      <c r="A15" s="39">
        <v>4</v>
      </c>
      <c r="C15" s="44" t="s">
        <v>497</v>
      </c>
      <c r="E15" s="41" t="s">
        <v>498</v>
      </c>
      <c r="F15" s="42" t="s">
        <v>4</v>
      </c>
      <c r="G15" s="43">
        <v>2.92</v>
      </c>
      <c r="P15" s="46">
        <v>9.8050765991210938</v>
      </c>
      <c r="Q15" s="46">
        <v>55.210525512695313</v>
      </c>
      <c r="R15" s="45">
        <f t="shared" si="0"/>
        <v>6.5665438962569542</v>
      </c>
      <c r="S15" s="45"/>
      <c r="T15" s="45"/>
      <c r="U15" s="45"/>
    </row>
    <row r="16" spans="1:250" ht="15.4" x14ac:dyDescent="0.35">
      <c r="A16" s="39">
        <v>4</v>
      </c>
      <c r="C16" s="44" t="s">
        <v>495</v>
      </c>
      <c r="E16" s="41" t="s">
        <v>496</v>
      </c>
      <c r="F16" s="42" t="s">
        <v>4</v>
      </c>
      <c r="G16" s="43">
        <v>2.91</v>
      </c>
      <c r="P16" s="46">
        <v>10.554781913757324</v>
      </c>
      <c r="Q16" s="46">
        <v>51.060089111328125</v>
      </c>
      <c r="R16" s="45">
        <f t="shared" si="0"/>
        <v>5.641547717872327</v>
      </c>
      <c r="S16" s="45"/>
      <c r="T16" s="45"/>
      <c r="U16" s="45"/>
    </row>
    <row r="17" spans="1:250" ht="15.4" x14ac:dyDescent="0.35">
      <c r="A17" s="39">
        <v>4</v>
      </c>
      <c r="C17" s="44" t="s">
        <v>493</v>
      </c>
      <c r="E17" s="41" t="s">
        <v>494</v>
      </c>
      <c r="F17" s="42" t="s">
        <v>4</v>
      </c>
      <c r="G17" s="43">
        <v>2.88</v>
      </c>
      <c r="P17" s="46">
        <v>11.566882133483887</v>
      </c>
      <c r="Q17" s="46">
        <v>52.590236663818359</v>
      </c>
      <c r="R17" s="45">
        <f t="shared" si="0"/>
        <v>5.3021837790425126</v>
      </c>
      <c r="S17" s="45"/>
      <c r="T17" s="45"/>
      <c r="U17" s="45"/>
    </row>
    <row r="18" spans="1:250" s="60" customFormat="1" ht="15.4" x14ac:dyDescent="0.35">
      <c r="A18" s="62">
        <v>4</v>
      </c>
      <c r="B18" s="63"/>
      <c r="C18" s="64" t="s">
        <v>491</v>
      </c>
      <c r="E18" s="65" t="s">
        <v>492</v>
      </c>
      <c r="F18" s="66" t="s">
        <v>4</v>
      </c>
      <c r="G18" s="67">
        <v>2.34</v>
      </c>
      <c r="H18" s="68"/>
      <c r="I18" s="68"/>
      <c r="J18" s="69"/>
      <c r="K18" s="69"/>
      <c r="L18" s="63"/>
      <c r="M18" s="63"/>
      <c r="N18" s="70"/>
      <c r="O18" s="70"/>
      <c r="P18" s="71">
        <v>10.038566589355469</v>
      </c>
      <c r="Q18" s="71">
        <v>48.740463256835938</v>
      </c>
      <c r="R18" s="58">
        <f t="shared" si="0"/>
        <v>5.6621831126879556</v>
      </c>
      <c r="S18" s="58">
        <f>AVERAGE(P18:P20)</f>
        <v>10.010708491007486</v>
      </c>
      <c r="T18" s="58">
        <f>AVERAGE(Q18:Q20)</f>
        <v>49.163670857747398</v>
      </c>
      <c r="U18" s="58">
        <f>AVERAGE(R18:R20)</f>
        <v>5.7274277326610212</v>
      </c>
      <c r="V18" s="59"/>
      <c r="GP18" s="61"/>
      <c r="GQ18" s="61"/>
      <c r="GR18" s="61"/>
      <c r="GS18" s="61"/>
      <c r="GT18" s="61"/>
      <c r="GU18" s="61"/>
      <c r="GV18" s="61"/>
      <c r="GW18" s="61"/>
      <c r="GX18" s="61"/>
      <c r="GY18" s="61"/>
      <c r="GZ18" s="61"/>
      <c r="HA18" s="61"/>
      <c r="HB18" s="61"/>
      <c r="HC18" s="61"/>
      <c r="HD18" s="61"/>
      <c r="HE18" s="61"/>
      <c r="HF18" s="61"/>
      <c r="HG18" s="61"/>
      <c r="HH18" s="61"/>
      <c r="HI18" s="61"/>
      <c r="HJ18" s="61"/>
      <c r="HK18" s="61"/>
      <c r="HL18" s="61"/>
      <c r="HM18" s="61"/>
      <c r="HN18" s="61"/>
      <c r="HO18" s="61"/>
      <c r="HP18" s="61"/>
      <c r="HQ18" s="61"/>
      <c r="HR18" s="61"/>
      <c r="HS18" s="61"/>
      <c r="HT18" s="61"/>
      <c r="HU18" s="61"/>
      <c r="HV18" s="61"/>
      <c r="HW18" s="61"/>
      <c r="HX18" s="61"/>
      <c r="HY18" s="61"/>
      <c r="HZ18" s="61"/>
      <c r="IA18" s="61"/>
      <c r="IB18" s="61"/>
      <c r="IC18" s="61"/>
      <c r="ID18" s="61"/>
      <c r="IE18" s="61"/>
      <c r="IF18" s="61"/>
      <c r="IG18" s="61"/>
      <c r="IH18" s="61"/>
      <c r="II18" s="61"/>
      <c r="IJ18" s="61"/>
      <c r="IK18" s="61"/>
      <c r="IL18" s="61"/>
      <c r="IM18" s="61"/>
      <c r="IN18" s="61"/>
      <c r="IO18" s="61"/>
      <c r="IP18" s="61"/>
    </row>
    <row r="19" spans="1:250" s="60" customFormat="1" ht="15.4" x14ac:dyDescent="0.35">
      <c r="A19" s="62">
        <v>5</v>
      </c>
      <c r="B19" s="63"/>
      <c r="C19" s="64" t="s">
        <v>627</v>
      </c>
      <c r="E19" s="65" t="s">
        <v>628</v>
      </c>
      <c r="F19" s="66" t="s">
        <v>4</v>
      </c>
      <c r="G19" s="67">
        <v>4.45</v>
      </c>
      <c r="H19" s="68"/>
      <c r="I19" s="68"/>
      <c r="J19" s="69"/>
      <c r="K19" s="69"/>
      <c r="L19" s="63"/>
      <c r="M19" s="63"/>
      <c r="N19" s="70"/>
      <c r="O19" s="70"/>
      <c r="P19" s="71">
        <v>10.025829315185547</v>
      </c>
      <c r="Q19" s="71">
        <v>49.093055725097656</v>
      </c>
      <c r="R19" s="58">
        <f t="shared" si="0"/>
        <v>5.7103893409217337</v>
      </c>
      <c r="S19" s="58">
        <f>STDEV(P18:P20)</f>
        <v>3.7761758095255026E-2</v>
      </c>
      <c r="T19" s="58">
        <f>STDEV(Q18:Q20)</f>
        <v>0.46257543309725518</v>
      </c>
      <c r="U19" s="58">
        <f>STDEV(R18:R20)</f>
        <v>7.5225199384736985E-2</v>
      </c>
      <c r="V19" s="59"/>
      <c r="GP19" s="61"/>
      <c r="GQ19" s="61"/>
      <c r="GR19" s="61"/>
      <c r="GS19" s="61"/>
      <c r="GT19" s="61"/>
      <c r="GU19" s="61"/>
      <c r="GV19" s="61"/>
      <c r="GW19" s="61"/>
      <c r="GX19" s="61"/>
      <c r="GY19" s="61"/>
      <c r="GZ19" s="61"/>
      <c r="HA19" s="61"/>
      <c r="HB19" s="61"/>
      <c r="HC19" s="61"/>
      <c r="HD19" s="61"/>
      <c r="HE19" s="61"/>
      <c r="HF19" s="61"/>
      <c r="HG19" s="61"/>
      <c r="HH19" s="61"/>
      <c r="HI19" s="61"/>
      <c r="HJ19" s="61"/>
      <c r="HK19" s="61"/>
      <c r="HL19" s="61"/>
      <c r="HM19" s="61"/>
      <c r="HN19" s="61"/>
      <c r="HO19" s="61"/>
      <c r="HP19" s="61"/>
      <c r="HQ19" s="61"/>
      <c r="HR19" s="61"/>
      <c r="HS19" s="61"/>
      <c r="HT19" s="61"/>
      <c r="HU19" s="61"/>
      <c r="HV19" s="61"/>
      <c r="HW19" s="61"/>
      <c r="HX19" s="61"/>
      <c r="HY19" s="61"/>
      <c r="HZ19" s="61"/>
      <c r="IA19" s="61"/>
      <c r="IB19" s="61"/>
      <c r="IC19" s="61"/>
      <c r="ID19" s="61"/>
      <c r="IE19" s="61"/>
      <c r="IF19" s="61"/>
      <c r="IG19" s="61"/>
      <c r="IH19" s="61"/>
      <c r="II19" s="61"/>
      <c r="IJ19" s="61"/>
      <c r="IK19" s="61"/>
      <c r="IL19" s="61"/>
      <c r="IM19" s="61"/>
      <c r="IN19" s="61"/>
      <c r="IO19" s="61"/>
      <c r="IP19" s="61"/>
    </row>
    <row r="20" spans="1:250" s="60" customFormat="1" ht="15.4" x14ac:dyDescent="0.35">
      <c r="A20" s="62">
        <v>5</v>
      </c>
      <c r="B20" s="63"/>
      <c r="C20" s="64" t="s">
        <v>629</v>
      </c>
      <c r="E20" s="65" t="s">
        <v>630</v>
      </c>
      <c r="F20" s="66" t="s">
        <v>4</v>
      </c>
      <c r="G20" s="67">
        <v>5.09</v>
      </c>
      <c r="H20" s="68"/>
      <c r="I20" s="68"/>
      <c r="J20" s="69"/>
      <c r="K20" s="69"/>
      <c r="L20" s="63"/>
      <c r="M20" s="63"/>
      <c r="N20" s="70"/>
      <c r="O20" s="70"/>
      <c r="P20" s="71">
        <v>9.9677295684814453</v>
      </c>
      <c r="Q20" s="71">
        <v>49.657493591308594</v>
      </c>
      <c r="R20" s="58">
        <f t="shared" si="0"/>
        <v>5.8097107443733771</v>
      </c>
      <c r="S20" s="58">
        <f>100*S19/S18</f>
        <v>0.37721364206315677</v>
      </c>
      <c r="T20" s="58">
        <f>100*T19/T18</f>
        <v>0.94088871930595641</v>
      </c>
      <c r="U20" s="58">
        <f>100*U19/U18</f>
        <v>1.3134203152972233</v>
      </c>
      <c r="V20" s="59"/>
      <c r="GP20" s="61"/>
      <c r="GQ20" s="61"/>
      <c r="GR20" s="61"/>
      <c r="GS20" s="61"/>
      <c r="GT20" s="61"/>
      <c r="GU20" s="61"/>
      <c r="GV20" s="61"/>
      <c r="GW20" s="61"/>
      <c r="GX20" s="61"/>
      <c r="GY20" s="61"/>
      <c r="GZ20" s="61"/>
      <c r="HA20" s="61"/>
      <c r="HB20" s="61"/>
      <c r="HC20" s="61"/>
      <c r="HD20" s="61"/>
      <c r="HE20" s="61"/>
      <c r="HF20" s="61"/>
      <c r="HG20" s="61"/>
      <c r="HH20" s="61"/>
      <c r="HI20" s="61"/>
      <c r="HJ20" s="61"/>
      <c r="HK20" s="61"/>
      <c r="HL20" s="61"/>
      <c r="HM20" s="61"/>
      <c r="HN20" s="61"/>
      <c r="HO20" s="61"/>
      <c r="HP20" s="61"/>
      <c r="HQ20" s="61"/>
      <c r="HR20" s="61"/>
      <c r="HS20" s="61"/>
      <c r="HT20" s="61"/>
      <c r="HU20" s="61"/>
      <c r="HV20" s="61"/>
      <c r="HW20" s="61"/>
      <c r="HX20" s="61"/>
      <c r="HY20" s="61"/>
      <c r="HZ20" s="61"/>
      <c r="IA20" s="61"/>
      <c r="IB20" s="61"/>
      <c r="IC20" s="61"/>
      <c r="ID20" s="61"/>
      <c r="IE20" s="61"/>
      <c r="IF20" s="61"/>
      <c r="IG20" s="61"/>
      <c r="IH20" s="61"/>
      <c r="II20" s="61"/>
      <c r="IJ20" s="61"/>
      <c r="IK20" s="61"/>
      <c r="IL20" s="61"/>
      <c r="IM20" s="61"/>
      <c r="IN20" s="61"/>
      <c r="IO20" s="61"/>
      <c r="IP20" s="61"/>
    </row>
    <row r="21" spans="1:250" ht="15.4" x14ac:dyDescent="0.35">
      <c r="A21" s="39">
        <v>4</v>
      </c>
      <c r="C21" s="44" t="s">
        <v>489</v>
      </c>
      <c r="E21" s="41" t="s">
        <v>490</v>
      </c>
      <c r="F21" s="42" t="s">
        <v>4</v>
      </c>
      <c r="G21" s="43">
        <v>1.1100000000000001</v>
      </c>
      <c r="P21" s="46">
        <v>11.765765190124512</v>
      </c>
      <c r="Q21" s="46">
        <v>50.54583740234375</v>
      </c>
      <c r="R21" s="45">
        <f t="shared" si="0"/>
        <v>5.0099244964579732</v>
      </c>
      <c r="S21" s="45"/>
      <c r="T21" s="45"/>
      <c r="U21" s="45"/>
    </row>
    <row r="22" spans="1:250" ht="15.4" x14ac:dyDescent="0.35">
      <c r="A22" s="39">
        <v>4</v>
      </c>
      <c r="C22" s="44" t="s">
        <v>487</v>
      </c>
      <c r="E22" s="41" t="s">
        <v>488</v>
      </c>
      <c r="F22" s="42" t="s">
        <v>4</v>
      </c>
      <c r="G22" s="43">
        <v>3.53</v>
      </c>
      <c r="P22" s="46">
        <v>9.6898422241210938</v>
      </c>
      <c r="Q22" s="46">
        <v>50.988491058349609</v>
      </c>
      <c r="R22" s="45">
        <f t="shared" si="0"/>
        <v>6.1365095688662743</v>
      </c>
      <c r="S22" s="45"/>
      <c r="T22" s="45"/>
      <c r="U22" s="45"/>
    </row>
    <row r="23" spans="1:250" s="60" customFormat="1" ht="15.4" x14ac:dyDescent="0.35">
      <c r="A23" s="62">
        <v>4</v>
      </c>
      <c r="B23" s="63"/>
      <c r="C23" s="64" t="s">
        <v>485</v>
      </c>
      <c r="E23" s="65" t="s">
        <v>486</v>
      </c>
      <c r="F23" s="66" t="s">
        <v>4</v>
      </c>
      <c r="G23" s="67">
        <v>3.21</v>
      </c>
      <c r="H23" s="68"/>
      <c r="I23" s="68"/>
      <c r="J23" s="69"/>
      <c r="K23" s="69"/>
      <c r="L23" s="63"/>
      <c r="M23" s="63"/>
      <c r="N23" s="70"/>
      <c r="O23" s="70"/>
      <c r="P23" s="71">
        <v>10.753527641296387</v>
      </c>
      <c r="Q23" s="71">
        <v>51.259128570556641</v>
      </c>
      <c r="R23" s="58">
        <f t="shared" si="0"/>
        <v>5.5588662481684956</v>
      </c>
      <c r="S23" s="58">
        <f>AVERAGE(P23:P25)</f>
        <v>11.111845970153809</v>
      </c>
      <c r="T23" s="58">
        <f>AVERAGE(Q23:Q25)</f>
        <v>52.737018585205078</v>
      </c>
      <c r="U23" s="58">
        <f>AVERAGE(R23:R25)</f>
        <v>5.5344909353198224</v>
      </c>
      <c r="V23" s="59"/>
      <c r="GP23" s="61"/>
      <c r="GQ23" s="61"/>
      <c r="GR23" s="61"/>
      <c r="GS23" s="61"/>
      <c r="GT23" s="61"/>
      <c r="GU23" s="61"/>
      <c r="GV23" s="61"/>
      <c r="GW23" s="61"/>
      <c r="GX23" s="61"/>
      <c r="GY23" s="61"/>
      <c r="GZ23" s="61"/>
      <c r="HA23" s="61"/>
      <c r="HB23" s="61"/>
      <c r="HC23" s="61"/>
      <c r="HD23" s="61"/>
      <c r="HE23" s="61"/>
      <c r="HF23" s="61"/>
      <c r="HG23" s="61"/>
      <c r="HH23" s="61"/>
      <c r="HI23" s="61"/>
      <c r="HJ23" s="61"/>
      <c r="HK23" s="61"/>
      <c r="HL23" s="61"/>
      <c r="HM23" s="61"/>
      <c r="HN23" s="61"/>
      <c r="HO23" s="61"/>
      <c r="HP23" s="61"/>
      <c r="HQ23" s="61"/>
      <c r="HR23" s="61"/>
      <c r="HS23" s="61"/>
      <c r="HT23" s="61"/>
      <c r="HU23" s="61"/>
      <c r="HV23" s="61"/>
      <c r="HW23" s="61"/>
      <c r="HX23" s="61"/>
      <c r="HY23" s="61"/>
      <c r="HZ23" s="61"/>
      <c r="IA23" s="61"/>
      <c r="IB23" s="61"/>
      <c r="IC23" s="61"/>
      <c r="ID23" s="61"/>
      <c r="IE23" s="61"/>
      <c r="IF23" s="61"/>
      <c r="IG23" s="61"/>
      <c r="IH23" s="61"/>
      <c r="II23" s="61"/>
      <c r="IJ23" s="61"/>
      <c r="IK23" s="61"/>
      <c r="IL23" s="61"/>
      <c r="IM23" s="61"/>
      <c r="IN23" s="61"/>
      <c r="IO23" s="61"/>
      <c r="IP23" s="61"/>
    </row>
    <row r="24" spans="1:250" s="60" customFormat="1" ht="15.4" x14ac:dyDescent="0.35">
      <c r="A24" s="62">
        <v>5</v>
      </c>
      <c r="B24" s="63"/>
      <c r="C24" s="64" t="s">
        <v>614</v>
      </c>
      <c r="E24" s="65" t="s">
        <v>615</v>
      </c>
      <c r="F24" s="66" t="s">
        <v>4</v>
      </c>
      <c r="G24" s="67">
        <v>2.5499999999999998</v>
      </c>
      <c r="H24" s="68"/>
      <c r="I24" s="68"/>
      <c r="J24" s="69"/>
      <c r="K24" s="69"/>
      <c r="L24" s="63"/>
      <c r="M24" s="63"/>
      <c r="N24" s="70"/>
      <c r="O24" s="70"/>
      <c r="P24" s="71">
        <v>11.418160438537598</v>
      </c>
      <c r="Q24" s="71">
        <v>54.862220764160156</v>
      </c>
      <c r="R24" s="58">
        <f t="shared" si="0"/>
        <v>5.6032913408836551</v>
      </c>
      <c r="S24" s="58">
        <f>STDEV(P23:P25)</f>
        <v>0.33535427523782957</v>
      </c>
      <c r="T24" s="58">
        <f>STDEV(Q23:Q25)</f>
        <v>1.8867506770758449</v>
      </c>
      <c r="U24" s="58">
        <f>STDEV(R23:R25)</f>
        <v>8.3693984801493218E-2</v>
      </c>
      <c r="V24" s="59"/>
      <c r="GP24" s="61"/>
      <c r="GQ24" s="61"/>
      <c r="GR24" s="61"/>
      <c r="GS24" s="61"/>
      <c r="GT24" s="61"/>
      <c r="GU24" s="61"/>
      <c r="GV24" s="61"/>
      <c r="GW24" s="61"/>
      <c r="GX24" s="61"/>
      <c r="GY24" s="61"/>
      <c r="GZ24" s="61"/>
      <c r="HA24" s="61"/>
      <c r="HB24" s="61"/>
      <c r="HC24" s="61"/>
      <c r="HD24" s="61"/>
      <c r="HE24" s="61"/>
      <c r="HF24" s="61"/>
      <c r="HG24" s="61"/>
      <c r="HH24" s="61"/>
      <c r="HI24" s="61"/>
      <c r="HJ24" s="61"/>
      <c r="HK24" s="61"/>
      <c r="HL24" s="61"/>
      <c r="HM24" s="61"/>
      <c r="HN24" s="61"/>
      <c r="HO24" s="61"/>
      <c r="HP24" s="61"/>
      <c r="HQ24" s="61"/>
      <c r="HR24" s="61"/>
      <c r="HS24" s="61"/>
      <c r="HT24" s="61"/>
      <c r="HU24" s="61"/>
      <c r="HV24" s="61"/>
      <c r="HW24" s="61"/>
      <c r="HX24" s="61"/>
      <c r="HY24" s="61"/>
      <c r="HZ24" s="61"/>
      <c r="IA24" s="61"/>
      <c r="IB24" s="61"/>
      <c r="IC24" s="61"/>
      <c r="ID24" s="61"/>
      <c r="IE24" s="61"/>
      <c r="IF24" s="61"/>
      <c r="IG24" s="61"/>
      <c r="IH24" s="61"/>
      <c r="II24" s="61"/>
      <c r="IJ24" s="61"/>
      <c r="IK24" s="61"/>
      <c r="IL24" s="61"/>
      <c r="IM24" s="61"/>
      <c r="IN24" s="61"/>
      <c r="IO24" s="61"/>
      <c r="IP24" s="61"/>
    </row>
    <row r="25" spans="1:250" s="60" customFormat="1" ht="15.4" x14ac:dyDescent="0.35">
      <c r="A25" s="62">
        <v>5</v>
      </c>
      <c r="B25" s="63"/>
      <c r="C25" s="64" t="s">
        <v>616</v>
      </c>
      <c r="E25" s="65" t="s">
        <v>617</v>
      </c>
      <c r="F25" s="66" t="s">
        <v>4</v>
      </c>
      <c r="G25" s="67">
        <v>2.39</v>
      </c>
      <c r="H25" s="68"/>
      <c r="I25" s="68"/>
      <c r="J25" s="69"/>
      <c r="K25" s="69"/>
      <c r="L25" s="63"/>
      <c r="M25" s="63"/>
      <c r="N25" s="70"/>
      <c r="O25" s="70"/>
      <c r="P25" s="71">
        <v>11.163849830627441</v>
      </c>
      <c r="Q25" s="71">
        <v>52.089706420898438</v>
      </c>
      <c r="R25" s="58">
        <f t="shared" si="0"/>
        <v>5.4413152169073165</v>
      </c>
      <c r="S25" s="58">
        <f>100*S24/S23</f>
        <v>3.0179888754630357</v>
      </c>
      <c r="T25" s="58">
        <f>100*T24/T23</f>
        <v>3.5776589721838326</v>
      </c>
      <c r="U25" s="58">
        <f>100*U24/U23</f>
        <v>1.5122255285915791</v>
      </c>
      <c r="V25" s="59"/>
      <c r="GP25" s="61"/>
      <c r="GQ25" s="61"/>
      <c r="GR25" s="61"/>
      <c r="GS25" s="61"/>
      <c r="GT25" s="61"/>
      <c r="GU25" s="61"/>
      <c r="GV25" s="61"/>
      <c r="GW25" s="61"/>
      <c r="GX25" s="61"/>
      <c r="GY25" s="61"/>
      <c r="GZ25" s="61"/>
      <c r="HA25" s="61"/>
      <c r="HB25" s="61"/>
      <c r="HC25" s="61"/>
      <c r="HD25" s="61"/>
      <c r="HE25" s="61"/>
      <c r="HF25" s="61"/>
      <c r="HG25" s="61"/>
      <c r="HH25" s="61"/>
      <c r="HI25" s="61"/>
      <c r="HJ25" s="61"/>
      <c r="HK25" s="61"/>
      <c r="HL25" s="61"/>
      <c r="HM25" s="61"/>
      <c r="HN25" s="61"/>
      <c r="HO25" s="61"/>
      <c r="HP25" s="61"/>
      <c r="HQ25" s="61"/>
      <c r="HR25" s="61"/>
      <c r="HS25" s="61"/>
      <c r="HT25" s="61"/>
      <c r="HU25" s="61"/>
      <c r="HV25" s="61"/>
      <c r="HW25" s="61"/>
      <c r="HX25" s="61"/>
      <c r="HY25" s="61"/>
      <c r="HZ25" s="61"/>
      <c r="IA25" s="61"/>
      <c r="IB25" s="61"/>
      <c r="IC25" s="61"/>
      <c r="ID25" s="61"/>
      <c r="IE25" s="61"/>
      <c r="IF25" s="61"/>
      <c r="IG25" s="61"/>
      <c r="IH25" s="61"/>
      <c r="II25" s="61"/>
      <c r="IJ25" s="61"/>
      <c r="IK25" s="61"/>
      <c r="IL25" s="61"/>
      <c r="IM25" s="61"/>
      <c r="IN25" s="61"/>
      <c r="IO25" s="61"/>
      <c r="IP25" s="61"/>
    </row>
    <row r="26" spans="1:250" ht="15.4" x14ac:dyDescent="0.35">
      <c r="A26" s="39">
        <v>4</v>
      </c>
      <c r="C26" s="44" t="s">
        <v>483</v>
      </c>
      <c r="E26" s="41" t="s">
        <v>484</v>
      </c>
      <c r="F26" s="42" t="s">
        <v>4</v>
      </c>
      <c r="G26" s="43">
        <v>3.39</v>
      </c>
      <c r="P26" s="46">
        <v>8.2627725601196289</v>
      </c>
      <c r="Q26" s="46">
        <v>48.458778381347656</v>
      </c>
      <c r="R26" s="45">
        <f t="shared" si="0"/>
        <v>6.8393152851142993</v>
      </c>
      <c r="S26" s="45"/>
      <c r="T26" s="45"/>
      <c r="U26" s="45"/>
    </row>
    <row r="27" spans="1:250" ht="15.4" x14ac:dyDescent="0.35">
      <c r="A27" s="39">
        <v>4</v>
      </c>
      <c r="C27" s="44" t="s">
        <v>481</v>
      </c>
      <c r="E27" s="41" t="s">
        <v>482</v>
      </c>
      <c r="F27" s="42" t="s">
        <v>4</v>
      </c>
      <c r="G27" s="43">
        <v>2.63</v>
      </c>
      <c r="P27" s="46">
        <v>12.728517532348633</v>
      </c>
      <c r="Q27" s="46">
        <v>48.795680999755859</v>
      </c>
      <c r="R27" s="45">
        <f t="shared" si="0"/>
        <v>4.4706381521587648</v>
      </c>
      <c r="S27" s="45"/>
      <c r="T27" s="45"/>
      <c r="U27" s="45"/>
    </row>
    <row r="28" spans="1:250" x14ac:dyDescent="0.35">
      <c r="A28" s="10">
        <v>2</v>
      </c>
      <c r="B28" s="9">
        <v>124</v>
      </c>
      <c r="C28" s="2" t="s">
        <v>219</v>
      </c>
      <c r="D28" s="2"/>
      <c r="E28" s="2" t="s">
        <v>220</v>
      </c>
      <c r="F28" s="2" t="s">
        <v>4</v>
      </c>
      <c r="G28" s="3">
        <v>3.2</v>
      </c>
      <c r="H28" s="21">
        <v>5857299</v>
      </c>
      <c r="I28" s="21">
        <v>70462856</v>
      </c>
      <c r="J28" s="18">
        <v>11.138468742370605</v>
      </c>
      <c r="K28" s="18">
        <v>48.771751403808594</v>
      </c>
      <c r="L28" s="10"/>
      <c r="M28" s="10"/>
      <c r="N28" s="18"/>
      <c r="O28" s="18"/>
      <c r="P28" s="45">
        <f>(((H28+60160)/(1.6309*(10)^7))/G28)*100</f>
        <v>11.338561147219327</v>
      </c>
      <c r="Q28" s="45">
        <f>(((I28+717822)/(4.552*(10)^7))/G28)*100</f>
        <v>48.866348583040434</v>
      </c>
      <c r="R28" s="45">
        <f t="shared" si="0"/>
        <v>5.025946992181666</v>
      </c>
      <c r="S28" s="45"/>
      <c r="T28" s="45"/>
      <c r="U28" s="45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</row>
    <row r="29" spans="1:250" x14ac:dyDescent="0.35">
      <c r="A29" s="10">
        <v>2</v>
      </c>
      <c r="B29" s="9">
        <v>123</v>
      </c>
      <c r="C29" s="2" t="s">
        <v>217</v>
      </c>
      <c r="D29" s="2"/>
      <c r="E29" s="2" t="s">
        <v>218</v>
      </c>
      <c r="F29" s="2" t="s">
        <v>4</v>
      </c>
      <c r="G29" s="3">
        <v>3.07</v>
      </c>
      <c r="H29" s="21">
        <v>5958800</v>
      </c>
      <c r="I29" s="21">
        <v>68074976</v>
      </c>
      <c r="J29" s="18">
        <v>11.800573348999023</v>
      </c>
      <c r="K29" s="18">
        <v>49.172992706298828</v>
      </c>
      <c r="L29" s="10"/>
      <c r="M29" s="10"/>
      <c r="N29" s="18"/>
      <c r="O29" s="18"/>
      <c r="P29" s="45">
        <f>(((H29+60160)/(1.6309*(10)^7))/G29)*100</f>
        <v>12.021419399731929</v>
      </c>
      <c r="Q29" s="45">
        <f>(((I29+717822)/(4.552*(10)^7))/G29)*100</f>
        <v>49.226883841014882</v>
      </c>
      <c r="R29" s="45">
        <f t="shared" si="0"/>
        <v>4.7754308166608919</v>
      </c>
      <c r="S29" s="45"/>
      <c r="T29" s="45"/>
      <c r="U29" s="45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</row>
    <row r="30" spans="1:250" x14ac:dyDescent="0.35">
      <c r="A30" s="10">
        <v>2</v>
      </c>
      <c r="B30" s="9">
        <v>122</v>
      </c>
      <c r="C30" s="2" t="s">
        <v>215</v>
      </c>
      <c r="D30" s="2"/>
      <c r="E30" s="2" t="s">
        <v>216</v>
      </c>
      <c r="F30" s="2" t="s">
        <v>4</v>
      </c>
      <c r="G30" s="3">
        <v>2.7</v>
      </c>
      <c r="H30" s="21">
        <v>4021054</v>
      </c>
      <c r="I30" s="21">
        <v>57587868</v>
      </c>
      <c r="J30" s="18">
        <v>9.2837438583374023</v>
      </c>
      <c r="K30" s="18">
        <v>47.602020263671875</v>
      </c>
      <c r="L30" s="10"/>
      <c r="M30" s="10"/>
      <c r="N30" s="18"/>
      <c r="O30" s="18"/>
      <c r="P30" s="45">
        <f>(((H30+60160)/(1.6309*(10)^7))/G30)*100</f>
        <v>9.268261332642961</v>
      </c>
      <c r="Q30" s="45">
        <f>(((I30+717822)/(4.552*(10)^7))/G30)*100</f>
        <v>47.440026362038672</v>
      </c>
      <c r="R30" s="45">
        <f t="shared" si="0"/>
        <v>5.9691516491453767</v>
      </c>
      <c r="S30" s="45"/>
      <c r="T30" s="45"/>
      <c r="U30" s="45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</row>
    <row r="31" spans="1:250" s="60" customFormat="1" x14ac:dyDescent="0.35">
      <c r="A31" s="52">
        <v>2</v>
      </c>
      <c r="B31" s="53">
        <v>120</v>
      </c>
      <c r="C31" s="54" t="s">
        <v>212</v>
      </c>
      <c r="D31" s="54"/>
      <c r="E31" s="54" t="s">
        <v>213</v>
      </c>
      <c r="F31" s="54" t="s">
        <v>4</v>
      </c>
      <c r="G31" s="55">
        <v>3.45</v>
      </c>
      <c r="H31" s="56">
        <v>5071633</v>
      </c>
      <c r="I31" s="56">
        <v>84771728</v>
      </c>
      <c r="J31" s="57">
        <v>9.0195856094360352</v>
      </c>
      <c r="K31" s="57">
        <v>54.110530853271484</v>
      </c>
      <c r="L31" s="52"/>
      <c r="M31" s="52"/>
      <c r="N31" s="57"/>
      <c r="O31" s="57"/>
      <c r="P31" s="58">
        <f>(((H31+60160)/(1.6309*(10)^7))/G31)*100</f>
        <v>9.1205851485931557</v>
      </c>
      <c r="Q31" s="58">
        <f>(((I31+717822)/(4.552*(10)^7))/G31)*100</f>
        <v>54.436686533710301</v>
      </c>
      <c r="R31" s="58">
        <f t="shared" si="0"/>
        <v>6.960411919311027</v>
      </c>
      <c r="S31" s="58">
        <f>AVERAGE(P31:P33)</f>
        <v>9.6072078363962863</v>
      </c>
      <c r="T31" s="58">
        <f>AVERAGE(Q31:Q33)</f>
        <v>53.428115532802529</v>
      </c>
      <c r="U31" s="58">
        <f>AVERAGE(R31:R33)</f>
        <v>6.4973714361880788</v>
      </c>
      <c r="V31" s="59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GP31" s="61"/>
      <c r="GQ31" s="61"/>
      <c r="GR31" s="61"/>
      <c r="GS31" s="61"/>
      <c r="GT31" s="61"/>
      <c r="GU31" s="61"/>
      <c r="GV31" s="61"/>
      <c r="GW31" s="61"/>
      <c r="GX31" s="61"/>
      <c r="GY31" s="61"/>
      <c r="GZ31" s="61"/>
      <c r="HA31" s="61"/>
      <c r="HB31" s="61"/>
      <c r="HC31" s="61"/>
      <c r="HD31" s="61"/>
      <c r="HE31" s="61"/>
      <c r="HF31" s="61"/>
      <c r="HG31" s="61"/>
      <c r="HH31" s="61"/>
      <c r="HI31" s="61"/>
      <c r="HJ31" s="61"/>
      <c r="HK31" s="61"/>
      <c r="HL31" s="61"/>
      <c r="HM31" s="61"/>
      <c r="HN31" s="61"/>
      <c r="HO31" s="61"/>
      <c r="HP31" s="61"/>
      <c r="HQ31" s="61"/>
      <c r="HR31" s="61"/>
      <c r="HS31" s="61"/>
      <c r="HT31" s="61"/>
      <c r="HU31" s="61"/>
      <c r="HV31" s="61"/>
      <c r="HW31" s="61"/>
      <c r="HX31" s="61"/>
      <c r="HY31" s="61"/>
      <c r="HZ31" s="61"/>
      <c r="IA31" s="61"/>
      <c r="IB31" s="61"/>
      <c r="IC31" s="61"/>
      <c r="ID31" s="61"/>
      <c r="IE31" s="61"/>
      <c r="IF31" s="61"/>
      <c r="IG31" s="61"/>
      <c r="IH31" s="61"/>
      <c r="II31" s="61"/>
      <c r="IJ31" s="61"/>
      <c r="IK31" s="61"/>
      <c r="IL31" s="61"/>
      <c r="IM31" s="61"/>
      <c r="IN31" s="61"/>
      <c r="IO31" s="61"/>
      <c r="IP31" s="61"/>
    </row>
    <row r="32" spans="1:250" s="60" customFormat="1" ht="15.4" x14ac:dyDescent="0.35">
      <c r="A32" s="62">
        <v>6</v>
      </c>
      <c r="B32" s="63"/>
      <c r="C32" s="64" t="s">
        <v>749</v>
      </c>
      <c r="E32" s="65" t="s">
        <v>750</v>
      </c>
      <c r="F32" s="66" t="s">
        <v>4</v>
      </c>
      <c r="G32" s="67">
        <v>4.38</v>
      </c>
      <c r="H32" s="68"/>
      <c r="I32" s="68"/>
      <c r="J32" s="69"/>
      <c r="K32" s="69"/>
      <c r="L32" s="63"/>
      <c r="M32" s="63"/>
      <c r="N32" s="70"/>
      <c r="O32" s="70"/>
      <c r="P32" s="71">
        <v>9.9647283554077148</v>
      </c>
      <c r="Q32" s="71">
        <v>53.306549072265625</v>
      </c>
      <c r="R32" s="58">
        <f t="shared" si="0"/>
        <v>6.238512734755183</v>
      </c>
      <c r="S32" s="58">
        <f>STDEV(P31:P33)</f>
        <v>0.43662909418960244</v>
      </c>
      <c r="T32" s="58">
        <f>STDEV(Q31:Q33)</f>
        <v>0.95361704127971259</v>
      </c>
      <c r="U32" s="58">
        <f>STDEV(R31:R33)</f>
        <v>0.40193563930832421</v>
      </c>
      <c r="V32" s="59"/>
      <c r="GP32" s="61"/>
      <c r="GQ32" s="61"/>
      <c r="GR32" s="61"/>
      <c r="GS32" s="61"/>
      <c r="GT32" s="61"/>
      <c r="GU32" s="61"/>
      <c r="GV32" s="61"/>
      <c r="GW32" s="61"/>
      <c r="GX32" s="61"/>
      <c r="GY32" s="61"/>
      <c r="GZ32" s="61"/>
      <c r="HA32" s="61"/>
      <c r="HB32" s="61"/>
      <c r="HC32" s="61"/>
      <c r="HD32" s="61"/>
      <c r="HE32" s="61"/>
      <c r="HF32" s="61"/>
      <c r="HG32" s="61"/>
      <c r="HH32" s="61"/>
      <c r="HI32" s="61"/>
      <c r="HJ32" s="61"/>
      <c r="HK32" s="61"/>
      <c r="HL32" s="61"/>
      <c r="HM32" s="61"/>
      <c r="HN32" s="61"/>
      <c r="HO32" s="61"/>
      <c r="HP32" s="61"/>
      <c r="HQ32" s="61"/>
      <c r="HR32" s="61"/>
      <c r="HS32" s="61"/>
      <c r="HT32" s="61"/>
      <c r="HU32" s="61"/>
      <c r="HV32" s="61"/>
      <c r="HW32" s="61"/>
      <c r="HX32" s="61"/>
      <c r="HY32" s="61"/>
      <c r="HZ32" s="61"/>
      <c r="IA32" s="61"/>
      <c r="IB32" s="61"/>
      <c r="IC32" s="61"/>
      <c r="ID32" s="61"/>
      <c r="IE32" s="61"/>
      <c r="IF32" s="61"/>
      <c r="IG32" s="61"/>
      <c r="IH32" s="61"/>
      <c r="II32" s="61"/>
      <c r="IJ32" s="61"/>
      <c r="IK32" s="61"/>
      <c r="IL32" s="61"/>
      <c r="IM32" s="61"/>
      <c r="IN32" s="61"/>
      <c r="IO32" s="61"/>
      <c r="IP32" s="61"/>
    </row>
    <row r="33" spans="1:250" s="60" customFormat="1" ht="15.4" x14ac:dyDescent="0.35">
      <c r="A33" s="62">
        <v>6</v>
      </c>
      <c r="B33" s="63"/>
      <c r="C33" s="64" t="s">
        <v>751</v>
      </c>
      <c r="E33" s="65" t="s">
        <v>752</v>
      </c>
      <c r="F33" s="66" t="s">
        <v>4</v>
      </c>
      <c r="G33" s="67">
        <v>2.42</v>
      </c>
      <c r="H33" s="68"/>
      <c r="I33" s="68"/>
      <c r="J33" s="69"/>
      <c r="K33" s="69"/>
      <c r="L33" s="63"/>
      <c r="M33" s="63"/>
      <c r="N33" s="70"/>
      <c r="O33" s="70"/>
      <c r="P33" s="71">
        <v>9.7363100051879883</v>
      </c>
      <c r="Q33" s="71">
        <v>52.541110992431641</v>
      </c>
      <c r="R33" s="58">
        <f t="shared" si="0"/>
        <v>6.2931896544980264</v>
      </c>
      <c r="S33" s="58">
        <f>100*S32/S31</f>
        <v>4.5448074156932607</v>
      </c>
      <c r="T33" s="58">
        <f>100*T32/T31</f>
        <v>1.7848599595361612</v>
      </c>
      <c r="U33" s="58">
        <f>100*U32/U31</f>
        <v>6.1861268553877604</v>
      </c>
      <c r="V33" s="59"/>
      <c r="GP33" s="61"/>
      <c r="GQ33" s="61"/>
      <c r="GR33" s="61"/>
      <c r="GS33" s="61"/>
      <c r="GT33" s="61"/>
      <c r="GU33" s="61"/>
      <c r="GV33" s="61"/>
      <c r="GW33" s="61"/>
      <c r="GX33" s="61"/>
      <c r="GY33" s="61"/>
      <c r="GZ33" s="61"/>
      <c r="HA33" s="61"/>
      <c r="HB33" s="61"/>
      <c r="HC33" s="61"/>
      <c r="HD33" s="61"/>
      <c r="HE33" s="61"/>
      <c r="HF33" s="61"/>
      <c r="HG33" s="61"/>
      <c r="HH33" s="61"/>
      <c r="HI33" s="61"/>
      <c r="HJ33" s="61"/>
      <c r="HK33" s="61"/>
      <c r="HL33" s="61"/>
      <c r="HM33" s="61"/>
      <c r="HN33" s="61"/>
      <c r="HO33" s="61"/>
      <c r="HP33" s="61"/>
      <c r="HQ33" s="61"/>
      <c r="HR33" s="61"/>
      <c r="HS33" s="61"/>
      <c r="HT33" s="61"/>
      <c r="HU33" s="61"/>
      <c r="HV33" s="61"/>
      <c r="HW33" s="61"/>
      <c r="HX33" s="61"/>
      <c r="HY33" s="61"/>
      <c r="HZ33" s="61"/>
      <c r="IA33" s="61"/>
      <c r="IB33" s="61"/>
      <c r="IC33" s="61"/>
      <c r="ID33" s="61"/>
      <c r="IE33" s="61"/>
      <c r="IF33" s="61"/>
      <c r="IG33" s="61"/>
      <c r="IH33" s="61"/>
      <c r="II33" s="61"/>
      <c r="IJ33" s="61"/>
      <c r="IK33" s="61"/>
      <c r="IL33" s="61"/>
      <c r="IM33" s="61"/>
      <c r="IN33" s="61"/>
      <c r="IO33" s="61"/>
      <c r="IP33" s="61"/>
    </row>
    <row r="34" spans="1:250" s="79" customFormat="1" x14ac:dyDescent="0.35">
      <c r="A34" s="72">
        <v>2</v>
      </c>
      <c r="B34" s="73">
        <v>130</v>
      </c>
      <c r="C34" s="74" t="s">
        <v>231</v>
      </c>
      <c r="D34" s="74"/>
      <c r="E34" s="74" t="s">
        <v>232</v>
      </c>
      <c r="F34" s="74" t="s">
        <v>4</v>
      </c>
      <c r="G34" s="75">
        <v>3.53</v>
      </c>
      <c r="H34" s="76">
        <v>6440971</v>
      </c>
      <c r="I34" s="76">
        <v>80699032</v>
      </c>
      <c r="J34" s="77">
        <v>11.049610137939453</v>
      </c>
      <c r="K34" s="77">
        <v>50.415977478027344</v>
      </c>
      <c r="L34" s="72"/>
      <c r="M34" s="72"/>
      <c r="N34" s="77"/>
      <c r="O34" s="77"/>
      <c r="P34" s="26">
        <f>(((H34+60160)/(1.6309*(10)^7))/G34)*100</f>
        <v>11.292416273049675</v>
      </c>
      <c r="Q34" s="26">
        <f>(((I34+717822)/(4.552*(10)^7))/G34)*100</f>
        <v>50.668419572133416</v>
      </c>
      <c r="R34" s="26">
        <f t="shared" si="0"/>
        <v>5.2325867922560168</v>
      </c>
      <c r="S34" s="26"/>
      <c r="T34" s="26"/>
      <c r="U34" s="26"/>
      <c r="V34" s="78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Q34" s="74"/>
      <c r="CR34" s="74"/>
      <c r="CS34" s="74"/>
      <c r="CT34" s="74"/>
      <c r="CU34" s="74"/>
      <c r="CV34" s="74"/>
      <c r="GP34" s="80"/>
      <c r="GQ34" s="80"/>
      <c r="GR34" s="80"/>
      <c r="GS34" s="80"/>
      <c r="GT34" s="80"/>
      <c r="GU34" s="80"/>
      <c r="GV34" s="80"/>
      <c r="GW34" s="80"/>
      <c r="GX34" s="80"/>
      <c r="GY34" s="80"/>
      <c r="GZ34" s="80"/>
      <c r="HA34" s="80"/>
      <c r="HB34" s="80"/>
      <c r="HC34" s="80"/>
      <c r="HD34" s="80"/>
      <c r="HE34" s="80"/>
      <c r="HF34" s="80"/>
      <c r="HG34" s="80"/>
      <c r="HH34" s="80"/>
      <c r="HI34" s="80"/>
      <c r="HJ34" s="80"/>
      <c r="HK34" s="80"/>
      <c r="HL34" s="80"/>
      <c r="HM34" s="80"/>
      <c r="HN34" s="80"/>
      <c r="HO34" s="80"/>
      <c r="HP34" s="80"/>
      <c r="HQ34" s="80"/>
      <c r="HR34" s="80"/>
      <c r="HS34" s="80"/>
      <c r="HT34" s="80"/>
      <c r="HU34" s="80"/>
      <c r="HV34" s="80"/>
      <c r="HW34" s="80"/>
      <c r="HX34" s="80"/>
      <c r="HY34" s="80"/>
      <c r="HZ34" s="80"/>
      <c r="IA34" s="80"/>
      <c r="IB34" s="80"/>
      <c r="IC34" s="80"/>
      <c r="ID34" s="80"/>
      <c r="IE34" s="80"/>
      <c r="IF34" s="80"/>
      <c r="IG34" s="80"/>
      <c r="IH34" s="80"/>
      <c r="II34" s="80"/>
      <c r="IJ34" s="80"/>
      <c r="IK34" s="80"/>
      <c r="IL34" s="80"/>
      <c r="IM34" s="80"/>
      <c r="IN34" s="80"/>
      <c r="IO34" s="80"/>
      <c r="IP34" s="80"/>
    </row>
    <row r="35" spans="1:250" s="79" customFormat="1" ht="15.4" x14ac:dyDescent="0.35">
      <c r="A35" s="81">
        <v>6</v>
      </c>
      <c r="B35" s="82"/>
      <c r="C35" s="83" t="s">
        <v>761</v>
      </c>
      <c r="E35" s="84" t="s">
        <v>762</v>
      </c>
      <c r="F35" s="85" t="s">
        <v>4</v>
      </c>
      <c r="G35" s="86">
        <v>2.41</v>
      </c>
      <c r="H35" s="87"/>
      <c r="I35" s="87"/>
      <c r="J35" s="88"/>
      <c r="K35" s="88"/>
      <c r="L35" s="82"/>
      <c r="M35" s="82"/>
      <c r="N35" s="89"/>
      <c r="O35" s="89"/>
      <c r="P35" s="90">
        <v>10.0234375</v>
      </c>
      <c r="Q35" s="90">
        <v>45.141300000000001</v>
      </c>
      <c r="R35" s="26">
        <f t="shared" si="0"/>
        <v>5.2519833050413069</v>
      </c>
      <c r="S35" s="26">
        <f>AVERAGE(P34:P38)</f>
        <v>10.717120492158763</v>
      </c>
      <c r="T35" s="26">
        <f>AVERAGE(Q34:Q38)</f>
        <v>48.436077978147388</v>
      </c>
      <c r="U35" s="26">
        <f>AVERAGE(R34:R38)</f>
        <v>5.2700454172027351</v>
      </c>
      <c r="V35" s="78"/>
      <c r="GP35" s="80"/>
      <c r="GQ35" s="80"/>
      <c r="GR35" s="80"/>
      <c r="GS35" s="80"/>
      <c r="GT35" s="80"/>
      <c r="GU35" s="80"/>
      <c r="GV35" s="80"/>
      <c r="GW35" s="80"/>
      <c r="GX35" s="80"/>
      <c r="GY35" s="80"/>
      <c r="GZ35" s="80"/>
      <c r="HA35" s="80"/>
      <c r="HB35" s="80"/>
      <c r="HC35" s="80"/>
      <c r="HD35" s="80"/>
      <c r="HE35" s="80"/>
      <c r="HF35" s="80"/>
      <c r="HG35" s="80"/>
      <c r="HH35" s="80"/>
      <c r="HI35" s="80"/>
      <c r="HJ35" s="80"/>
      <c r="HK35" s="80"/>
      <c r="HL35" s="80"/>
      <c r="HM35" s="80"/>
      <c r="HN35" s="80"/>
      <c r="HO35" s="80"/>
      <c r="HP35" s="80"/>
      <c r="HQ35" s="80"/>
      <c r="HR35" s="80"/>
      <c r="HS35" s="80"/>
      <c r="HT35" s="80"/>
      <c r="HU35" s="80"/>
      <c r="HV35" s="80"/>
      <c r="HW35" s="80"/>
      <c r="HX35" s="80"/>
      <c r="HY35" s="80"/>
      <c r="HZ35" s="80"/>
      <c r="IA35" s="80"/>
      <c r="IB35" s="80"/>
      <c r="IC35" s="80"/>
      <c r="ID35" s="80"/>
      <c r="IE35" s="80"/>
      <c r="IF35" s="80"/>
      <c r="IG35" s="80"/>
      <c r="IH35" s="80"/>
      <c r="II35" s="80"/>
      <c r="IJ35" s="80"/>
      <c r="IK35" s="80"/>
      <c r="IL35" s="80"/>
      <c r="IM35" s="80"/>
      <c r="IN35" s="80"/>
      <c r="IO35" s="80"/>
      <c r="IP35" s="80"/>
    </row>
    <row r="36" spans="1:250" s="79" customFormat="1" ht="15.4" x14ac:dyDescent="0.35">
      <c r="A36" s="81">
        <v>6</v>
      </c>
      <c r="B36" s="82"/>
      <c r="C36" s="83" t="s">
        <v>763</v>
      </c>
      <c r="E36" s="84" t="s">
        <v>764</v>
      </c>
      <c r="F36" s="85" t="s">
        <v>4</v>
      </c>
      <c r="G36" s="86">
        <v>1.54</v>
      </c>
      <c r="H36" s="87"/>
      <c r="I36" s="87"/>
      <c r="J36" s="88"/>
      <c r="K36" s="88"/>
      <c r="L36" s="82"/>
      <c r="M36" s="82"/>
      <c r="N36" s="89"/>
      <c r="O36" s="89"/>
      <c r="P36" s="90">
        <v>10.591716766357422</v>
      </c>
      <c r="Q36" s="90">
        <v>46.474456787109375</v>
      </c>
      <c r="R36" s="26">
        <f t="shared" si="0"/>
        <v>5.1169824232291035</v>
      </c>
      <c r="S36" s="26">
        <f>STDEV(P34:P38)</f>
        <v>0.46478591181581164</v>
      </c>
      <c r="T36" s="26">
        <f>STDEV(Q34:Q38)</f>
        <v>2.4779672842544174</v>
      </c>
      <c r="U36" s="26">
        <f>STDEV(R35:R37)</f>
        <v>9.663854524072607E-2</v>
      </c>
      <c r="V36" s="78"/>
      <c r="GP36" s="80"/>
      <c r="GQ36" s="80"/>
      <c r="GR36" s="80"/>
      <c r="GS36" s="80"/>
      <c r="GT36" s="80"/>
      <c r="GU36" s="80"/>
      <c r="GV36" s="80"/>
      <c r="GW36" s="80"/>
      <c r="GX36" s="80"/>
      <c r="GY36" s="80"/>
      <c r="GZ36" s="80"/>
      <c r="HA36" s="80"/>
      <c r="HB36" s="80"/>
      <c r="HC36" s="80"/>
      <c r="HD36" s="80"/>
      <c r="HE36" s="80"/>
      <c r="HF36" s="80"/>
      <c r="HG36" s="80"/>
      <c r="HH36" s="80"/>
      <c r="HI36" s="80"/>
      <c r="HJ36" s="80"/>
      <c r="HK36" s="80"/>
      <c r="HL36" s="80"/>
      <c r="HM36" s="80"/>
      <c r="HN36" s="80"/>
      <c r="HO36" s="80"/>
      <c r="HP36" s="80"/>
      <c r="HQ36" s="80"/>
      <c r="HR36" s="80"/>
      <c r="HS36" s="80"/>
      <c r="HT36" s="80"/>
      <c r="HU36" s="80"/>
      <c r="HV36" s="80"/>
      <c r="HW36" s="80"/>
      <c r="HX36" s="80"/>
      <c r="HY36" s="80"/>
      <c r="HZ36" s="80"/>
      <c r="IA36" s="80"/>
      <c r="IB36" s="80"/>
      <c r="IC36" s="80"/>
      <c r="ID36" s="80"/>
      <c r="IE36" s="80"/>
      <c r="IF36" s="80"/>
      <c r="IG36" s="80"/>
      <c r="IH36" s="80"/>
      <c r="II36" s="80"/>
      <c r="IJ36" s="80"/>
      <c r="IK36" s="80"/>
      <c r="IL36" s="80"/>
      <c r="IM36" s="80"/>
      <c r="IN36" s="80"/>
      <c r="IO36" s="80"/>
      <c r="IP36" s="80"/>
    </row>
    <row r="37" spans="1:250" s="79" customFormat="1" ht="15.4" x14ac:dyDescent="0.35">
      <c r="A37" s="81">
        <v>6</v>
      </c>
      <c r="B37" s="82"/>
      <c r="C37" s="83" t="s">
        <v>765</v>
      </c>
      <c r="E37" s="84" t="s">
        <v>766</v>
      </c>
      <c r="F37" s="85" t="s">
        <v>4</v>
      </c>
      <c r="G37" s="86">
        <v>3.29</v>
      </c>
      <c r="H37" s="87"/>
      <c r="I37" s="87"/>
      <c r="J37" s="88"/>
      <c r="K37" s="88"/>
      <c r="L37" s="82"/>
      <c r="M37" s="82"/>
      <c r="N37" s="89"/>
      <c r="O37" s="89"/>
      <c r="P37" s="90">
        <v>10.896021842956543</v>
      </c>
      <c r="Q37" s="90">
        <v>49.559547424316406</v>
      </c>
      <c r="R37" s="26">
        <f t="shared" si="0"/>
        <v>5.3042664052048245</v>
      </c>
      <c r="S37" s="26">
        <f>100*S36/S35</f>
        <v>4.3368544018505224</v>
      </c>
      <c r="T37" s="26">
        <f>100*T36/T35</f>
        <v>5.1159536190613677</v>
      </c>
      <c r="U37" s="26">
        <f>100*U36/U35</f>
        <v>1.8337326833137697</v>
      </c>
      <c r="V37" s="78"/>
      <c r="GP37" s="80"/>
      <c r="GQ37" s="80"/>
      <c r="GR37" s="80"/>
      <c r="GS37" s="80"/>
      <c r="GT37" s="80"/>
      <c r="GU37" s="80"/>
      <c r="GV37" s="80"/>
      <c r="GW37" s="80"/>
      <c r="GX37" s="80"/>
      <c r="GY37" s="80"/>
      <c r="GZ37" s="80"/>
      <c r="HA37" s="80"/>
      <c r="HB37" s="80"/>
      <c r="HC37" s="80"/>
      <c r="HD37" s="80"/>
      <c r="HE37" s="80"/>
      <c r="HF37" s="80"/>
      <c r="HG37" s="80"/>
      <c r="HH37" s="80"/>
      <c r="HI37" s="80"/>
      <c r="HJ37" s="80"/>
      <c r="HK37" s="80"/>
      <c r="HL37" s="80"/>
      <c r="HM37" s="80"/>
      <c r="HN37" s="80"/>
      <c r="HO37" s="80"/>
      <c r="HP37" s="80"/>
      <c r="HQ37" s="80"/>
      <c r="HR37" s="80"/>
      <c r="HS37" s="80"/>
      <c r="HT37" s="80"/>
      <c r="HU37" s="80"/>
      <c r="HV37" s="80"/>
      <c r="HW37" s="80"/>
      <c r="HX37" s="80"/>
      <c r="HY37" s="80"/>
      <c r="HZ37" s="80"/>
      <c r="IA37" s="80"/>
      <c r="IB37" s="80"/>
      <c r="IC37" s="80"/>
      <c r="ID37" s="80"/>
      <c r="IE37" s="80"/>
      <c r="IF37" s="80"/>
      <c r="IG37" s="80"/>
      <c r="IH37" s="80"/>
      <c r="II37" s="80"/>
      <c r="IJ37" s="80"/>
      <c r="IK37" s="80"/>
      <c r="IL37" s="80"/>
      <c r="IM37" s="80"/>
      <c r="IN37" s="80"/>
      <c r="IO37" s="80"/>
      <c r="IP37" s="80"/>
    </row>
    <row r="38" spans="1:250" s="79" customFormat="1" ht="15.4" x14ac:dyDescent="0.35">
      <c r="A38" s="81">
        <v>6</v>
      </c>
      <c r="B38" s="82"/>
      <c r="C38" s="83" t="s">
        <v>767</v>
      </c>
      <c r="E38" s="84" t="s">
        <v>768</v>
      </c>
      <c r="F38" s="85" t="s">
        <v>4</v>
      </c>
      <c r="G38" s="86">
        <v>4.59</v>
      </c>
      <c r="H38" s="87"/>
      <c r="I38" s="87"/>
      <c r="J38" s="88"/>
      <c r="K38" s="88"/>
      <c r="L38" s="82"/>
      <c r="M38" s="82"/>
      <c r="N38" s="89"/>
      <c r="O38" s="89"/>
      <c r="P38" s="90">
        <v>10.782010078430176</v>
      </c>
      <c r="Q38" s="90">
        <v>50.336666107177734</v>
      </c>
      <c r="R38" s="26">
        <f t="shared" si="0"/>
        <v>5.4444081602824221</v>
      </c>
      <c r="S38" s="26"/>
      <c r="T38" s="26"/>
      <c r="U38" s="26"/>
      <c r="V38" s="78"/>
      <c r="GP38" s="80"/>
      <c r="GQ38" s="80"/>
      <c r="GR38" s="80"/>
      <c r="GS38" s="80"/>
      <c r="GT38" s="80"/>
      <c r="GU38" s="80"/>
      <c r="GV38" s="80"/>
      <c r="GW38" s="80"/>
      <c r="GX38" s="80"/>
      <c r="GY38" s="80"/>
      <c r="GZ38" s="80"/>
      <c r="HA38" s="80"/>
      <c r="HB38" s="80"/>
      <c r="HC38" s="80"/>
      <c r="HD38" s="80"/>
      <c r="HE38" s="80"/>
      <c r="HF38" s="80"/>
      <c r="HG38" s="80"/>
      <c r="HH38" s="80"/>
      <c r="HI38" s="80"/>
      <c r="HJ38" s="80"/>
      <c r="HK38" s="80"/>
      <c r="HL38" s="80"/>
      <c r="HM38" s="80"/>
      <c r="HN38" s="80"/>
      <c r="HO38" s="80"/>
      <c r="HP38" s="80"/>
      <c r="HQ38" s="80"/>
      <c r="HR38" s="80"/>
      <c r="HS38" s="80"/>
      <c r="HT38" s="80"/>
      <c r="HU38" s="80"/>
      <c r="HV38" s="80"/>
      <c r="HW38" s="80"/>
      <c r="HX38" s="80"/>
      <c r="HY38" s="80"/>
      <c r="HZ38" s="80"/>
      <c r="IA38" s="80"/>
      <c r="IB38" s="80"/>
      <c r="IC38" s="80"/>
      <c r="ID38" s="80"/>
      <c r="IE38" s="80"/>
      <c r="IF38" s="80"/>
      <c r="IG38" s="80"/>
      <c r="IH38" s="80"/>
      <c r="II38" s="80"/>
      <c r="IJ38" s="80"/>
      <c r="IK38" s="80"/>
      <c r="IL38" s="80"/>
      <c r="IM38" s="80"/>
      <c r="IN38" s="80"/>
      <c r="IO38" s="80"/>
      <c r="IP38" s="80"/>
    </row>
    <row r="39" spans="1:250" x14ac:dyDescent="0.35">
      <c r="A39" s="10">
        <v>2</v>
      </c>
      <c r="B39" s="9">
        <v>129</v>
      </c>
      <c r="C39" s="2" t="s">
        <v>229</v>
      </c>
      <c r="D39" s="2"/>
      <c r="E39" s="2" t="s">
        <v>230</v>
      </c>
      <c r="F39" s="2" t="s">
        <v>4</v>
      </c>
      <c r="G39" s="3">
        <v>2.85</v>
      </c>
      <c r="H39" s="21">
        <v>4944734</v>
      </c>
      <c r="I39" s="21">
        <v>66168944</v>
      </c>
      <c r="J39" s="18">
        <v>10.661971092224121</v>
      </c>
      <c r="K39" s="18">
        <v>51.538040161132813</v>
      </c>
      <c r="L39" s="10"/>
      <c r="M39" s="10"/>
      <c r="N39" s="18"/>
      <c r="O39" s="18"/>
      <c r="P39" s="45">
        <f>(((H39+60160)/(1.6309*(10)^7))/G39)*100</f>
        <v>10.767693653165349</v>
      </c>
      <c r="Q39" s="45">
        <f>(((I39+717822)/(4.552*(10)^7))/G39)*100</f>
        <v>51.557646532852338</v>
      </c>
      <c r="R39" s="45">
        <f t="shared" si="0"/>
        <v>5.5838835842331163</v>
      </c>
      <c r="S39" s="45"/>
      <c r="T39" s="45"/>
      <c r="U39" s="45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</row>
    <row r="40" spans="1:250" x14ac:dyDescent="0.35">
      <c r="A40" s="10">
        <v>2</v>
      </c>
      <c r="B40" s="9">
        <v>128</v>
      </c>
      <c r="C40" s="2" t="s">
        <v>227</v>
      </c>
      <c r="D40" s="2"/>
      <c r="E40" s="2" t="s">
        <v>228</v>
      </c>
      <c r="F40" s="2" t="s">
        <v>4</v>
      </c>
      <c r="G40" s="3">
        <v>2.14</v>
      </c>
      <c r="H40" s="21">
        <v>3748584</v>
      </c>
      <c r="I40" s="21">
        <v>48042184</v>
      </c>
      <c r="J40" s="18">
        <v>10.979742050170898</v>
      </c>
      <c r="K40" s="18">
        <v>50.515823364257813</v>
      </c>
      <c r="L40" s="10"/>
      <c r="M40" s="10"/>
      <c r="N40" s="18"/>
      <c r="O40" s="18"/>
      <c r="P40" s="45">
        <f>(((H40+60160)/(1.6309*(10)^7))/G40)*100</f>
        <v>10.91291259971703</v>
      </c>
      <c r="Q40" s="45">
        <f>(((I40+717822)/(4.552*(10)^7))/G40)*100</f>
        <v>50.055029729152636</v>
      </c>
      <c r="R40" s="45">
        <f t="shared" si="0"/>
        <v>5.349005055130144</v>
      </c>
      <c r="S40" s="45"/>
      <c r="T40" s="45"/>
      <c r="U40" s="45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</row>
    <row r="41" spans="1:250" s="79" customFormat="1" x14ac:dyDescent="0.35">
      <c r="A41" s="72">
        <v>2</v>
      </c>
      <c r="B41" s="73">
        <v>127</v>
      </c>
      <c r="C41" s="74" t="s">
        <v>225</v>
      </c>
      <c r="D41" s="74"/>
      <c r="E41" s="74" t="s">
        <v>226</v>
      </c>
      <c r="F41" s="74" t="s">
        <v>4</v>
      </c>
      <c r="G41" s="75">
        <v>2.09</v>
      </c>
      <c r="H41" s="76">
        <v>3902731</v>
      </c>
      <c r="I41" s="76">
        <v>54560920</v>
      </c>
      <c r="J41" s="77">
        <v>11.667251586914063</v>
      </c>
      <c r="K41" s="77">
        <v>58.397010803222656</v>
      </c>
      <c r="L41" s="72"/>
      <c r="M41" s="72"/>
      <c r="N41" s="77"/>
      <c r="O41" s="77"/>
      <c r="P41" s="26">
        <f>(((H41+60160)/(1.6309*(10)^7))/G41)*100</f>
        <v>11.626219239032315</v>
      </c>
      <c r="Q41" s="26">
        <f>(((I41+717822)/(4.552*(10)^7))/G41)*100</f>
        <v>58.104479023889823</v>
      </c>
      <c r="R41" s="26">
        <f t="shared" si="0"/>
        <v>5.8282351384367326</v>
      </c>
      <c r="S41" s="26"/>
      <c r="T41" s="26"/>
      <c r="U41" s="26"/>
      <c r="V41" s="78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Q41" s="74"/>
      <c r="CR41" s="74"/>
      <c r="CS41" s="74"/>
      <c r="CT41" s="74"/>
      <c r="CU41" s="74"/>
      <c r="CV41" s="74"/>
      <c r="GP41" s="80"/>
      <c r="GQ41" s="80"/>
      <c r="GR41" s="80"/>
      <c r="GS41" s="80"/>
      <c r="GT41" s="80"/>
      <c r="GU41" s="80"/>
      <c r="GV41" s="80"/>
      <c r="GW41" s="80"/>
      <c r="GX41" s="80"/>
      <c r="GY41" s="80"/>
      <c r="GZ41" s="80"/>
      <c r="HA41" s="80"/>
      <c r="HB41" s="80"/>
      <c r="HC41" s="80"/>
      <c r="HD41" s="80"/>
      <c r="HE41" s="80"/>
      <c r="HF41" s="80"/>
      <c r="HG41" s="80"/>
      <c r="HH41" s="80"/>
      <c r="HI41" s="80"/>
      <c r="HJ41" s="80"/>
      <c r="HK41" s="80"/>
      <c r="HL41" s="80"/>
      <c r="HM41" s="80"/>
      <c r="HN41" s="80"/>
      <c r="HO41" s="80"/>
      <c r="HP41" s="80"/>
      <c r="HQ41" s="80"/>
      <c r="HR41" s="80"/>
      <c r="HS41" s="80"/>
      <c r="HT41" s="80"/>
      <c r="HU41" s="80"/>
      <c r="HV41" s="80"/>
      <c r="HW41" s="80"/>
      <c r="HX41" s="80"/>
      <c r="HY41" s="80"/>
      <c r="HZ41" s="80"/>
      <c r="IA41" s="80"/>
      <c r="IB41" s="80"/>
      <c r="IC41" s="80"/>
      <c r="ID41" s="80"/>
      <c r="IE41" s="80"/>
      <c r="IF41" s="80"/>
      <c r="IG41" s="80"/>
      <c r="IH41" s="80"/>
      <c r="II41" s="80"/>
      <c r="IJ41" s="80"/>
      <c r="IK41" s="80"/>
      <c r="IL41" s="80"/>
      <c r="IM41" s="80"/>
      <c r="IN41" s="80"/>
      <c r="IO41" s="80"/>
      <c r="IP41" s="80"/>
    </row>
    <row r="42" spans="1:250" s="79" customFormat="1" ht="15.4" x14ac:dyDescent="0.35">
      <c r="A42" s="81">
        <v>6</v>
      </c>
      <c r="B42" s="82"/>
      <c r="C42" s="83" t="s">
        <v>753</v>
      </c>
      <c r="E42" s="84" t="s">
        <v>754</v>
      </c>
      <c r="F42" s="85" t="s">
        <v>4</v>
      </c>
      <c r="G42" s="86">
        <v>1.23</v>
      </c>
      <c r="H42" s="87"/>
      <c r="I42" s="87"/>
      <c r="J42" s="88"/>
      <c r="K42" s="88"/>
      <c r="L42" s="82"/>
      <c r="M42" s="82"/>
      <c r="N42" s="89"/>
      <c r="O42" s="89"/>
      <c r="P42" s="90">
        <v>9.9717702865600586</v>
      </c>
      <c r="Q42" s="90">
        <v>53.059399999999997</v>
      </c>
      <c r="R42" s="26">
        <f t="shared" si="0"/>
        <v>6.2052035308670996</v>
      </c>
      <c r="S42" s="26">
        <f>AVERAGE(P41:P45)</f>
        <v>10.629342167813787</v>
      </c>
      <c r="T42" s="26">
        <f>AVERAGE(Q41:Q45)</f>
        <v>54.374243852873668</v>
      </c>
      <c r="U42" s="26">
        <f>AVERAGE(R41:R45)</f>
        <v>5.9712921465979623</v>
      </c>
      <c r="V42" s="78"/>
      <c r="GP42" s="80"/>
      <c r="GQ42" s="80"/>
      <c r="GR42" s="80"/>
      <c r="GS42" s="80"/>
      <c r="GT42" s="80"/>
      <c r="GU42" s="80"/>
      <c r="GV42" s="80"/>
      <c r="GW42" s="80"/>
      <c r="GX42" s="80"/>
      <c r="GY42" s="80"/>
      <c r="GZ42" s="80"/>
      <c r="HA42" s="80"/>
      <c r="HB42" s="80"/>
      <c r="HC42" s="80"/>
      <c r="HD42" s="80"/>
      <c r="HE42" s="80"/>
      <c r="HF42" s="80"/>
      <c r="HG42" s="80"/>
      <c r="HH42" s="80"/>
      <c r="HI42" s="80"/>
      <c r="HJ42" s="80"/>
      <c r="HK42" s="80"/>
      <c r="HL42" s="80"/>
      <c r="HM42" s="80"/>
      <c r="HN42" s="80"/>
      <c r="HO42" s="80"/>
      <c r="HP42" s="80"/>
      <c r="HQ42" s="80"/>
      <c r="HR42" s="80"/>
      <c r="HS42" s="80"/>
      <c r="HT42" s="80"/>
      <c r="HU42" s="80"/>
      <c r="HV42" s="80"/>
      <c r="HW42" s="80"/>
      <c r="HX42" s="80"/>
      <c r="HY42" s="80"/>
      <c r="HZ42" s="80"/>
      <c r="IA42" s="80"/>
      <c r="IB42" s="80"/>
      <c r="IC42" s="80"/>
      <c r="ID42" s="80"/>
      <c r="IE42" s="80"/>
      <c r="IF42" s="80"/>
      <c r="IG42" s="80"/>
      <c r="IH42" s="80"/>
      <c r="II42" s="80"/>
      <c r="IJ42" s="80"/>
      <c r="IK42" s="80"/>
      <c r="IL42" s="80"/>
      <c r="IM42" s="80"/>
      <c r="IN42" s="80"/>
      <c r="IO42" s="80"/>
      <c r="IP42" s="80"/>
    </row>
    <row r="43" spans="1:250" s="79" customFormat="1" ht="15.4" x14ac:dyDescent="0.35">
      <c r="A43" s="81">
        <v>6</v>
      </c>
      <c r="B43" s="82"/>
      <c r="C43" s="83" t="s">
        <v>755</v>
      </c>
      <c r="E43" s="84" t="s">
        <v>756</v>
      </c>
      <c r="F43" s="85" t="s">
        <v>4</v>
      </c>
      <c r="G43" s="86">
        <v>2.2799999999999998</v>
      </c>
      <c r="H43" s="87"/>
      <c r="I43" s="87"/>
      <c r="J43" s="88"/>
      <c r="K43" s="88"/>
      <c r="L43" s="82"/>
      <c r="M43" s="82"/>
      <c r="N43" s="89"/>
      <c r="O43" s="89"/>
      <c r="P43" s="90">
        <v>10.651742935180664</v>
      </c>
      <c r="Q43" s="90">
        <v>53.418949127197266</v>
      </c>
      <c r="R43" s="26">
        <f t="shared" si="0"/>
        <v>5.848447895449981</v>
      </c>
      <c r="S43" s="26">
        <f>STDEV(P41:P45)</f>
        <v>0.61183642541475325</v>
      </c>
      <c r="T43" s="26">
        <f>STDEV(Q41:Q45)</f>
        <v>2.1172006949627775</v>
      </c>
      <c r="U43" s="26">
        <f>STDEV(R42:R44)</f>
        <v>0.18106898894405329</v>
      </c>
      <c r="V43" s="78"/>
      <c r="GP43" s="80"/>
      <c r="GQ43" s="80"/>
      <c r="GR43" s="80"/>
      <c r="GS43" s="80"/>
      <c r="GT43" s="80"/>
      <c r="GU43" s="80"/>
      <c r="GV43" s="80"/>
      <c r="GW43" s="80"/>
      <c r="GX43" s="80"/>
      <c r="GY43" s="80"/>
      <c r="GZ43" s="80"/>
      <c r="HA43" s="80"/>
      <c r="HB43" s="80"/>
      <c r="HC43" s="80"/>
      <c r="HD43" s="80"/>
      <c r="HE43" s="80"/>
      <c r="HF43" s="80"/>
      <c r="HG43" s="80"/>
      <c r="HH43" s="80"/>
      <c r="HI43" s="80"/>
      <c r="HJ43" s="80"/>
      <c r="HK43" s="80"/>
      <c r="HL43" s="80"/>
      <c r="HM43" s="80"/>
      <c r="HN43" s="80"/>
      <c r="HO43" s="80"/>
      <c r="HP43" s="80"/>
      <c r="HQ43" s="80"/>
      <c r="HR43" s="80"/>
      <c r="HS43" s="80"/>
      <c r="HT43" s="80"/>
      <c r="HU43" s="80"/>
      <c r="HV43" s="80"/>
      <c r="HW43" s="80"/>
      <c r="HX43" s="80"/>
      <c r="HY43" s="80"/>
      <c r="HZ43" s="80"/>
      <c r="IA43" s="80"/>
      <c r="IB43" s="80"/>
      <c r="IC43" s="80"/>
      <c r="ID43" s="80"/>
      <c r="IE43" s="80"/>
      <c r="IF43" s="80"/>
      <c r="IG43" s="80"/>
      <c r="IH43" s="80"/>
      <c r="II43" s="80"/>
      <c r="IJ43" s="80"/>
      <c r="IK43" s="80"/>
      <c r="IL43" s="80"/>
      <c r="IM43" s="80"/>
      <c r="IN43" s="80"/>
      <c r="IO43" s="80"/>
      <c r="IP43" s="80"/>
    </row>
    <row r="44" spans="1:250" s="79" customFormat="1" ht="15.4" x14ac:dyDescent="0.35">
      <c r="A44" s="81">
        <v>6</v>
      </c>
      <c r="B44" s="82"/>
      <c r="C44" s="83" t="s">
        <v>757</v>
      </c>
      <c r="E44" s="84" t="s">
        <v>758</v>
      </c>
      <c r="F44" s="85" t="s">
        <v>4</v>
      </c>
      <c r="G44" s="86">
        <v>4.17</v>
      </c>
      <c r="H44" s="87"/>
      <c r="I44" s="87"/>
      <c r="J44" s="88"/>
      <c r="K44" s="88"/>
      <c r="L44" s="82"/>
      <c r="M44" s="82"/>
      <c r="N44" s="89"/>
      <c r="O44" s="89"/>
      <c r="P44" s="90">
        <v>10.39704418182373</v>
      </c>
      <c r="Q44" s="90">
        <v>53.251667022705078</v>
      </c>
      <c r="R44" s="26">
        <f t="shared" si="0"/>
        <v>5.9729555106319019</v>
      </c>
      <c r="S44" s="26">
        <f>100*S43/S42</f>
        <v>5.7561080992145159</v>
      </c>
      <c r="T44" s="26">
        <f>100*T43/T42</f>
        <v>3.8937565746965026</v>
      </c>
      <c r="U44" s="26">
        <f>100*U43/U42</f>
        <v>3.0323250730114442</v>
      </c>
      <c r="V44" s="78"/>
      <c r="GP44" s="80"/>
      <c r="GQ44" s="80"/>
      <c r="GR44" s="80"/>
      <c r="GS44" s="80"/>
      <c r="GT44" s="80"/>
      <c r="GU44" s="80"/>
      <c r="GV44" s="80"/>
      <c r="GW44" s="80"/>
      <c r="GX44" s="80"/>
      <c r="GY44" s="80"/>
      <c r="GZ44" s="80"/>
      <c r="HA44" s="80"/>
      <c r="HB44" s="80"/>
      <c r="HC44" s="80"/>
      <c r="HD44" s="80"/>
      <c r="HE44" s="80"/>
      <c r="HF44" s="80"/>
      <c r="HG44" s="80"/>
      <c r="HH44" s="80"/>
      <c r="HI44" s="80"/>
      <c r="HJ44" s="80"/>
      <c r="HK44" s="80"/>
      <c r="HL44" s="80"/>
      <c r="HM44" s="80"/>
      <c r="HN44" s="80"/>
      <c r="HO44" s="80"/>
      <c r="HP44" s="80"/>
      <c r="HQ44" s="80"/>
      <c r="HR44" s="80"/>
      <c r="HS44" s="80"/>
      <c r="HT44" s="80"/>
      <c r="HU44" s="80"/>
      <c r="HV44" s="80"/>
      <c r="HW44" s="80"/>
      <c r="HX44" s="80"/>
      <c r="HY44" s="80"/>
      <c r="HZ44" s="80"/>
      <c r="IA44" s="80"/>
      <c r="IB44" s="80"/>
      <c r="IC44" s="80"/>
      <c r="ID44" s="80"/>
      <c r="IE44" s="80"/>
      <c r="IF44" s="80"/>
      <c r="IG44" s="80"/>
      <c r="IH44" s="80"/>
      <c r="II44" s="80"/>
      <c r="IJ44" s="80"/>
      <c r="IK44" s="80"/>
      <c r="IL44" s="80"/>
      <c r="IM44" s="80"/>
      <c r="IN44" s="80"/>
      <c r="IO44" s="80"/>
      <c r="IP44" s="80"/>
    </row>
    <row r="45" spans="1:250" s="79" customFormat="1" ht="15.4" x14ac:dyDescent="0.35">
      <c r="A45" s="81">
        <v>6</v>
      </c>
      <c r="B45" s="82"/>
      <c r="C45" s="83" t="s">
        <v>759</v>
      </c>
      <c r="E45" s="84" t="s">
        <v>760</v>
      </c>
      <c r="F45" s="85" t="s">
        <v>4</v>
      </c>
      <c r="G45" s="86">
        <v>3.61</v>
      </c>
      <c r="H45" s="87"/>
      <c r="I45" s="87"/>
      <c r="J45" s="88"/>
      <c r="K45" s="88"/>
      <c r="L45" s="82"/>
      <c r="M45" s="82"/>
      <c r="N45" s="89"/>
      <c r="O45" s="89"/>
      <c r="P45" s="90">
        <v>10.499934196472168</v>
      </c>
      <c r="Q45" s="90">
        <v>54.036724090576172</v>
      </c>
      <c r="R45" s="26">
        <f t="shared" si="0"/>
        <v>6.0016186576040953</v>
      </c>
      <c r="S45" s="26"/>
      <c r="T45" s="26"/>
      <c r="U45" s="26"/>
      <c r="V45" s="78"/>
      <c r="GP45" s="80"/>
      <c r="GQ45" s="80"/>
      <c r="GR45" s="80"/>
      <c r="GS45" s="80"/>
      <c r="GT45" s="80"/>
      <c r="GU45" s="80"/>
      <c r="GV45" s="80"/>
      <c r="GW45" s="80"/>
      <c r="GX45" s="80"/>
      <c r="GY45" s="80"/>
      <c r="GZ45" s="80"/>
      <c r="HA45" s="80"/>
      <c r="HB45" s="80"/>
      <c r="HC45" s="80"/>
      <c r="HD45" s="80"/>
      <c r="HE45" s="80"/>
      <c r="HF45" s="80"/>
      <c r="HG45" s="80"/>
      <c r="HH45" s="80"/>
      <c r="HI45" s="80"/>
      <c r="HJ45" s="80"/>
      <c r="HK45" s="80"/>
      <c r="HL45" s="80"/>
      <c r="HM45" s="80"/>
      <c r="HN45" s="80"/>
      <c r="HO45" s="80"/>
      <c r="HP45" s="80"/>
      <c r="HQ45" s="80"/>
      <c r="HR45" s="80"/>
      <c r="HS45" s="80"/>
      <c r="HT45" s="80"/>
      <c r="HU45" s="80"/>
      <c r="HV45" s="80"/>
      <c r="HW45" s="80"/>
      <c r="HX45" s="80"/>
      <c r="HY45" s="80"/>
      <c r="HZ45" s="80"/>
      <c r="IA45" s="80"/>
      <c r="IB45" s="80"/>
      <c r="IC45" s="80"/>
      <c r="ID45" s="80"/>
      <c r="IE45" s="80"/>
      <c r="IF45" s="80"/>
      <c r="IG45" s="80"/>
      <c r="IH45" s="80"/>
      <c r="II45" s="80"/>
      <c r="IJ45" s="80"/>
      <c r="IK45" s="80"/>
      <c r="IL45" s="80"/>
      <c r="IM45" s="80"/>
      <c r="IN45" s="80"/>
      <c r="IO45" s="80"/>
      <c r="IP45" s="80"/>
    </row>
    <row r="46" spans="1:250" x14ac:dyDescent="0.35">
      <c r="A46" s="10">
        <v>2</v>
      </c>
      <c r="B46" s="9">
        <v>126</v>
      </c>
      <c r="C46" s="2" t="s">
        <v>223</v>
      </c>
      <c r="D46" s="2"/>
      <c r="E46" s="2" t="s">
        <v>224</v>
      </c>
      <c r="F46" s="2" t="s">
        <v>4</v>
      </c>
      <c r="G46" s="3">
        <v>0.87</v>
      </c>
      <c r="H46" s="21">
        <v>1252513</v>
      </c>
      <c r="I46" s="21">
        <v>16628645</v>
      </c>
      <c r="J46" s="18">
        <v>10.481585502624512</v>
      </c>
      <c r="K46" s="18">
        <v>47.010589599609375</v>
      </c>
      <c r="L46" s="10"/>
      <c r="M46" s="10"/>
      <c r="N46" s="18"/>
      <c r="O46" s="18"/>
      <c r="P46" s="45">
        <f>(((H46+60160)/(1.6309*(10)^7))/G46)*100</f>
        <v>9.2514534320306883</v>
      </c>
      <c r="Q46" s="45">
        <f>(((I46+717822)/(4.552*(10)^7))/G46)*100</f>
        <v>43.801554956265285</v>
      </c>
      <c r="R46" s="45">
        <f t="shared" si="0"/>
        <v>5.5213531115468575</v>
      </c>
      <c r="S46" s="45"/>
      <c r="T46" s="45"/>
      <c r="U46" s="45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</row>
    <row r="47" spans="1:250" x14ac:dyDescent="0.35">
      <c r="A47" s="10">
        <v>2</v>
      </c>
      <c r="B47" s="9">
        <v>125</v>
      </c>
      <c r="C47" s="2" t="s">
        <v>221</v>
      </c>
      <c r="D47" s="2"/>
      <c r="E47" s="2" t="s">
        <v>222</v>
      </c>
      <c r="F47" s="2" t="s">
        <v>4</v>
      </c>
      <c r="G47" s="3">
        <v>2.2999999999999998</v>
      </c>
      <c r="H47" s="21">
        <v>3777046</v>
      </c>
      <c r="I47" s="21">
        <v>56604996</v>
      </c>
      <c r="J47" s="18">
        <v>10.287215232849121</v>
      </c>
      <c r="K47" s="18">
        <v>54.966411590576172</v>
      </c>
      <c r="L47" s="10"/>
      <c r="M47" s="10"/>
      <c r="N47" s="18"/>
      <c r="O47" s="18"/>
      <c r="P47" s="45">
        <f>(((H47+60160)/(1.6309*(10)^7))/G47)*100</f>
        <v>10.229630478770058</v>
      </c>
      <c r="Q47" s="45">
        <f>(((I47+717822)/(4.552*(10)^7))/G47)*100</f>
        <v>54.751679147245369</v>
      </c>
      <c r="R47" s="45">
        <f t="shared" si="0"/>
        <v>6.2417081548694267</v>
      </c>
      <c r="S47" s="45"/>
      <c r="T47" s="45"/>
      <c r="U47" s="45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</row>
    <row r="48" spans="1:250" ht="15.4" x14ac:dyDescent="0.35">
      <c r="A48" s="39">
        <v>5</v>
      </c>
      <c r="C48" s="44" t="s">
        <v>555</v>
      </c>
      <c r="E48" s="41" t="s">
        <v>556</v>
      </c>
      <c r="F48" s="42" t="s">
        <v>4</v>
      </c>
      <c r="G48" s="43">
        <v>3.22</v>
      </c>
      <c r="P48" s="46">
        <v>11.392773628234863</v>
      </c>
      <c r="Q48" s="46">
        <v>47.747104644775391</v>
      </c>
      <c r="R48" s="45">
        <f t="shared" si="0"/>
        <v>4.8874635882810376</v>
      </c>
      <c r="S48" s="45"/>
      <c r="T48" s="45"/>
      <c r="U48" s="45"/>
    </row>
    <row r="49" spans="1:250" ht="15.4" x14ac:dyDescent="0.35">
      <c r="A49" s="39">
        <v>5</v>
      </c>
      <c r="C49" s="44" t="s">
        <v>539</v>
      </c>
      <c r="E49" s="41" t="s">
        <v>540</v>
      </c>
      <c r="F49" s="42" t="s">
        <v>4</v>
      </c>
      <c r="G49" s="43">
        <v>2.71</v>
      </c>
      <c r="P49" s="46">
        <v>10.946295738220215</v>
      </c>
      <c r="Q49" s="46">
        <v>49.363204956054688</v>
      </c>
      <c r="R49" s="45">
        <f t="shared" si="0"/>
        <v>5.2589874357994626</v>
      </c>
      <c r="S49" s="45"/>
      <c r="T49" s="45"/>
      <c r="U49" s="45"/>
    </row>
    <row r="50" spans="1:250" x14ac:dyDescent="0.35">
      <c r="A50" s="10">
        <v>2</v>
      </c>
      <c r="B50" s="9">
        <v>138</v>
      </c>
      <c r="C50" s="2" t="s">
        <v>246</v>
      </c>
      <c r="D50" s="2"/>
      <c r="E50" s="2" t="s">
        <v>247</v>
      </c>
      <c r="F50" s="2" t="s">
        <v>4</v>
      </c>
      <c r="G50" s="3">
        <v>3.03</v>
      </c>
      <c r="H50" s="21">
        <v>5050057</v>
      </c>
      <c r="I50" s="21">
        <v>71866344</v>
      </c>
      <c r="J50" s="18">
        <v>10.228809356689453</v>
      </c>
      <c r="K50" s="18">
        <v>52.499061584472656</v>
      </c>
      <c r="L50" s="10"/>
      <c r="M50" s="10"/>
      <c r="N50" s="18"/>
      <c r="O50" s="18"/>
      <c r="P50" s="45">
        <f>(((H50+60160)/(1.6309*(10)^7))/G50)*100</f>
        <v>10.341162940869477</v>
      </c>
      <c r="Q50" s="45">
        <f>(((I50+717822)/(4.552*(10)^7))/G50)*100</f>
        <v>52.625593798395663</v>
      </c>
      <c r="R50" s="45">
        <f t="shared" si="0"/>
        <v>5.9346292087028925</v>
      </c>
      <c r="S50" s="45"/>
      <c r="T50" s="45"/>
      <c r="U50" s="45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</row>
    <row r="51" spans="1:250" x14ac:dyDescent="0.35">
      <c r="A51" s="10">
        <v>2</v>
      </c>
      <c r="B51" s="9">
        <v>139</v>
      </c>
      <c r="C51" s="2" t="s">
        <v>248</v>
      </c>
      <c r="D51" s="2"/>
      <c r="E51" s="2" t="s">
        <v>249</v>
      </c>
      <c r="F51" s="2" t="s">
        <v>4</v>
      </c>
      <c r="G51" s="3">
        <v>3.11</v>
      </c>
      <c r="H51" s="21">
        <v>5553218</v>
      </c>
      <c r="I51" s="21">
        <v>69472560</v>
      </c>
      <c r="J51" s="18">
        <v>10.897607803344727</v>
      </c>
      <c r="K51" s="18">
        <v>49.501934051513672</v>
      </c>
      <c r="L51" s="10"/>
      <c r="M51" s="10"/>
      <c r="N51" s="18"/>
      <c r="O51" s="18"/>
      <c r="P51" s="45">
        <f>(((H51+60160)/(1.6309*(10)^7))/G51)*100</f>
        <v>11.06716962740672</v>
      </c>
      <c r="Q51" s="45">
        <f>(((I51+717822)/(4.552*(10)^7))/G51)*100</f>
        <v>49.580963669550584</v>
      </c>
      <c r="R51" s="45">
        <f t="shared" si="0"/>
        <v>5.2244954922427098</v>
      </c>
      <c r="S51" s="45"/>
      <c r="T51" s="45"/>
      <c r="U51" s="45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</row>
    <row r="52" spans="1:250" ht="15.4" x14ac:dyDescent="0.35">
      <c r="A52" s="39">
        <v>4</v>
      </c>
      <c r="C52" s="44" t="s">
        <v>520</v>
      </c>
      <c r="E52" s="41" t="s">
        <v>521</v>
      </c>
      <c r="F52" s="42" t="s">
        <v>4</v>
      </c>
      <c r="G52" s="43">
        <v>3.09</v>
      </c>
      <c r="P52" s="46">
        <v>9.5690422058105469</v>
      </c>
      <c r="Q52" s="46">
        <v>53.909072875976563</v>
      </c>
      <c r="R52" s="45">
        <f t="shared" si="0"/>
        <v>6.5699090048739928</v>
      </c>
      <c r="S52" s="45"/>
      <c r="T52" s="45"/>
      <c r="U52" s="45"/>
    </row>
    <row r="53" spans="1:250" ht="15.4" x14ac:dyDescent="0.35">
      <c r="A53" s="39">
        <v>4</v>
      </c>
      <c r="C53" s="44" t="s">
        <v>518</v>
      </c>
      <c r="E53" s="41" t="s">
        <v>519</v>
      </c>
      <c r="F53" s="42" t="s">
        <v>4</v>
      </c>
      <c r="G53" s="43">
        <v>2</v>
      </c>
      <c r="P53" s="46">
        <v>11.295374870300293</v>
      </c>
      <c r="Q53" s="46">
        <v>51.536731719970703</v>
      </c>
      <c r="R53" s="45">
        <f t="shared" si="0"/>
        <v>5.3208643416140546</v>
      </c>
      <c r="S53" s="45"/>
      <c r="T53" s="45"/>
      <c r="U53" s="45"/>
    </row>
    <row r="54" spans="1:250" ht="15.4" x14ac:dyDescent="0.35">
      <c r="A54" s="39">
        <v>4</v>
      </c>
      <c r="C54" s="44" t="s">
        <v>516</v>
      </c>
      <c r="E54" s="41" t="s">
        <v>517</v>
      </c>
      <c r="F54" s="42" t="s">
        <v>4</v>
      </c>
      <c r="G54" s="43">
        <v>2.41</v>
      </c>
      <c r="P54" s="46">
        <v>9.9272575378417969</v>
      </c>
      <c r="Q54" s="46">
        <v>49.557533264160156</v>
      </c>
      <c r="R54" s="45">
        <f t="shared" si="0"/>
        <v>5.8216535147158055</v>
      </c>
      <c r="S54" s="45"/>
      <c r="T54" s="45"/>
      <c r="U54" s="45"/>
    </row>
    <row r="55" spans="1:250" s="60" customFormat="1" ht="15.4" x14ac:dyDescent="0.35">
      <c r="A55" s="62">
        <v>4</v>
      </c>
      <c r="B55" s="63"/>
      <c r="C55" s="64" t="s">
        <v>514</v>
      </c>
      <c r="E55" s="65" t="s">
        <v>515</v>
      </c>
      <c r="F55" s="66" t="s">
        <v>4</v>
      </c>
      <c r="G55" s="67">
        <v>3.19</v>
      </c>
      <c r="H55" s="68"/>
      <c r="I55" s="68"/>
      <c r="J55" s="69"/>
      <c r="K55" s="69"/>
      <c r="L55" s="63"/>
      <c r="M55" s="63"/>
      <c r="N55" s="70"/>
      <c r="O55" s="70"/>
      <c r="P55" s="71">
        <v>11.092758178710938</v>
      </c>
      <c r="Q55" s="71">
        <v>52.957347869873047</v>
      </c>
      <c r="R55" s="58">
        <f t="shared" si="0"/>
        <v>5.5674027992824051</v>
      </c>
      <c r="S55" s="58">
        <f>AVERAGE(P55:P57)</f>
        <v>11.277400334676107</v>
      </c>
      <c r="T55" s="58">
        <f>AVERAGE(Q55:Q57)</f>
        <v>53.122407277425133</v>
      </c>
      <c r="U55" s="58">
        <f>AVERAGE(R55:R57)</f>
        <v>5.49488646412608</v>
      </c>
      <c r="V55" s="59"/>
      <c r="GP55" s="61"/>
      <c r="GQ55" s="61"/>
      <c r="GR55" s="61"/>
      <c r="GS55" s="61"/>
      <c r="GT55" s="61"/>
      <c r="GU55" s="61"/>
      <c r="GV55" s="61"/>
      <c r="GW55" s="61"/>
      <c r="GX55" s="61"/>
      <c r="GY55" s="61"/>
      <c r="GZ55" s="61"/>
      <c r="HA55" s="61"/>
      <c r="HB55" s="61"/>
      <c r="HC55" s="61"/>
      <c r="HD55" s="61"/>
      <c r="HE55" s="61"/>
      <c r="HF55" s="61"/>
      <c r="HG55" s="61"/>
      <c r="HH55" s="61"/>
      <c r="HI55" s="61"/>
      <c r="HJ55" s="61"/>
      <c r="HK55" s="61"/>
      <c r="HL55" s="61"/>
      <c r="HM55" s="61"/>
      <c r="HN55" s="61"/>
      <c r="HO55" s="61"/>
      <c r="HP55" s="61"/>
      <c r="HQ55" s="61"/>
      <c r="HR55" s="61"/>
      <c r="HS55" s="61"/>
      <c r="HT55" s="61"/>
      <c r="HU55" s="61"/>
      <c r="HV55" s="61"/>
      <c r="HW55" s="61"/>
      <c r="HX55" s="61"/>
      <c r="HY55" s="61"/>
      <c r="HZ55" s="61"/>
      <c r="IA55" s="61"/>
      <c r="IB55" s="61"/>
      <c r="IC55" s="61"/>
      <c r="ID55" s="61"/>
      <c r="IE55" s="61"/>
      <c r="IF55" s="61"/>
      <c r="IG55" s="61"/>
      <c r="IH55" s="61"/>
      <c r="II55" s="61"/>
      <c r="IJ55" s="61"/>
      <c r="IK55" s="61"/>
      <c r="IL55" s="61"/>
      <c r="IM55" s="61"/>
      <c r="IN55" s="61"/>
      <c r="IO55" s="61"/>
      <c r="IP55" s="61"/>
    </row>
    <row r="56" spans="1:250" s="60" customFormat="1" ht="15.4" x14ac:dyDescent="0.35">
      <c r="A56" s="62">
        <v>5</v>
      </c>
      <c r="B56" s="63"/>
      <c r="C56" s="64" t="s">
        <v>618</v>
      </c>
      <c r="E56" s="65" t="s">
        <v>619</v>
      </c>
      <c r="F56" s="66" t="s">
        <v>4</v>
      </c>
      <c r="G56" s="67">
        <v>3.62</v>
      </c>
      <c r="H56" s="68"/>
      <c r="I56" s="68"/>
      <c r="J56" s="69"/>
      <c r="K56" s="69"/>
      <c r="L56" s="63"/>
      <c r="M56" s="63"/>
      <c r="N56" s="70"/>
      <c r="O56" s="70"/>
      <c r="P56" s="71">
        <v>11.259116172790527</v>
      </c>
      <c r="Q56" s="71">
        <v>54.141326904296875</v>
      </c>
      <c r="R56" s="58">
        <f t="shared" si="0"/>
        <v>5.6077746976031069</v>
      </c>
      <c r="S56" s="58">
        <f>STDEV(P55:P57)</f>
        <v>0.19443009902248551</v>
      </c>
      <c r="T56" s="58">
        <f>STDEV(Q55:Q57)</f>
        <v>0.94723784979869774</v>
      </c>
      <c r="U56" s="58">
        <f>STDEV(R55:R57)</f>
        <v>0.16182896247610717</v>
      </c>
      <c r="V56" s="59"/>
      <c r="GP56" s="61"/>
      <c r="GQ56" s="61"/>
      <c r="GR56" s="61"/>
      <c r="GS56" s="61"/>
      <c r="GT56" s="61"/>
      <c r="GU56" s="61"/>
      <c r="GV56" s="61"/>
      <c r="GW56" s="61"/>
      <c r="GX56" s="61"/>
      <c r="GY56" s="61"/>
      <c r="GZ56" s="61"/>
      <c r="HA56" s="61"/>
      <c r="HB56" s="61"/>
      <c r="HC56" s="61"/>
      <c r="HD56" s="61"/>
      <c r="HE56" s="61"/>
      <c r="HF56" s="61"/>
      <c r="HG56" s="61"/>
      <c r="HH56" s="61"/>
      <c r="HI56" s="61"/>
      <c r="HJ56" s="61"/>
      <c r="HK56" s="61"/>
      <c r="HL56" s="61"/>
      <c r="HM56" s="61"/>
      <c r="HN56" s="61"/>
      <c r="HO56" s="61"/>
      <c r="HP56" s="61"/>
      <c r="HQ56" s="61"/>
      <c r="HR56" s="61"/>
      <c r="HS56" s="61"/>
      <c r="HT56" s="61"/>
      <c r="HU56" s="61"/>
      <c r="HV56" s="61"/>
      <c r="HW56" s="61"/>
      <c r="HX56" s="61"/>
      <c r="HY56" s="61"/>
      <c r="HZ56" s="61"/>
      <c r="IA56" s="61"/>
      <c r="IB56" s="61"/>
      <c r="IC56" s="61"/>
      <c r="ID56" s="61"/>
      <c r="IE56" s="61"/>
      <c r="IF56" s="61"/>
      <c r="IG56" s="61"/>
      <c r="IH56" s="61"/>
      <c r="II56" s="61"/>
      <c r="IJ56" s="61"/>
      <c r="IK56" s="61"/>
      <c r="IL56" s="61"/>
      <c r="IM56" s="61"/>
      <c r="IN56" s="61"/>
      <c r="IO56" s="61"/>
      <c r="IP56" s="61"/>
    </row>
    <row r="57" spans="1:250" s="60" customFormat="1" ht="15.4" x14ac:dyDescent="0.35">
      <c r="A57" s="62">
        <v>5</v>
      </c>
      <c r="B57" s="63"/>
      <c r="C57" s="64" t="s">
        <v>620</v>
      </c>
      <c r="E57" s="65" t="s">
        <v>621</v>
      </c>
      <c r="F57" s="66" t="s">
        <v>4</v>
      </c>
      <c r="G57" s="67">
        <v>2.4</v>
      </c>
      <c r="H57" s="68"/>
      <c r="I57" s="68"/>
      <c r="J57" s="69"/>
      <c r="K57" s="69"/>
      <c r="L57" s="63"/>
      <c r="M57" s="63"/>
      <c r="N57" s="70"/>
      <c r="O57" s="70"/>
      <c r="P57" s="71">
        <v>11.480326652526855</v>
      </c>
      <c r="Q57" s="71">
        <v>52.268547058105469</v>
      </c>
      <c r="R57" s="58">
        <f t="shared" si="0"/>
        <v>5.3094818954927305</v>
      </c>
      <c r="S57" s="58">
        <f>100*S56/S55</f>
        <v>1.7240684311316474</v>
      </c>
      <c r="T57" s="58">
        <f>100*T56/T55</f>
        <v>1.7831229764341561</v>
      </c>
      <c r="U57" s="58">
        <f>100*U56/U55</f>
        <v>2.9450829154091509</v>
      </c>
      <c r="V57" s="59"/>
      <c r="GP57" s="61"/>
      <c r="GQ57" s="61"/>
      <c r="GR57" s="61"/>
      <c r="GS57" s="61"/>
      <c r="GT57" s="61"/>
      <c r="GU57" s="61"/>
      <c r="GV57" s="61"/>
      <c r="GW57" s="61"/>
      <c r="GX57" s="61"/>
      <c r="GY57" s="61"/>
      <c r="GZ57" s="61"/>
      <c r="HA57" s="61"/>
      <c r="HB57" s="61"/>
      <c r="HC57" s="61"/>
      <c r="HD57" s="61"/>
      <c r="HE57" s="61"/>
      <c r="HF57" s="61"/>
      <c r="HG57" s="61"/>
      <c r="HH57" s="61"/>
      <c r="HI57" s="61"/>
      <c r="HJ57" s="61"/>
      <c r="HK57" s="61"/>
      <c r="HL57" s="61"/>
      <c r="HM57" s="61"/>
      <c r="HN57" s="61"/>
      <c r="HO57" s="61"/>
      <c r="HP57" s="61"/>
      <c r="HQ57" s="61"/>
      <c r="HR57" s="61"/>
      <c r="HS57" s="61"/>
      <c r="HT57" s="61"/>
      <c r="HU57" s="61"/>
      <c r="HV57" s="61"/>
      <c r="HW57" s="61"/>
      <c r="HX57" s="61"/>
      <c r="HY57" s="61"/>
      <c r="HZ57" s="61"/>
      <c r="IA57" s="61"/>
      <c r="IB57" s="61"/>
      <c r="IC57" s="61"/>
      <c r="ID57" s="61"/>
      <c r="IE57" s="61"/>
      <c r="IF57" s="61"/>
      <c r="IG57" s="61"/>
      <c r="IH57" s="61"/>
      <c r="II57" s="61"/>
      <c r="IJ57" s="61"/>
      <c r="IK57" s="61"/>
      <c r="IL57" s="61"/>
      <c r="IM57" s="61"/>
      <c r="IN57" s="61"/>
      <c r="IO57" s="61"/>
      <c r="IP57" s="61"/>
    </row>
    <row r="58" spans="1:250" ht="15.4" x14ac:dyDescent="0.35">
      <c r="A58" s="39">
        <v>4</v>
      </c>
      <c r="C58" s="44" t="s">
        <v>512</v>
      </c>
      <c r="E58" s="41" t="s">
        <v>513</v>
      </c>
      <c r="F58" s="42" t="s">
        <v>4</v>
      </c>
      <c r="G58" s="43">
        <v>3.38</v>
      </c>
      <c r="P58" s="46">
        <v>9.9321012496948242</v>
      </c>
      <c r="Q58" s="46">
        <v>49.922252655029297</v>
      </c>
      <c r="R58" s="45">
        <f t="shared" si="0"/>
        <v>5.8616380458959743</v>
      </c>
      <c r="S58" s="45"/>
      <c r="T58" s="45"/>
      <c r="U58" s="45"/>
    </row>
    <row r="59" spans="1:250" ht="15.4" x14ac:dyDescent="0.35">
      <c r="A59" s="39">
        <v>4</v>
      </c>
      <c r="C59" s="44" t="s">
        <v>510</v>
      </c>
      <c r="E59" s="41" t="s">
        <v>511</v>
      </c>
      <c r="F59" s="42" t="s">
        <v>4</v>
      </c>
      <c r="G59" s="43">
        <v>2.35</v>
      </c>
      <c r="P59" s="46">
        <v>11.31602954864502</v>
      </c>
      <c r="Q59" s="46">
        <v>49.684467315673828</v>
      </c>
      <c r="R59" s="45">
        <f t="shared" si="0"/>
        <v>5.1202660409124592</v>
      </c>
      <c r="S59" s="45"/>
      <c r="T59" s="45"/>
      <c r="U59" s="45"/>
    </row>
    <row r="60" spans="1:250" ht="15.4" x14ac:dyDescent="0.35">
      <c r="A60" s="39">
        <v>4</v>
      </c>
      <c r="C60" s="44" t="s">
        <v>508</v>
      </c>
      <c r="E60" s="41" t="s">
        <v>509</v>
      </c>
      <c r="F60" s="42" t="s">
        <v>4</v>
      </c>
      <c r="G60" s="43">
        <v>3.7</v>
      </c>
      <c r="P60" s="46">
        <v>10.366348266601563</v>
      </c>
      <c r="Q60" s="46">
        <v>46.225124359130859</v>
      </c>
      <c r="R60" s="45">
        <f t="shared" si="0"/>
        <v>5.2001785391072106</v>
      </c>
      <c r="S60" s="45"/>
      <c r="T60" s="45"/>
      <c r="U60" s="45"/>
    </row>
    <row r="61" spans="1:250" ht="15.4" x14ac:dyDescent="0.35">
      <c r="A61" s="39">
        <v>4</v>
      </c>
      <c r="C61" s="44" t="s">
        <v>506</v>
      </c>
      <c r="E61" s="41" t="s">
        <v>507</v>
      </c>
      <c r="F61" s="42" t="s">
        <v>4</v>
      </c>
      <c r="G61" s="43">
        <v>3.77</v>
      </c>
      <c r="P61" s="46">
        <v>11.42747688293457</v>
      </c>
      <c r="Q61" s="46">
        <v>51.019237518310547</v>
      </c>
      <c r="R61" s="45">
        <f t="shared" si="0"/>
        <v>5.2065443733622612</v>
      </c>
      <c r="S61" s="45"/>
      <c r="T61" s="45"/>
      <c r="U61" s="45"/>
    </row>
    <row r="62" spans="1:250" ht="15.4" x14ac:dyDescent="0.35">
      <c r="A62" s="39">
        <v>4</v>
      </c>
      <c r="C62" s="44" t="s">
        <v>504</v>
      </c>
      <c r="E62" s="41" t="s">
        <v>505</v>
      </c>
      <c r="F62" s="42" t="s">
        <v>4</v>
      </c>
      <c r="G62" s="43">
        <v>2.87</v>
      </c>
      <c r="P62" s="46">
        <v>8.6547489166259766</v>
      </c>
      <c r="Q62" s="46">
        <v>49.202766418457031</v>
      </c>
      <c r="R62" s="45">
        <f t="shared" si="0"/>
        <v>6.6298088984746704</v>
      </c>
      <c r="S62" s="45"/>
      <c r="T62" s="45"/>
      <c r="U62" s="45"/>
    </row>
    <row r="63" spans="1:250" ht="15.4" x14ac:dyDescent="0.35">
      <c r="A63" s="39">
        <v>5</v>
      </c>
      <c r="C63" s="44" t="s">
        <v>622</v>
      </c>
      <c r="E63" s="41" t="s">
        <v>623</v>
      </c>
      <c r="F63" s="42" t="s">
        <v>4</v>
      </c>
      <c r="G63" s="43">
        <v>3.6</v>
      </c>
      <c r="P63" s="46">
        <v>9.2453985214233398</v>
      </c>
      <c r="Q63" s="46">
        <v>50.244773864746094</v>
      </c>
      <c r="R63" s="45">
        <f t="shared" si="0"/>
        <v>6.3376933435847018</v>
      </c>
      <c r="S63" s="45"/>
      <c r="T63" s="45"/>
      <c r="U63" s="45"/>
    </row>
    <row r="64" spans="1:250" ht="15.4" x14ac:dyDescent="0.35">
      <c r="A64" s="39">
        <v>5</v>
      </c>
      <c r="C64" s="44" t="s">
        <v>624</v>
      </c>
      <c r="E64" s="41" t="s">
        <v>625</v>
      </c>
      <c r="F64" s="42" t="s">
        <v>4</v>
      </c>
      <c r="G64" s="43">
        <v>3.18</v>
      </c>
      <c r="P64" s="46">
        <v>9.446782112121582</v>
      </c>
      <c r="Q64" s="46">
        <v>51.280506134033203</v>
      </c>
      <c r="R64" s="45">
        <f t="shared" si="0"/>
        <v>6.330446839202855</v>
      </c>
      <c r="S64" s="45"/>
      <c r="T64" s="45"/>
      <c r="U64" s="45"/>
    </row>
    <row r="65" spans="1:250" ht="15.4" x14ac:dyDescent="0.35">
      <c r="A65" s="39">
        <v>4</v>
      </c>
      <c r="C65" s="44" t="s">
        <v>502</v>
      </c>
      <c r="E65" s="41" t="s">
        <v>503</v>
      </c>
      <c r="F65" s="42" t="s">
        <v>4</v>
      </c>
      <c r="G65" s="43">
        <v>2.54</v>
      </c>
      <c r="P65" s="46">
        <v>11.069460868835449</v>
      </c>
      <c r="Q65" s="46">
        <v>50.075717926025391</v>
      </c>
      <c r="R65" s="45">
        <f t="shared" si="0"/>
        <v>5.2755370416116971</v>
      </c>
      <c r="S65" s="45"/>
      <c r="T65" s="45"/>
      <c r="U65" s="45"/>
    </row>
    <row r="66" spans="1:250" s="60" customFormat="1" x14ac:dyDescent="0.35">
      <c r="A66" s="52">
        <v>2</v>
      </c>
      <c r="B66" s="53">
        <v>135</v>
      </c>
      <c r="C66" s="54" t="s">
        <v>240</v>
      </c>
      <c r="D66" s="54"/>
      <c r="E66" s="54" t="s">
        <v>241</v>
      </c>
      <c r="F66" s="54" t="s">
        <v>4</v>
      </c>
      <c r="G66" s="55">
        <v>2.4</v>
      </c>
      <c r="H66" s="56">
        <v>4356649</v>
      </c>
      <c r="I66" s="56">
        <v>53042236</v>
      </c>
      <c r="J66" s="57">
        <v>11.249656677246094</v>
      </c>
      <c r="K66" s="57">
        <v>49.500308990478516</v>
      </c>
      <c r="L66" s="52"/>
      <c r="M66" s="52"/>
      <c r="N66" s="57"/>
      <c r="O66" s="57"/>
      <c r="P66" s="58">
        <f>(((H66+60160)/(1.6309*(10)^7))/G66)*100</f>
        <v>11.284181024792037</v>
      </c>
      <c r="Q66" s="58">
        <f>(((I66+717822)/(4.552*(10)^7))/G66)*100</f>
        <v>49.209191930287069</v>
      </c>
      <c r="R66" s="58">
        <f t="shared" ref="R66:R129" si="1">(Q66/12.011)/(P66/14.007)</f>
        <v>5.0855994391834756</v>
      </c>
      <c r="S66" s="58">
        <f>AVERAGE(P66:P68)</f>
        <v>11.185297140201675</v>
      </c>
      <c r="T66" s="58">
        <f>AVERAGE(Q66:Q68)</f>
        <v>50.882381959753893</v>
      </c>
      <c r="U66" s="58">
        <f>AVERAGE(R66:R68)</f>
        <v>5.3058515673873563</v>
      </c>
      <c r="V66" s="59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GP66" s="61"/>
      <c r="GQ66" s="61"/>
      <c r="GR66" s="61"/>
      <c r="GS66" s="61"/>
      <c r="GT66" s="61"/>
      <c r="GU66" s="61"/>
      <c r="GV66" s="61"/>
      <c r="GW66" s="61"/>
      <c r="GX66" s="61"/>
      <c r="GY66" s="61"/>
      <c r="GZ66" s="61"/>
      <c r="HA66" s="61"/>
      <c r="HB66" s="61"/>
      <c r="HC66" s="61"/>
      <c r="HD66" s="61"/>
      <c r="HE66" s="61"/>
      <c r="HF66" s="61"/>
      <c r="HG66" s="61"/>
      <c r="HH66" s="61"/>
      <c r="HI66" s="61"/>
      <c r="HJ66" s="61"/>
      <c r="HK66" s="61"/>
      <c r="HL66" s="61"/>
      <c r="HM66" s="61"/>
      <c r="HN66" s="61"/>
      <c r="HO66" s="61"/>
      <c r="HP66" s="61"/>
      <c r="HQ66" s="61"/>
      <c r="HR66" s="61"/>
      <c r="HS66" s="61"/>
      <c r="HT66" s="61"/>
      <c r="HU66" s="61"/>
      <c r="HV66" s="61"/>
      <c r="HW66" s="61"/>
      <c r="HX66" s="61"/>
      <c r="HY66" s="61"/>
      <c r="HZ66" s="61"/>
      <c r="IA66" s="61"/>
      <c r="IB66" s="61"/>
      <c r="IC66" s="61"/>
      <c r="ID66" s="61"/>
      <c r="IE66" s="61"/>
      <c r="IF66" s="61"/>
      <c r="IG66" s="61"/>
      <c r="IH66" s="61"/>
      <c r="II66" s="61"/>
      <c r="IJ66" s="61"/>
      <c r="IK66" s="61"/>
      <c r="IL66" s="61"/>
      <c r="IM66" s="61"/>
      <c r="IN66" s="61"/>
      <c r="IO66" s="61"/>
      <c r="IP66" s="61"/>
    </row>
    <row r="67" spans="1:250" s="60" customFormat="1" ht="15.4" x14ac:dyDescent="0.35">
      <c r="A67" s="62">
        <v>6</v>
      </c>
      <c r="B67" s="63"/>
      <c r="C67" s="64" t="s">
        <v>673</v>
      </c>
      <c r="E67" s="65" t="s">
        <v>674</v>
      </c>
      <c r="F67" s="66" t="s">
        <v>4</v>
      </c>
      <c r="G67" s="67">
        <v>2.48</v>
      </c>
      <c r="H67" s="68"/>
      <c r="I67" s="68"/>
      <c r="J67" s="69"/>
      <c r="K67" s="69"/>
      <c r="L67" s="63"/>
      <c r="M67" s="63"/>
      <c r="N67" s="70"/>
      <c r="O67" s="70"/>
      <c r="P67" s="71">
        <v>11.089951515197754</v>
      </c>
      <c r="Q67" s="71">
        <v>51.059444427490234</v>
      </c>
      <c r="R67" s="58">
        <f t="shared" si="1"/>
        <v>5.3692348355675126</v>
      </c>
      <c r="S67" s="58">
        <f>STDEV(P66:P68)</f>
        <v>9.7163084862434843E-2</v>
      </c>
      <c r="T67" s="58">
        <f>STDEV(Q66:Q68)</f>
        <v>1.5920605631001716</v>
      </c>
      <c r="U67" s="58">
        <f>STDEV(R66:R68)</f>
        <v>0.19638772607864097</v>
      </c>
      <c r="V67" s="59"/>
      <c r="GP67" s="61"/>
      <c r="GQ67" s="61"/>
      <c r="GR67" s="61"/>
      <c r="GS67" s="61"/>
      <c r="GT67" s="61"/>
      <c r="GU67" s="61"/>
      <c r="GV67" s="61"/>
      <c r="GW67" s="61"/>
      <c r="GX67" s="61"/>
      <c r="GY67" s="61"/>
      <c r="GZ67" s="61"/>
      <c r="HA67" s="61"/>
      <c r="HB67" s="61"/>
      <c r="HC67" s="61"/>
      <c r="HD67" s="61"/>
      <c r="HE67" s="61"/>
      <c r="HF67" s="61"/>
      <c r="HG67" s="61"/>
      <c r="HH67" s="61"/>
      <c r="HI67" s="61"/>
      <c r="HJ67" s="61"/>
      <c r="HK67" s="61"/>
      <c r="HL67" s="61"/>
      <c r="HM67" s="61"/>
      <c r="HN67" s="61"/>
      <c r="HO67" s="61"/>
      <c r="HP67" s="61"/>
      <c r="HQ67" s="61"/>
      <c r="HR67" s="61"/>
      <c r="HS67" s="61"/>
      <c r="HT67" s="61"/>
      <c r="HU67" s="61"/>
      <c r="HV67" s="61"/>
      <c r="HW67" s="61"/>
      <c r="HX67" s="61"/>
      <c r="HY67" s="61"/>
      <c r="HZ67" s="61"/>
      <c r="IA67" s="61"/>
      <c r="IB67" s="61"/>
      <c r="IC67" s="61"/>
      <c r="ID67" s="61"/>
      <c r="IE67" s="61"/>
      <c r="IF67" s="61"/>
      <c r="IG67" s="61"/>
      <c r="IH67" s="61"/>
      <c r="II67" s="61"/>
      <c r="IJ67" s="61"/>
      <c r="IK67" s="61"/>
      <c r="IL67" s="61"/>
      <c r="IM67" s="61"/>
      <c r="IN67" s="61"/>
      <c r="IO67" s="61"/>
      <c r="IP67" s="61"/>
    </row>
    <row r="68" spans="1:250" s="60" customFormat="1" ht="15.4" x14ac:dyDescent="0.35">
      <c r="A68" s="62">
        <v>6</v>
      </c>
      <c r="B68" s="63"/>
      <c r="C68" s="64" t="s">
        <v>675</v>
      </c>
      <c r="E68" s="65" t="s">
        <v>676</v>
      </c>
      <c r="F68" s="66" t="s">
        <v>4</v>
      </c>
      <c r="G68" s="67">
        <v>3.22</v>
      </c>
      <c r="H68" s="68"/>
      <c r="I68" s="68"/>
      <c r="J68" s="69"/>
      <c r="K68" s="69"/>
      <c r="L68" s="63"/>
      <c r="M68" s="63"/>
      <c r="N68" s="70"/>
      <c r="O68" s="70"/>
      <c r="P68" s="71">
        <v>11.181758880615234</v>
      </c>
      <c r="Q68" s="71">
        <v>52.378509521484375</v>
      </c>
      <c r="R68" s="58">
        <f t="shared" si="1"/>
        <v>5.462720427411079</v>
      </c>
      <c r="S68" s="58">
        <f>100*S67/S66</f>
        <v>0.86866789182752957</v>
      </c>
      <c r="T68" s="58">
        <f>100*T67/T66</f>
        <v>3.1289033684771943</v>
      </c>
      <c r="U68" s="58">
        <f>100*U67/U66</f>
        <v>3.7013422555155246</v>
      </c>
      <c r="V68" s="59"/>
      <c r="GP68" s="61"/>
      <c r="GQ68" s="61"/>
      <c r="GR68" s="61"/>
      <c r="GS68" s="61"/>
      <c r="GT68" s="61"/>
      <c r="GU68" s="61"/>
      <c r="GV68" s="61"/>
      <c r="GW68" s="61"/>
      <c r="GX68" s="61"/>
      <c r="GY68" s="61"/>
      <c r="GZ68" s="61"/>
      <c r="HA68" s="61"/>
      <c r="HB68" s="61"/>
      <c r="HC68" s="61"/>
      <c r="HD68" s="61"/>
      <c r="HE68" s="61"/>
      <c r="HF68" s="61"/>
      <c r="HG68" s="61"/>
      <c r="HH68" s="61"/>
      <c r="HI68" s="61"/>
      <c r="HJ68" s="61"/>
      <c r="HK68" s="61"/>
      <c r="HL68" s="61"/>
      <c r="HM68" s="61"/>
      <c r="HN68" s="61"/>
      <c r="HO68" s="61"/>
      <c r="HP68" s="61"/>
      <c r="HQ68" s="61"/>
      <c r="HR68" s="61"/>
      <c r="HS68" s="61"/>
      <c r="HT68" s="61"/>
      <c r="HU68" s="61"/>
      <c r="HV68" s="61"/>
      <c r="HW68" s="61"/>
      <c r="HX68" s="61"/>
      <c r="HY68" s="61"/>
      <c r="HZ68" s="61"/>
      <c r="IA68" s="61"/>
      <c r="IB68" s="61"/>
      <c r="IC68" s="61"/>
      <c r="ID68" s="61"/>
      <c r="IE68" s="61"/>
      <c r="IF68" s="61"/>
      <c r="IG68" s="61"/>
      <c r="IH68" s="61"/>
      <c r="II68" s="61"/>
      <c r="IJ68" s="61"/>
      <c r="IK68" s="61"/>
      <c r="IL68" s="61"/>
      <c r="IM68" s="61"/>
      <c r="IN68" s="61"/>
      <c r="IO68" s="61"/>
      <c r="IP68" s="61"/>
    </row>
    <row r="69" spans="1:250" x14ac:dyDescent="0.35">
      <c r="A69" s="10">
        <v>2</v>
      </c>
      <c r="B69" s="9">
        <v>134</v>
      </c>
      <c r="C69" s="2" t="s">
        <v>238</v>
      </c>
      <c r="D69" s="2"/>
      <c r="E69" s="2" t="s">
        <v>239</v>
      </c>
      <c r="F69" s="2" t="s">
        <v>4</v>
      </c>
      <c r="G69" s="3">
        <v>2.06</v>
      </c>
      <c r="H69" s="21">
        <v>3556798</v>
      </c>
      <c r="I69" s="21">
        <v>44353536</v>
      </c>
      <c r="J69" s="18">
        <v>10.869874000549316</v>
      </c>
      <c r="K69" s="18">
        <v>48.646869659423828</v>
      </c>
      <c r="L69" s="10"/>
      <c r="M69" s="10"/>
      <c r="N69" s="18"/>
      <c r="O69" s="18"/>
      <c r="P69" s="45">
        <f t="shared" ref="P69:P80" si="2">(((H69+60160)/(1.6309*(10)^7))/G69)*100</f>
        <v>10.765864580102594</v>
      </c>
      <c r="Q69" s="45">
        <f t="shared" ref="Q69:Q80" si="3">(((I69+717822)/(4.552*(10)^7))/G69)*100</f>
        <v>48.065246045694202</v>
      </c>
      <c r="R69" s="45">
        <f t="shared" si="1"/>
        <v>5.206528125797349</v>
      </c>
      <c r="S69" s="45"/>
      <c r="T69" s="45"/>
      <c r="U69" s="45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</row>
    <row r="70" spans="1:250" x14ac:dyDescent="0.35">
      <c r="A70" s="10">
        <v>2</v>
      </c>
      <c r="B70" s="9">
        <v>132</v>
      </c>
      <c r="C70" s="2" t="s">
        <v>235</v>
      </c>
      <c r="D70" s="2"/>
      <c r="E70" s="2" t="s">
        <v>236</v>
      </c>
      <c r="F70" s="2" t="s">
        <v>4</v>
      </c>
      <c r="G70" s="3">
        <v>3.4</v>
      </c>
      <c r="H70" s="21">
        <v>5466914</v>
      </c>
      <c r="I70" s="21">
        <v>77260168</v>
      </c>
      <c r="J70" s="18">
        <v>9.8218927383422852</v>
      </c>
      <c r="K70" s="18">
        <v>50.179840087890625</v>
      </c>
      <c r="L70" s="10"/>
      <c r="M70" s="10"/>
      <c r="N70" s="18"/>
      <c r="O70" s="18"/>
      <c r="P70" s="45">
        <f t="shared" si="2"/>
        <v>9.9675639217609913</v>
      </c>
      <c r="Q70" s="45">
        <f t="shared" si="3"/>
        <v>50.383793807505441</v>
      </c>
      <c r="R70" s="45">
        <f t="shared" si="1"/>
        <v>5.8947826715921456</v>
      </c>
      <c r="S70" s="45"/>
      <c r="T70" s="45"/>
      <c r="U70" s="45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</row>
    <row r="71" spans="1:250" x14ac:dyDescent="0.35">
      <c r="A71" s="10">
        <v>2</v>
      </c>
      <c r="B71" s="9">
        <v>131</v>
      </c>
      <c r="C71" s="2" t="s">
        <v>233</v>
      </c>
      <c r="D71" s="2"/>
      <c r="E71" s="2" t="s">
        <v>234</v>
      </c>
      <c r="F71" s="2" t="s">
        <v>4</v>
      </c>
      <c r="G71" s="3">
        <v>3.45</v>
      </c>
      <c r="H71" s="21">
        <v>5557419</v>
      </c>
      <c r="I71" s="21">
        <v>81329280</v>
      </c>
      <c r="J71" s="18">
        <v>9.8306541442871094</v>
      </c>
      <c r="K71" s="18">
        <v>51.975860595703125</v>
      </c>
      <c r="L71" s="10"/>
      <c r="M71" s="10"/>
      <c r="N71" s="18"/>
      <c r="O71" s="18"/>
      <c r="P71" s="45">
        <f t="shared" si="2"/>
        <v>9.9839583549938187</v>
      </c>
      <c r="Q71" s="45">
        <f t="shared" si="3"/>
        <v>52.244658821731491</v>
      </c>
      <c r="R71" s="45">
        <f t="shared" si="1"/>
        <v>6.1024622040874883</v>
      </c>
      <c r="S71" s="45"/>
      <c r="T71" s="45"/>
      <c r="U71" s="45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</row>
    <row r="72" spans="1:250" x14ac:dyDescent="0.35">
      <c r="A72" s="10">
        <v>1</v>
      </c>
      <c r="B72" s="9">
        <v>68</v>
      </c>
      <c r="C72" s="2" t="s">
        <v>126</v>
      </c>
      <c r="D72" s="2" t="s">
        <v>393</v>
      </c>
      <c r="E72" s="2" t="s">
        <v>127</v>
      </c>
      <c r="F72" s="2" t="s">
        <v>6</v>
      </c>
      <c r="G72" s="3">
        <v>1.526</v>
      </c>
      <c r="H72" s="21">
        <v>2489839.5</v>
      </c>
      <c r="I72" s="21">
        <v>23582192</v>
      </c>
      <c r="J72" s="18">
        <v>10.520000457763672</v>
      </c>
      <c r="K72" s="18">
        <v>36.090000152587891</v>
      </c>
      <c r="L72" s="18">
        <v>10.520000457763672</v>
      </c>
      <c r="M72" s="18">
        <v>36.090000152587891</v>
      </c>
      <c r="N72" s="18">
        <f>G72*(L72/100)</f>
        <v>0.16053520698547363</v>
      </c>
      <c r="O72" s="18">
        <f>G72*(M72/100)</f>
        <v>0.55073340232849122</v>
      </c>
      <c r="P72" s="45">
        <f t="shared" si="2"/>
        <v>10.24609147696192</v>
      </c>
      <c r="Q72" s="45">
        <f t="shared" si="3"/>
        <v>34.982410911511543</v>
      </c>
      <c r="R72" s="45">
        <f t="shared" si="1"/>
        <v>3.9815985497629618</v>
      </c>
      <c r="S72" s="45"/>
      <c r="T72" s="45"/>
      <c r="U72" s="45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</row>
    <row r="73" spans="1:250" x14ac:dyDescent="0.35">
      <c r="A73" s="10">
        <v>1</v>
      </c>
      <c r="B73" s="9">
        <v>69</v>
      </c>
      <c r="C73" s="2" t="s">
        <v>126</v>
      </c>
      <c r="D73" s="2" t="s">
        <v>393</v>
      </c>
      <c r="E73" s="2" t="s">
        <v>128</v>
      </c>
      <c r="F73" s="2" t="s">
        <v>6</v>
      </c>
      <c r="G73" s="3">
        <v>0.57799999999999996</v>
      </c>
      <c r="H73" s="21">
        <v>913423</v>
      </c>
      <c r="I73" s="21">
        <v>8615672</v>
      </c>
      <c r="J73" s="18">
        <v>10.520000457763672</v>
      </c>
      <c r="K73" s="18">
        <v>36.090000152587891</v>
      </c>
      <c r="L73" s="18">
        <v>10.520000457763672</v>
      </c>
      <c r="M73" s="18">
        <v>36.090000152587891</v>
      </c>
      <c r="N73" s="18">
        <f>G73*(L73/100)</f>
        <v>6.0805602645874014E-2</v>
      </c>
      <c r="O73" s="18">
        <f>G73*(M73/100)</f>
        <v>0.20860020088195799</v>
      </c>
      <c r="P73" s="45">
        <f t="shared" si="2"/>
        <v>10.328037611007659</v>
      </c>
      <c r="Q73" s="45">
        <f t="shared" si="3"/>
        <v>35.474326658193526</v>
      </c>
      <c r="R73" s="45">
        <f t="shared" si="1"/>
        <v>4.0055514243159243</v>
      </c>
      <c r="S73" s="45"/>
      <c r="T73" s="45"/>
      <c r="U73" s="45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</row>
    <row r="74" spans="1:250" x14ac:dyDescent="0.35">
      <c r="A74" s="10">
        <v>1</v>
      </c>
      <c r="B74" s="9">
        <v>70</v>
      </c>
      <c r="C74" s="2" t="s">
        <v>126</v>
      </c>
      <c r="D74" s="2" t="s">
        <v>393</v>
      </c>
      <c r="E74" s="2" t="s">
        <v>129</v>
      </c>
      <c r="F74" s="2" t="s">
        <v>6</v>
      </c>
      <c r="G74" s="3">
        <v>4.6959999999999997</v>
      </c>
      <c r="H74" s="21">
        <v>8001877</v>
      </c>
      <c r="I74" s="21">
        <v>74418160</v>
      </c>
      <c r="J74" s="18">
        <v>10.520000457763672</v>
      </c>
      <c r="K74" s="18">
        <v>36.090000152587891</v>
      </c>
      <c r="L74" s="18">
        <v>10.520000457763672</v>
      </c>
      <c r="M74" s="18">
        <v>36.090000152587891</v>
      </c>
      <c r="N74" s="18">
        <f>G74*(L74/100)</f>
        <v>0.49401922149658201</v>
      </c>
      <c r="O74" s="18">
        <f>G74*(M74/100)</f>
        <v>1.6947864071655274</v>
      </c>
      <c r="P74" s="45">
        <f t="shared" si="2"/>
        <v>10.526630189140036</v>
      </c>
      <c r="Q74" s="45">
        <f t="shared" si="3"/>
        <v>35.149376465181462</v>
      </c>
      <c r="R74" s="45">
        <f t="shared" si="1"/>
        <v>3.8939845216723019</v>
      </c>
      <c r="S74" s="45"/>
      <c r="T74" s="45"/>
      <c r="U74" s="45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</row>
    <row r="75" spans="1:250" x14ac:dyDescent="0.35">
      <c r="A75" s="10">
        <v>1</v>
      </c>
      <c r="B75" s="9">
        <v>71</v>
      </c>
      <c r="C75" s="2" t="s">
        <v>126</v>
      </c>
      <c r="D75" s="2" t="s">
        <v>393</v>
      </c>
      <c r="E75" s="2" t="s">
        <v>130</v>
      </c>
      <c r="F75" s="2" t="s">
        <v>6</v>
      </c>
      <c r="G75" s="3">
        <v>0.51300000000000001</v>
      </c>
      <c r="H75" s="21">
        <v>834523</v>
      </c>
      <c r="I75" s="21">
        <v>7821914</v>
      </c>
      <c r="J75" s="18">
        <v>10.520000457763672</v>
      </c>
      <c r="K75" s="18">
        <v>36.090000152587891</v>
      </c>
      <c r="L75" s="18">
        <v>10.520000457763672</v>
      </c>
      <c r="M75" s="18">
        <v>36.090000152587891</v>
      </c>
      <c r="N75" s="18">
        <f>G75*(L75/100)</f>
        <v>5.3967602348327634E-2</v>
      </c>
      <c r="O75" s="18">
        <f>G75*(M75/100)</f>
        <v>0.18514170078277589</v>
      </c>
      <c r="P75" s="45">
        <f t="shared" si="2"/>
        <v>10.693613602888751</v>
      </c>
      <c r="Q75" s="45">
        <f t="shared" si="3"/>
        <v>36.569988728900945</v>
      </c>
      <c r="R75" s="45">
        <f t="shared" si="1"/>
        <v>3.9881023980275638</v>
      </c>
      <c r="S75" s="45"/>
      <c r="T75" s="45"/>
      <c r="U75" s="45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</row>
    <row r="76" spans="1:250" x14ac:dyDescent="0.35">
      <c r="A76" s="11">
        <v>3</v>
      </c>
      <c r="B76" s="9">
        <v>1</v>
      </c>
      <c r="C76" s="2" t="s">
        <v>267</v>
      </c>
      <c r="D76" s="2" t="s">
        <v>393</v>
      </c>
      <c r="E76" s="2" t="s">
        <v>268</v>
      </c>
      <c r="F76" s="2" t="s">
        <v>6</v>
      </c>
      <c r="G76" s="12">
        <v>1.252</v>
      </c>
      <c r="H76" s="22">
        <v>2051450</v>
      </c>
      <c r="I76" s="22">
        <v>19371914</v>
      </c>
      <c r="J76" s="12">
        <v>10.520000457763672</v>
      </c>
      <c r="K76" s="12">
        <v>36.090000152587891</v>
      </c>
      <c r="L76" s="18">
        <v>10.520000457763672</v>
      </c>
      <c r="M76" s="18">
        <v>36.090000152587891</v>
      </c>
      <c r="N76" s="18">
        <f>G76*(L76/100)</f>
        <v>0.13171040573120116</v>
      </c>
      <c r="O76" s="18">
        <f>G76*(M76/100)</f>
        <v>0.45184680191040039</v>
      </c>
      <c r="P76" s="45">
        <f t="shared" si="2"/>
        <v>10.341464570905694</v>
      </c>
      <c r="Q76" s="45">
        <f t="shared" si="3"/>
        <v>35.250692038608186</v>
      </c>
      <c r="R76" s="45">
        <f t="shared" si="1"/>
        <v>3.9751320556996972</v>
      </c>
      <c r="S76" s="45"/>
      <c r="T76" s="45"/>
      <c r="U76" s="45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</row>
    <row r="77" spans="1:250" x14ac:dyDescent="0.35">
      <c r="A77" s="35">
        <v>3</v>
      </c>
      <c r="B77" s="27">
        <v>2</v>
      </c>
      <c r="C77" s="28" t="s">
        <v>267</v>
      </c>
      <c r="D77" s="28" t="s">
        <v>398</v>
      </c>
      <c r="E77" s="28" t="s">
        <v>269</v>
      </c>
      <c r="F77" s="28" t="s">
        <v>4</v>
      </c>
      <c r="G77" s="36">
        <v>1.0999999999999999E-2</v>
      </c>
      <c r="H77" s="37">
        <v>0</v>
      </c>
      <c r="I77" s="37">
        <v>136530.5</v>
      </c>
      <c r="J77" s="36">
        <v>0</v>
      </c>
      <c r="K77" s="36">
        <v>218.58944702148438</v>
      </c>
      <c r="L77" s="32"/>
      <c r="M77" s="32"/>
      <c r="N77" s="32"/>
      <c r="O77" s="32"/>
      <c r="P77" s="47">
        <f t="shared" si="2"/>
        <v>33.534189153785697</v>
      </c>
      <c r="Q77" s="47">
        <f t="shared" si="3"/>
        <v>170.62480028758594</v>
      </c>
      <c r="R77" s="45">
        <f t="shared" si="1"/>
        <v>5.9336278995601042</v>
      </c>
      <c r="S77" s="45"/>
      <c r="T77" s="45"/>
      <c r="U77" s="45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  <c r="FP77" s="33"/>
      <c r="FQ77" s="33"/>
      <c r="FR77" s="33"/>
      <c r="FS77" s="33"/>
      <c r="FT77" s="33"/>
      <c r="FU77" s="33"/>
      <c r="FV77" s="33"/>
      <c r="FW77" s="33"/>
      <c r="FX77" s="33"/>
      <c r="FY77" s="33"/>
      <c r="FZ77" s="33"/>
      <c r="GA77" s="33"/>
      <c r="GB77" s="33"/>
      <c r="GC77" s="33"/>
      <c r="GD77" s="33"/>
      <c r="GE77" s="33"/>
      <c r="GF77" s="33"/>
      <c r="GG77" s="33"/>
      <c r="GH77" s="33"/>
      <c r="GI77" s="33"/>
      <c r="GJ77" s="33"/>
      <c r="GK77" s="33"/>
      <c r="GL77" s="33"/>
      <c r="GM77" s="33"/>
      <c r="GN77" s="33"/>
      <c r="GO77" s="33"/>
      <c r="GP77" s="34"/>
      <c r="GQ77" s="34"/>
      <c r="GR77" s="34"/>
      <c r="GS77" s="34"/>
      <c r="GT77" s="34"/>
      <c r="GU77" s="34"/>
      <c r="GV77" s="34"/>
      <c r="GW77" s="34"/>
      <c r="GX77" s="34"/>
      <c r="GY77" s="34"/>
      <c r="GZ77" s="34"/>
      <c r="HA77" s="34"/>
      <c r="HB77" s="34"/>
      <c r="HC77" s="34"/>
      <c r="HD77" s="34"/>
      <c r="HE77" s="34"/>
      <c r="HF77" s="34"/>
      <c r="HG77" s="34"/>
      <c r="HH77" s="34"/>
      <c r="HI77" s="34"/>
      <c r="HJ77" s="34"/>
      <c r="HK77" s="34"/>
      <c r="HL77" s="34"/>
      <c r="HM77" s="34"/>
      <c r="HN77" s="34"/>
      <c r="HO77" s="34"/>
      <c r="HP77" s="34"/>
      <c r="HQ77" s="34"/>
      <c r="HR77" s="34"/>
      <c r="HS77" s="34"/>
      <c r="HT77" s="34"/>
      <c r="HU77" s="34"/>
      <c r="HV77" s="34"/>
      <c r="HW77" s="34"/>
      <c r="HX77" s="34"/>
      <c r="HY77" s="34"/>
      <c r="HZ77" s="34"/>
      <c r="IA77" s="34"/>
      <c r="IB77" s="34"/>
      <c r="IC77" s="34"/>
      <c r="ID77" s="34"/>
      <c r="IE77" s="34"/>
      <c r="IF77" s="34"/>
      <c r="IG77" s="34"/>
      <c r="IH77" s="34"/>
      <c r="II77" s="34"/>
      <c r="IJ77" s="34"/>
      <c r="IK77" s="34"/>
      <c r="IL77" s="34"/>
      <c r="IM77" s="34"/>
      <c r="IN77" s="34"/>
      <c r="IO77" s="34"/>
      <c r="IP77" s="34"/>
    </row>
    <row r="78" spans="1:250" x14ac:dyDescent="0.35">
      <c r="A78" s="11">
        <v>3</v>
      </c>
      <c r="B78" s="9">
        <v>3</v>
      </c>
      <c r="C78" s="2" t="s">
        <v>267</v>
      </c>
      <c r="D78" s="2" t="s">
        <v>393</v>
      </c>
      <c r="E78" s="2" t="s">
        <v>270</v>
      </c>
      <c r="F78" s="2" t="s">
        <v>6</v>
      </c>
      <c r="G78" s="12">
        <v>0.24199999999999999</v>
      </c>
      <c r="H78" s="22">
        <v>407274</v>
      </c>
      <c r="I78" s="22">
        <v>3560480</v>
      </c>
      <c r="J78" s="12">
        <v>10.520000457763672</v>
      </c>
      <c r="K78" s="12">
        <v>36.090000152587891</v>
      </c>
      <c r="L78" s="18">
        <v>10.520000457763672</v>
      </c>
      <c r="M78" s="18">
        <v>36.090000152587891</v>
      </c>
      <c r="N78" s="18">
        <f>G78*(L78/100)</f>
        <v>2.5458401107788086E-2</v>
      </c>
      <c r="O78" s="18">
        <f>G78*(M78/100)</f>
        <v>8.7337800369262697E-2</v>
      </c>
      <c r="P78" s="45">
        <f t="shared" si="2"/>
        <v>11.8434327950546</v>
      </c>
      <c r="Q78" s="45">
        <f t="shared" si="3"/>
        <v>38.837728216822327</v>
      </c>
      <c r="R78" s="45">
        <f t="shared" si="1"/>
        <v>3.8242139371649042</v>
      </c>
      <c r="S78" s="45"/>
      <c r="T78" s="45"/>
      <c r="U78" s="45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</row>
    <row r="79" spans="1:250" x14ac:dyDescent="0.35">
      <c r="A79" s="11">
        <v>3</v>
      </c>
      <c r="B79" s="9">
        <v>4</v>
      </c>
      <c r="C79" s="2" t="s">
        <v>267</v>
      </c>
      <c r="D79" s="2" t="s">
        <v>393</v>
      </c>
      <c r="E79" s="2" t="s">
        <v>271</v>
      </c>
      <c r="F79" s="2" t="s">
        <v>6</v>
      </c>
      <c r="G79" s="12">
        <v>0.90200000000000002</v>
      </c>
      <c r="H79" s="22">
        <v>1584408</v>
      </c>
      <c r="I79" s="22">
        <v>13847538</v>
      </c>
      <c r="J79" s="12">
        <v>10.520000457763672</v>
      </c>
      <c r="K79" s="12">
        <v>36.090000152587891</v>
      </c>
      <c r="L79" s="18">
        <v>10.520000457763672</v>
      </c>
      <c r="M79" s="18">
        <v>36.090000152587891</v>
      </c>
      <c r="N79" s="18">
        <f>G79*(L79/100)</f>
        <v>9.4890404129028313E-2</v>
      </c>
      <c r="O79" s="18">
        <f>G79*(M79/100)</f>
        <v>0.3255318013763428</v>
      </c>
      <c r="P79" s="45">
        <f t="shared" si="2"/>
        <v>11.179386349463023</v>
      </c>
      <c r="Q79" s="45">
        <f t="shared" si="3"/>
        <v>35.47418546561245</v>
      </c>
      <c r="R79" s="45">
        <f t="shared" si="1"/>
        <v>3.7005001718221995</v>
      </c>
      <c r="S79" s="45"/>
      <c r="T79" s="45"/>
      <c r="U79" s="45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</row>
    <row r="80" spans="1:250" x14ac:dyDescent="0.35">
      <c r="A80" s="11">
        <v>3</v>
      </c>
      <c r="B80" s="9">
        <v>5</v>
      </c>
      <c r="C80" s="2" t="s">
        <v>267</v>
      </c>
      <c r="D80" s="2" t="s">
        <v>393</v>
      </c>
      <c r="E80" s="2" t="s">
        <v>272</v>
      </c>
      <c r="F80" s="2" t="s">
        <v>6</v>
      </c>
      <c r="G80" s="12">
        <v>3.8620000000000001</v>
      </c>
      <c r="H80" s="22">
        <v>6587734</v>
      </c>
      <c r="I80" s="22">
        <v>61119704</v>
      </c>
      <c r="J80" s="12">
        <v>10.520000457763672</v>
      </c>
      <c r="K80" s="12">
        <v>36.090000152587891</v>
      </c>
      <c r="L80" s="18">
        <v>10.520000457763672</v>
      </c>
      <c r="M80" s="18">
        <v>36.090000152587891</v>
      </c>
      <c r="N80" s="18">
        <f>G80*(L80/100)</f>
        <v>0.406282417678833</v>
      </c>
      <c r="O80" s="18">
        <f>G80*(M80/100)</f>
        <v>1.3937958058929445</v>
      </c>
      <c r="P80" s="45">
        <f t="shared" si="2"/>
        <v>10.554665736757423</v>
      </c>
      <c r="Q80" s="45">
        <f t="shared" si="3"/>
        <v>35.175281618291521</v>
      </c>
      <c r="R80" s="45">
        <f t="shared" si="1"/>
        <v>3.8865034802950005</v>
      </c>
      <c r="S80" s="45"/>
      <c r="T80" s="45"/>
      <c r="U80" s="45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</row>
    <row r="81" spans="1:250" ht="15.4" x14ac:dyDescent="0.35">
      <c r="A81" s="39">
        <v>6</v>
      </c>
      <c r="C81" s="44" t="s">
        <v>267</v>
      </c>
      <c r="E81" s="41" t="s">
        <v>655</v>
      </c>
      <c r="F81" s="42" t="s">
        <v>6</v>
      </c>
      <c r="G81" s="43">
        <v>0.81699999999999995</v>
      </c>
      <c r="P81" s="46">
        <v>10.520000457763672</v>
      </c>
      <c r="Q81" s="46">
        <v>36.090000152587891</v>
      </c>
      <c r="R81" s="45">
        <f t="shared" si="1"/>
        <v>4.0007101391262401</v>
      </c>
      <c r="S81" s="45"/>
      <c r="T81" s="45"/>
      <c r="U81" s="45"/>
    </row>
    <row r="82" spans="1:250" ht="15.4" x14ac:dyDescent="0.35">
      <c r="A82" s="39">
        <v>6</v>
      </c>
      <c r="C82" s="44" t="s">
        <v>267</v>
      </c>
      <c r="E82" s="41" t="s">
        <v>656</v>
      </c>
      <c r="F82" s="42" t="s">
        <v>6</v>
      </c>
      <c r="G82" s="43">
        <v>3.883</v>
      </c>
      <c r="P82" s="46">
        <v>10.520000457763672</v>
      </c>
      <c r="Q82" s="46">
        <v>36.090000152587891</v>
      </c>
      <c r="R82" s="45">
        <f t="shared" si="1"/>
        <v>4.0007101391262401</v>
      </c>
      <c r="S82" s="45"/>
      <c r="T82" s="45"/>
      <c r="U82" s="45"/>
    </row>
    <row r="83" spans="1:250" ht="15.4" x14ac:dyDescent="0.35">
      <c r="A83" s="39">
        <v>6</v>
      </c>
      <c r="C83" s="44" t="s">
        <v>267</v>
      </c>
      <c r="E83" s="41" t="s">
        <v>769</v>
      </c>
      <c r="F83" s="42" t="s">
        <v>6</v>
      </c>
      <c r="G83" s="43">
        <v>0.11799999999999999</v>
      </c>
      <c r="P83" s="46">
        <v>10.520000457763672</v>
      </c>
      <c r="Q83" s="46">
        <v>36.090000152587891</v>
      </c>
      <c r="R83" s="45">
        <f t="shared" si="1"/>
        <v>4.0007101391262401</v>
      </c>
      <c r="S83" s="45"/>
      <c r="T83" s="45"/>
      <c r="U83" s="45"/>
    </row>
    <row r="84" spans="1:250" ht="15.4" x14ac:dyDescent="0.35">
      <c r="A84" s="39">
        <v>6</v>
      </c>
      <c r="C84" s="44" t="s">
        <v>267</v>
      </c>
      <c r="E84" s="41" t="s">
        <v>770</v>
      </c>
      <c r="F84" s="42" t="s">
        <v>6</v>
      </c>
      <c r="G84" s="43">
        <v>2.367</v>
      </c>
      <c r="P84" s="46">
        <v>10.520000457763672</v>
      </c>
      <c r="Q84" s="46">
        <v>36.090000152587891</v>
      </c>
      <c r="R84" s="45">
        <f t="shared" si="1"/>
        <v>4.0007101391262401</v>
      </c>
      <c r="S84" s="45"/>
      <c r="T84" s="45"/>
      <c r="U84" s="45"/>
    </row>
    <row r="85" spans="1:250" ht="15.4" x14ac:dyDescent="0.35">
      <c r="A85" s="39">
        <v>4</v>
      </c>
      <c r="C85" s="44" t="s">
        <v>522</v>
      </c>
      <c r="E85" s="41" t="s">
        <v>523</v>
      </c>
      <c r="F85" s="42" t="s">
        <v>6</v>
      </c>
      <c r="G85" s="43">
        <v>0.89200000000000002</v>
      </c>
      <c r="P85" s="46">
        <v>10.520000457763672</v>
      </c>
      <c r="Q85" s="46">
        <v>36.090000152587891</v>
      </c>
      <c r="R85" s="45">
        <f t="shared" si="1"/>
        <v>4.0007101391262401</v>
      </c>
      <c r="S85" s="45"/>
      <c r="T85" s="45"/>
      <c r="U85" s="45"/>
    </row>
    <row r="86" spans="1:250" ht="15.4" x14ac:dyDescent="0.35">
      <c r="A86" s="39">
        <v>4</v>
      </c>
      <c r="C86" s="44" t="s">
        <v>524</v>
      </c>
      <c r="E86" s="41" t="s">
        <v>525</v>
      </c>
      <c r="F86" s="42" t="s">
        <v>6</v>
      </c>
      <c r="G86" s="43">
        <v>1.885</v>
      </c>
      <c r="P86" s="46">
        <v>10.520000457763672</v>
      </c>
      <c r="Q86" s="46">
        <v>36.090000152587891</v>
      </c>
      <c r="R86" s="45">
        <f t="shared" si="1"/>
        <v>4.0007101391262401</v>
      </c>
      <c r="S86" s="45"/>
      <c r="T86" s="45"/>
      <c r="U86" s="45"/>
    </row>
    <row r="87" spans="1:250" ht="15.4" x14ac:dyDescent="0.35">
      <c r="A87" s="39">
        <v>5</v>
      </c>
      <c r="C87" s="44" t="s">
        <v>524</v>
      </c>
      <c r="E87" s="41" t="s">
        <v>647</v>
      </c>
      <c r="F87" s="42" t="s">
        <v>6</v>
      </c>
      <c r="G87" s="43">
        <v>0.33100000000000002</v>
      </c>
      <c r="P87" s="46">
        <v>10.520000457763672</v>
      </c>
      <c r="Q87" s="46">
        <v>36.090000152587891</v>
      </c>
      <c r="R87" s="45">
        <f t="shared" si="1"/>
        <v>4.0007101391262401</v>
      </c>
      <c r="S87" s="45"/>
      <c r="T87" s="45"/>
      <c r="U87" s="45"/>
    </row>
    <row r="88" spans="1:250" ht="15.4" x14ac:dyDescent="0.35">
      <c r="A88" s="39">
        <v>5</v>
      </c>
      <c r="C88" s="44" t="s">
        <v>524</v>
      </c>
      <c r="E88" s="41" t="s">
        <v>648</v>
      </c>
      <c r="F88" s="42" t="s">
        <v>6</v>
      </c>
      <c r="G88" s="43">
        <v>3.76</v>
      </c>
      <c r="P88" s="46">
        <v>10.520000457763672</v>
      </c>
      <c r="Q88" s="46">
        <v>36.090000152587891</v>
      </c>
      <c r="R88" s="45">
        <f t="shared" si="1"/>
        <v>4.0007101391262401</v>
      </c>
      <c r="S88" s="45"/>
      <c r="T88" s="45"/>
      <c r="U88" s="45"/>
    </row>
    <row r="89" spans="1:250" x14ac:dyDescent="0.35">
      <c r="A89" s="9">
        <v>1</v>
      </c>
      <c r="B89" s="9">
        <v>1</v>
      </c>
      <c r="C89" s="2" t="s">
        <v>2</v>
      </c>
      <c r="D89" s="1" t="s">
        <v>392</v>
      </c>
      <c r="E89" s="2" t="s">
        <v>3</v>
      </c>
      <c r="F89" s="2" t="s">
        <v>4</v>
      </c>
      <c r="G89" s="3">
        <v>7.73</v>
      </c>
      <c r="H89" s="21">
        <v>12766832</v>
      </c>
      <c r="I89" s="21">
        <v>119065632</v>
      </c>
      <c r="J89" s="18">
        <v>10.001081466674805</v>
      </c>
      <c r="K89" s="18">
        <v>34.240230560302734</v>
      </c>
      <c r="L89" s="18">
        <v>10.520000457763672</v>
      </c>
      <c r="M89" s="18">
        <v>36.090000152587891</v>
      </c>
      <c r="N89" s="18">
        <f t="shared" ref="N89:N115" si="4">G89*(L89/100)</f>
        <v>0.81319603538513185</v>
      </c>
      <c r="O89" s="18">
        <f t="shared" ref="O89:O115" si="5">G89*(M89/100)</f>
        <v>2.7897570117950443</v>
      </c>
      <c r="P89" s="45">
        <f>(((H89+61107)/(1.6736*(10)^7))/G89)*100</f>
        <v>9.9157535699356139</v>
      </c>
      <c r="Q89" s="45">
        <f t="shared" ref="Q89:Q115" si="6">(((I89+717822)/(4.552*(10)^7))/G89)*100</f>
        <v>34.042001355047439</v>
      </c>
      <c r="R89" s="45">
        <f t="shared" si="1"/>
        <v>4.0036427819369944</v>
      </c>
      <c r="S89" s="45"/>
      <c r="T89" s="45"/>
      <c r="U89" s="45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</row>
    <row r="90" spans="1:250" x14ac:dyDescent="0.35">
      <c r="A90" s="9">
        <v>1</v>
      </c>
      <c r="B90" s="9">
        <v>2</v>
      </c>
      <c r="C90" s="2" t="s">
        <v>2</v>
      </c>
      <c r="D90" s="1" t="s">
        <v>392</v>
      </c>
      <c r="E90" s="2" t="s">
        <v>5</v>
      </c>
      <c r="F90" s="2" t="s">
        <v>6</v>
      </c>
      <c r="G90" s="3">
        <v>5.8</v>
      </c>
      <c r="H90" s="21">
        <v>10186280</v>
      </c>
      <c r="I90" s="21">
        <v>95516024</v>
      </c>
      <c r="J90" s="18">
        <v>10.520000457763672</v>
      </c>
      <c r="K90" s="18">
        <v>36.090000152587891</v>
      </c>
      <c r="L90" s="18">
        <v>10.520000457763672</v>
      </c>
      <c r="M90" s="18">
        <v>36.090000152587891</v>
      </c>
      <c r="N90" s="18">
        <f t="shared" si="4"/>
        <v>0.61016002655029289</v>
      </c>
      <c r="O90" s="18">
        <f t="shared" si="5"/>
        <v>2.0932200088500976</v>
      </c>
      <c r="P90" s="45">
        <f t="shared" ref="P90:P115" si="7">(((H90+60160)/(1.6309*(10)^7))/G90)*100</f>
        <v>10.832225067183129</v>
      </c>
      <c r="Q90" s="45">
        <f t="shared" si="6"/>
        <v>36.450005302708931</v>
      </c>
      <c r="R90" s="45">
        <f t="shared" si="1"/>
        <v>3.9241525538468802</v>
      </c>
      <c r="S90" s="45"/>
      <c r="T90" s="45"/>
      <c r="U90" s="45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</row>
    <row r="91" spans="1:250" x14ac:dyDescent="0.35">
      <c r="A91" s="9">
        <v>1</v>
      </c>
      <c r="B91" s="9">
        <v>3</v>
      </c>
      <c r="C91" s="2" t="s">
        <v>2</v>
      </c>
      <c r="D91" s="1" t="s">
        <v>392</v>
      </c>
      <c r="E91" s="2" t="s">
        <v>7</v>
      </c>
      <c r="F91" s="2" t="s">
        <v>4</v>
      </c>
      <c r="G91" s="3">
        <v>3.29</v>
      </c>
      <c r="H91" s="21">
        <v>5027969</v>
      </c>
      <c r="I91" s="21">
        <v>47656516</v>
      </c>
      <c r="J91" s="18">
        <v>9.3583812713623047</v>
      </c>
      <c r="K91" s="18">
        <v>32.551548004150391</v>
      </c>
      <c r="L91" s="18">
        <v>10.520000457763672</v>
      </c>
      <c r="M91" s="18">
        <v>36.090000152587891</v>
      </c>
      <c r="N91" s="18">
        <f t="shared" si="4"/>
        <v>0.34610801506042482</v>
      </c>
      <c r="O91" s="18">
        <f t="shared" si="5"/>
        <v>1.1873610050201417</v>
      </c>
      <c r="P91" s="45">
        <f t="shared" si="7"/>
        <v>9.4827627015571796</v>
      </c>
      <c r="Q91" s="45">
        <f t="shared" si="6"/>
        <v>32.301068103268683</v>
      </c>
      <c r="R91" s="45">
        <f t="shared" si="1"/>
        <v>3.972354166339723</v>
      </c>
      <c r="S91" s="45"/>
      <c r="T91" s="45"/>
      <c r="U91" s="45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</row>
    <row r="92" spans="1:250" x14ac:dyDescent="0.35">
      <c r="A92" s="27">
        <v>1</v>
      </c>
      <c r="B92" s="27">
        <v>4</v>
      </c>
      <c r="C92" s="28" t="s">
        <v>2</v>
      </c>
      <c r="D92" s="29" t="s">
        <v>392</v>
      </c>
      <c r="E92" s="28" t="s">
        <v>8</v>
      </c>
      <c r="F92" s="28" t="s">
        <v>4</v>
      </c>
      <c r="G92" s="30">
        <v>0.39</v>
      </c>
      <c r="H92" s="31">
        <v>2673424</v>
      </c>
      <c r="I92" s="31">
        <v>25501728</v>
      </c>
      <c r="J92" s="32">
        <v>42.655399322509766</v>
      </c>
      <c r="K92" s="32">
        <v>149.2420654296875</v>
      </c>
      <c r="L92" s="32">
        <v>10.520000457763672</v>
      </c>
      <c r="M92" s="32">
        <v>36.090000152587891</v>
      </c>
      <c r="N92" s="32">
        <f t="shared" si="4"/>
        <v>4.1028001785278323E-2</v>
      </c>
      <c r="O92" s="32">
        <f t="shared" si="5"/>
        <v>0.1407510005950928</v>
      </c>
      <c r="P92" s="47">
        <f t="shared" si="7"/>
        <v>42.977434199458848</v>
      </c>
      <c r="Q92" s="47">
        <f t="shared" si="6"/>
        <v>147.69247667973505</v>
      </c>
      <c r="R92" s="45">
        <f t="shared" si="1"/>
        <v>4.0075952291187908</v>
      </c>
      <c r="S92" s="45"/>
      <c r="T92" s="45"/>
      <c r="U92" s="45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  <c r="FP92" s="33"/>
      <c r="FQ92" s="33"/>
      <c r="FR92" s="33"/>
      <c r="FS92" s="33"/>
      <c r="FT92" s="33"/>
      <c r="FU92" s="33"/>
      <c r="FV92" s="33"/>
      <c r="FW92" s="33"/>
      <c r="FX92" s="33"/>
      <c r="FY92" s="33"/>
      <c r="FZ92" s="33"/>
      <c r="GA92" s="33"/>
      <c r="GB92" s="33"/>
      <c r="GC92" s="33"/>
      <c r="GD92" s="33"/>
      <c r="GE92" s="33"/>
      <c r="GF92" s="33"/>
      <c r="GG92" s="33"/>
      <c r="GH92" s="33"/>
      <c r="GI92" s="33"/>
      <c r="GJ92" s="33"/>
      <c r="GK92" s="33"/>
      <c r="GL92" s="33"/>
      <c r="GM92" s="33"/>
      <c r="GN92" s="33"/>
      <c r="GO92" s="33"/>
      <c r="GP92" s="34"/>
      <c r="GQ92" s="34"/>
      <c r="GR92" s="34"/>
      <c r="GS92" s="34"/>
      <c r="GT92" s="34"/>
      <c r="GU92" s="34"/>
      <c r="GV92" s="34"/>
      <c r="GW92" s="34"/>
      <c r="GX92" s="34"/>
      <c r="GY92" s="34"/>
      <c r="GZ92" s="34"/>
      <c r="HA92" s="34"/>
      <c r="HB92" s="34"/>
      <c r="HC92" s="34"/>
      <c r="HD92" s="34"/>
      <c r="HE92" s="34"/>
      <c r="HF92" s="34"/>
      <c r="HG92" s="34"/>
      <c r="HH92" s="34"/>
      <c r="HI92" s="34"/>
      <c r="HJ92" s="34"/>
      <c r="HK92" s="34"/>
      <c r="HL92" s="34"/>
      <c r="HM92" s="34"/>
      <c r="HN92" s="34"/>
      <c r="HO92" s="34"/>
      <c r="HP92" s="34"/>
      <c r="HQ92" s="34"/>
      <c r="HR92" s="34"/>
      <c r="HS92" s="34"/>
      <c r="HT92" s="34"/>
      <c r="HU92" s="34"/>
      <c r="HV92" s="34"/>
      <c r="HW92" s="34"/>
      <c r="HX92" s="34"/>
      <c r="HY92" s="34"/>
      <c r="HZ92" s="34"/>
      <c r="IA92" s="34"/>
      <c r="IB92" s="34"/>
      <c r="IC92" s="34"/>
      <c r="ID92" s="34"/>
      <c r="IE92" s="34"/>
      <c r="IF92" s="34"/>
      <c r="IG92" s="34"/>
      <c r="IH92" s="34"/>
      <c r="II92" s="34"/>
      <c r="IJ92" s="34"/>
      <c r="IK92" s="34"/>
      <c r="IL92" s="34"/>
      <c r="IM92" s="34"/>
      <c r="IN92" s="34"/>
      <c r="IO92" s="34"/>
      <c r="IP92" s="34"/>
    </row>
    <row r="93" spans="1:250" x14ac:dyDescent="0.35">
      <c r="A93" s="9">
        <v>1</v>
      </c>
      <c r="B93" s="9">
        <v>5</v>
      </c>
      <c r="C93" s="2" t="s">
        <v>2</v>
      </c>
      <c r="D93" s="1" t="s">
        <v>392</v>
      </c>
      <c r="E93" s="2" t="s">
        <v>9</v>
      </c>
      <c r="F93" s="2" t="s">
        <v>4</v>
      </c>
      <c r="G93" s="3">
        <v>1.63</v>
      </c>
      <c r="H93" s="21">
        <v>2564287</v>
      </c>
      <c r="I93" s="21">
        <v>24230606</v>
      </c>
      <c r="J93" s="18">
        <v>9.8034162521362305</v>
      </c>
      <c r="K93" s="18">
        <v>33.987331390380859</v>
      </c>
      <c r="L93" s="18">
        <v>10.520000457763672</v>
      </c>
      <c r="M93" s="18">
        <v>36.090000152587891</v>
      </c>
      <c r="N93" s="18">
        <f t="shared" si="4"/>
        <v>0.17147600746154784</v>
      </c>
      <c r="O93" s="18">
        <f t="shared" si="5"/>
        <v>0.58826700248718256</v>
      </c>
      <c r="P93" s="45">
        <f t="shared" si="7"/>
        <v>9.8724028698821495</v>
      </c>
      <c r="Q93" s="45">
        <f t="shared" si="6"/>
        <v>33.62430590746871</v>
      </c>
      <c r="R93" s="45">
        <f t="shared" si="1"/>
        <v>3.9718827553419116</v>
      </c>
      <c r="S93" s="45"/>
      <c r="T93" s="45"/>
      <c r="U93" s="45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</row>
    <row r="94" spans="1:250" x14ac:dyDescent="0.35">
      <c r="A94" s="9">
        <v>1</v>
      </c>
      <c r="B94" s="9">
        <v>19</v>
      </c>
      <c r="C94" s="2" t="s">
        <v>2</v>
      </c>
      <c r="D94" s="1" t="s">
        <v>392</v>
      </c>
      <c r="E94" s="2" t="s">
        <v>34</v>
      </c>
      <c r="F94" s="2" t="s">
        <v>4</v>
      </c>
      <c r="G94" s="3">
        <v>3.56</v>
      </c>
      <c r="H94" s="21">
        <v>6555902</v>
      </c>
      <c r="I94" s="21">
        <v>61257472</v>
      </c>
      <c r="J94" s="18">
        <v>11.266980171203613</v>
      </c>
      <c r="K94" s="18">
        <v>39.126346588134766</v>
      </c>
      <c r="L94" s="18">
        <v>10.520000457763672</v>
      </c>
      <c r="M94" s="18">
        <v>36.090000152587891</v>
      </c>
      <c r="N94" s="18">
        <f t="shared" si="4"/>
        <v>0.3745120162963867</v>
      </c>
      <c r="O94" s="18">
        <f t="shared" si="5"/>
        <v>1.284804005432129</v>
      </c>
      <c r="P94" s="45">
        <f t="shared" si="7"/>
        <v>11.395207443880508</v>
      </c>
      <c r="Q94" s="45">
        <f t="shared" si="6"/>
        <v>38.244267243932789</v>
      </c>
      <c r="R94" s="45">
        <f t="shared" si="1"/>
        <v>3.9139031094519314</v>
      </c>
      <c r="S94" s="45"/>
      <c r="T94" s="45"/>
      <c r="U94" s="45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</row>
    <row r="95" spans="1:250" x14ac:dyDescent="0.35">
      <c r="A95" s="9">
        <v>1</v>
      </c>
      <c r="B95" s="9">
        <v>31</v>
      </c>
      <c r="C95" s="2" t="s">
        <v>2</v>
      </c>
      <c r="D95" s="1" t="s">
        <v>392</v>
      </c>
      <c r="E95" s="2" t="s">
        <v>57</v>
      </c>
      <c r="F95" s="2" t="s">
        <v>4</v>
      </c>
      <c r="G95" s="3">
        <v>1.42</v>
      </c>
      <c r="H95" s="21">
        <v>2108709</v>
      </c>
      <c r="I95" s="21">
        <v>19780388</v>
      </c>
      <c r="J95" s="18">
        <v>9.4080305099487305</v>
      </c>
      <c r="K95" s="18">
        <v>32.175617218017578</v>
      </c>
      <c r="L95" s="18">
        <v>10.520000457763672</v>
      </c>
      <c r="M95" s="18">
        <v>36.090000152587891</v>
      </c>
      <c r="N95" s="18">
        <f t="shared" si="4"/>
        <v>0.14938400650024414</v>
      </c>
      <c r="O95" s="18">
        <f t="shared" si="5"/>
        <v>0.51247800216674799</v>
      </c>
      <c r="P95" s="45">
        <f t="shared" si="7"/>
        <v>9.3652126752790963</v>
      </c>
      <c r="Q95" s="45">
        <f t="shared" si="6"/>
        <v>31.712124681303997</v>
      </c>
      <c r="R95" s="45">
        <f t="shared" si="1"/>
        <v>3.948877465895666</v>
      </c>
      <c r="S95" s="45"/>
      <c r="T95" s="45"/>
      <c r="U95" s="45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</row>
    <row r="96" spans="1:250" x14ac:dyDescent="0.35">
      <c r="A96" s="9">
        <v>1</v>
      </c>
      <c r="B96" s="9">
        <v>43</v>
      </c>
      <c r="C96" s="2" t="s">
        <v>2</v>
      </c>
      <c r="D96" s="1" t="s">
        <v>392</v>
      </c>
      <c r="E96" s="2" t="s">
        <v>80</v>
      </c>
      <c r="F96" s="2" t="s">
        <v>4</v>
      </c>
      <c r="G96" s="3">
        <v>5.86</v>
      </c>
      <c r="H96" s="21">
        <v>9657668</v>
      </c>
      <c r="I96" s="21">
        <v>90502112</v>
      </c>
      <c r="J96" s="18">
        <v>10.028736114501953</v>
      </c>
      <c r="K96" s="18">
        <v>35.031658172607422</v>
      </c>
      <c r="L96" s="18">
        <v>10.520000457763672</v>
      </c>
      <c r="M96" s="18">
        <v>36.090000152587891</v>
      </c>
      <c r="N96" s="18">
        <f t="shared" si="4"/>
        <v>0.61647202682495117</v>
      </c>
      <c r="O96" s="18">
        <f t="shared" si="5"/>
        <v>2.1148740089416505</v>
      </c>
      <c r="P96" s="45">
        <f t="shared" si="7"/>
        <v>10.168204201411434</v>
      </c>
      <c r="Q96" s="45">
        <f t="shared" si="6"/>
        <v>34.19714771139116</v>
      </c>
      <c r="R96" s="45">
        <f t="shared" si="1"/>
        <v>3.9220360990888175</v>
      </c>
      <c r="S96" s="45"/>
      <c r="T96" s="45"/>
      <c r="U96" s="45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</row>
    <row r="97" spans="1:100" x14ac:dyDescent="0.35">
      <c r="A97" s="9">
        <v>1</v>
      </c>
      <c r="B97" s="9">
        <v>55</v>
      </c>
      <c r="C97" s="2" t="s">
        <v>2</v>
      </c>
      <c r="D97" s="1" t="s">
        <v>392</v>
      </c>
      <c r="E97" s="2" t="s">
        <v>103</v>
      </c>
      <c r="F97" s="2" t="s">
        <v>4</v>
      </c>
      <c r="G97" s="3">
        <v>4.49</v>
      </c>
      <c r="H97" s="21">
        <v>8031923</v>
      </c>
      <c r="I97" s="21">
        <v>75402744</v>
      </c>
      <c r="J97" s="18">
        <v>10.910715103149414</v>
      </c>
      <c r="K97" s="18">
        <v>38.13165283203125</v>
      </c>
      <c r="L97" s="18">
        <v>10.520000457763672</v>
      </c>
      <c r="M97" s="18">
        <v>36.090000152587891</v>
      </c>
      <c r="N97" s="18">
        <f t="shared" si="4"/>
        <v>0.47234802055358888</v>
      </c>
      <c r="O97" s="18">
        <f t="shared" si="5"/>
        <v>1.6204410068511965</v>
      </c>
      <c r="P97" s="45">
        <f t="shared" si="7"/>
        <v>11.050620252716843</v>
      </c>
      <c r="Q97" s="45">
        <f t="shared" si="6"/>
        <v>37.243751003010011</v>
      </c>
      <c r="R97" s="45">
        <f t="shared" si="1"/>
        <v>3.9303635292028312</v>
      </c>
      <c r="S97" s="45"/>
      <c r="T97" s="45"/>
      <c r="U97" s="45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</row>
    <row r="98" spans="1:100" x14ac:dyDescent="0.35">
      <c r="A98" s="10">
        <v>2</v>
      </c>
      <c r="B98" s="9">
        <v>81</v>
      </c>
      <c r="C98" s="2" t="s">
        <v>2</v>
      </c>
      <c r="D98" s="1" t="s">
        <v>392</v>
      </c>
      <c r="E98" s="2" t="s">
        <v>141</v>
      </c>
      <c r="F98" s="2" t="s">
        <v>4</v>
      </c>
      <c r="G98" s="3">
        <v>1.61</v>
      </c>
      <c r="H98" s="21">
        <v>3201202.5</v>
      </c>
      <c r="I98" s="21">
        <v>29485514</v>
      </c>
      <c r="J98" s="18">
        <v>12.502246856689453</v>
      </c>
      <c r="K98" s="18">
        <v>42.312538146972656</v>
      </c>
      <c r="L98" s="18">
        <v>10.520000457763672</v>
      </c>
      <c r="M98" s="18">
        <v>36.090000152587891</v>
      </c>
      <c r="N98" s="18">
        <f t="shared" si="4"/>
        <v>0.16937200736999514</v>
      </c>
      <c r="O98" s="18">
        <f t="shared" si="5"/>
        <v>0.58104900245666513</v>
      </c>
      <c r="P98" s="45">
        <f t="shared" si="7"/>
        <v>12.420694057200441</v>
      </c>
      <c r="Q98" s="45">
        <f t="shared" si="6"/>
        <v>41.212293551943588</v>
      </c>
      <c r="R98" s="45">
        <f t="shared" si="1"/>
        <v>3.8694289961774273</v>
      </c>
      <c r="S98" s="45"/>
      <c r="T98" s="45"/>
      <c r="U98" s="45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</row>
    <row r="99" spans="1:100" x14ac:dyDescent="0.35">
      <c r="A99" s="10">
        <v>2</v>
      </c>
      <c r="B99" s="9">
        <v>82</v>
      </c>
      <c r="C99" s="2" t="s">
        <v>2</v>
      </c>
      <c r="D99" s="1" t="s">
        <v>392</v>
      </c>
      <c r="E99" s="2" t="s">
        <v>142</v>
      </c>
      <c r="F99" s="2" t="s">
        <v>4</v>
      </c>
      <c r="G99" s="3">
        <v>0.39</v>
      </c>
      <c r="H99" s="21">
        <v>719872</v>
      </c>
      <c r="I99" s="21">
        <v>6483962</v>
      </c>
      <c r="J99" s="18">
        <v>12.478572845458984</v>
      </c>
      <c r="K99" s="18">
        <v>40.648872375488281</v>
      </c>
      <c r="L99" s="18">
        <v>10.520000457763672</v>
      </c>
      <c r="M99" s="18">
        <v>36.090000152587891</v>
      </c>
      <c r="N99" s="18">
        <f t="shared" si="4"/>
        <v>4.1028001785278323E-2</v>
      </c>
      <c r="O99" s="18">
        <f t="shared" si="5"/>
        <v>0.1407510005950928</v>
      </c>
      <c r="P99" s="45">
        <f t="shared" si="7"/>
        <v>12.263670680495746</v>
      </c>
      <c r="Q99" s="45">
        <f t="shared" si="6"/>
        <v>40.567031679509718</v>
      </c>
      <c r="R99" s="45">
        <f t="shared" si="1"/>
        <v>3.8576135020226539</v>
      </c>
      <c r="S99" s="45"/>
      <c r="T99" s="45"/>
      <c r="U99" s="45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</row>
    <row r="100" spans="1:100" x14ac:dyDescent="0.35">
      <c r="A100" s="10">
        <v>2</v>
      </c>
      <c r="B100" s="9">
        <v>83</v>
      </c>
      <c r="C100" s="2" t="s">
        <v>2</v>
      </c>
      <c r="D100" s="1" t="s">
        <v>392</v>
      </c>
      <c r="E100" s="2" t="s">
        <v>143</v>
      </c>
      <c r="F100" s="2" t="s">
        <v>6</v>
      </c>
      <c r="G100" s="3">
        <v>4.51</v>
      </c>
      <c r="H100" s="21">
        <v>7906230</v>
      </c>
      <c r="I100" s="21">
        <v>73592928</v>
      </c>
      <c r="J100" s="18">
        <v>10.520000457763672</v>
      </c>
      <c r="K100" s="18">
        <v>36.090000152587891</v>
      </c>
      <c r="L100" s="18">
        <v>10.520000457763672</v>
      </c>
      <c r="M100" s="18">
        <v>36.090000152587891</v>
      </c>
      <c r="N100" s="18">
        <f t="shared" si="4"/>
        <v>0.47445202064514158</v>
      </c>
      <c r="O100" s="18">
        <f t="shared" si="5"/>
        <v>1.6276590068817138</v>
      </c>
      <c r="P100" s="45">
        <f t="shared" si="7"/>
        <v>10.830728996368498</v>
      </c>
      <c r="Q100" s="45">
        <f t="shared" si="6"/>
        <v>36.197022628877839</v>
      </c>
      <c r="R100" s="45">
        <f t="shared" si="1"/>
        <v>3.8974551101448394</v>
      </c>
      <c r="S100" s="45"/>
      <c r="T100" s="45"/>
      <c r="U100" s="45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</row>
    <row r="101" spans="1:100" x14ac:dyDescent="0.35">
      <c r="A101" s="10">
        <v>2</v>
      </c>
      <c r="B101" s="9">
        <v>84</v>
      </c>
      <c r="C101" s="2" t="s">
        <v>2</v>
      </c>
      <c r="D101" s="1" t="s">
        <v>392</v>
      </c>
      <c r="E101" s="2" t="s">
        <v>144</v>
      </c>
      <c r="F101" s="2" t="s">
        <v>6</v>
      </c>
      <c r="G101" s="3">
        <v>3.12</v>
      </c>
      <c r="H101" s="21">
        <v>5367607</v>
      </c>
      <c r="I101" s="21">
        <v>50144168</v>
      </c>
      <c r="J101" s="18">
        <v>10.520000457763672</v>
      </c>
      <c r="K101" s="18">
        <v>36.090000152587891</v>
      </c>
      <c r="L101" s="18">
        <v>10.520000457763672</v>
      </c>
      <c r="M101" s="18">
        <v>36.090000152587891</v>
      </c>
      <c r="N101" s="18">
        <f t="shared" si="4"/>
        <v>0.32822401428222658</v>
      </c>
      <c r="O101" s="18">
        <f t="shared" si="5"/>
        <v>1.1260080047607424</v>
      </c>
      <c r="P101" s="45">
        <f t="shared" si="7"/>
        <v>10.666925686776688</v>
      </c>
      <c r="Q101" s="45">
        <f t="shared" si="6"/>
        <v>35.812653496913164</v>
      </c>
      <c r="R101" s="45">
        <f t="shared" si="1"/>
        <v>3.915283308506742</v>
      </c>
      <c r="S101" s="45"/>
      <c r="T101" s="45"/>
      <c r="U101" s="45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</row>
    <row r="102" spans="1:100" x14ac:dyDescent="0.35">
      <c r="A102" s="10">
        <v>2</v>
      </c>
      <c r="B102" s="9">
        <v>85</v>
      </c>
      <c r="C102" s="2" t="s">
        <v>2</v>
      </c>
      <c r="D102" s="1" t="s">
        <v>392</v>
      </c>
      <c r="E102" s="2" t="s">
        <v>145</v>
      </c>
      <c r="F102" s="2" t="s">
        <v>4</v>
      </c>
      <c r="G102" s="3">
        <v>8.5399999999999991</v>
      </c>
      <c r="H102" s="21">
        <v>15661945</v>
      </c>
      <c r="I102" s="21">
        <v>145265888</v>
      </c>
      <c r="J102" s="18">
        <v>10.786773681640625</v>
      </c>
      <c r="K102" s="18">
        <v>37.014019012451172</v>
      </c>
      <c r="L102" s="18">
        <v>10.520000457763672</v>
      </c>
      <c r="M102" s="18">
        <v>36.090000152587891</v>
      </c>
      <c r="N102" s="18">
        <f t="shared" si="4"/>
        <v>0.89840803909301747</v>
      </c>
      <c r="O102" s="18">
        <f t="shared" si="5"/>
        <v>3.0820860130310055</v>
      </c>
      <c r="P102" s="45">
        <f t="shared" si="7"/>
        <v>11.288220624436473</v>
      </c>
      <c r="Q102" s="45">
        <f t="shared" si="6"/>
        <v>37.552968456102377</v>
      </c>
      <c r="R102" s="45">
        <f t="shared" si="1"/>
        <v>3.8795802981066476</v>
      </c>
      <c r="S102" s="45"/>
      <c r="T102" s="45"/>
      <c r="U102" s="45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</row>
    <row r="103" spans="1:100" x14ac:dyDescent="0.35">
      <c r="A103" s="10">
        <v>2</v>
      </c>
      <c r="B103" s="9">
        <v>97</v>
      </c>
      <c r="C103" s="2" t="s">
        <v>2</v>
      </c>
      <c r="D103" s="1" t="s">
        <v>392</v>
      </c>
      <c r="E103" s="2" t="s">
        <v>168</v>
      </c>
      <c r="F103" s="2" t="s">
        <v>4</v>
      </c>
      <c r="G103" s="3">
        <v>3.52</v>
      </c>
      <c r="H103" s="21">
        <v>6416737</v>
      </c>
      <c r="I103" s="21">
        <v>59399280</v>
      </c>
      <c r="J103" s="18">
        <v>11.04134464263916</v>
      </c>
      <c r="K103" s="18">
        <v>37.613838195800781</v>
      </c>
      <c r="L103" s="18">
        <v>10.520000457763672</v>
      </c>
      <c r="M103" s="18">
        <v>36.090000152587891</v>
      </c>
      <c r="N103" s="18">
        <f t="shared" si="4"/>
        <v>0.37030401611328123</v>
      </c>
      <c r="O103" s="18">
        <f t="shared" si="5"/>
        <v>1.2703680053710937</v>
      </c>
      <c r="P103" s="45">
        <f t="shared" si="7"/>
        <v>11.282283137029751</v>
      </c>
      <c r="Q103" s="45">
        <f t="shared" si="6"/>
        <v>37.519161157932587</v>
      </c>
      <c r="R103" s="45">
        <f t="shared" si="1"/>
        <v>3.8781275363340675</v>
      </c>
      <c r="S103" s="45"/>
      <c r="T103" s="45"/>
      <c r="U103" s="45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</row>
    <row r="104" spans="1:100" x14ac:dyDescent="0.35">
      <c r="A104" s="10">
        <v>2</v>
      </c>
      <c r="B104" s="9">
        <v>109</v>
      </c>
      <c r="C104" s="2" t="s">
        <v>2</v>
      </c>
      <c r="D104" s="1" t="s">
        <v>392</v>
      </c>
      <c r="E104" s="2" t="s">
        <v>191</v>
      </c>
      <c r="F104" s="2" t="s">
        <v>6</v>
      </c>
      <c r="G104" s="3">
        <v>0.81</v>
      </c>
      <c r="H104" s="21">
        <v>1339964</v>
      </c>
      <c r="I104" s="21">
        <v>12130672</v>
      </c>
      <c r="J104" s="18">
        <v>10.520000457763672</v>
      </c>
      <c r="K104" s="18">
        <v>36.090000152587891</v>
      </c>
      <c r="L104" s="18">
        <v>10.520000457763672</v>
      </c>
      <c r="M104" s="18">
        <v>36.090000152587891</v>
      </c>
      <c r="N104" s="18">
        <f t="shared" si="4"/>
        <v>8.5212003707885745E-2</v>
      </c>
      <c r="O104" s="18">
        <f t="shared" si="5"/>
        <v>0.29232900123596195</v>
      </c>
      <c r="P104" s="45">
        <f t="shared" si="7"/>
        <v>10.598737802122436</v>
      </c>
      <c r="Q104" s="45">
        <f t="shared" si="6"/>
        <v>34.846964568552153</v>
      </c>
      <c r="R104" s="45">
        <f t="shared" si="1"/>
        <v>3.8342176938740886</v>
      </c>
      <c r="S104" s="45"/>
      <c r="T104" s="45"/>
      <c r="U104" s="45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</row>
    <row r="105" spans="1:100" x14ac:dyDescent="0.35">
      <c r="A105" s="10">
        <v>2</v>
      </c>
      <c r="B105" s="9">
        <v>121</v>
      </c>
      <c r="C105" s="2" t="s">
        <v>2</v>
      </c>
      <c r="D105" s="1" t="s">
        <v>392</v>
      </c>
      <c r="E105" s="2" t="s">
        <v>214</v>
      </c>
      <c r="F105" s="2" t="s">
        <v>4</v>
      </c>
      <c r="G105" s="3">
        <v>5.54</v>
      </c>
      <c r="H105" s="21">
        <v>10164524</v>
      </c>
      <c r="I105" s="21">
        <v>94440016</v>
      </c>
      <c r="J105" s="18">
        <v>10.912137031555176</v>
      </c>
      <c r="K105" s="18">
        <v>37.430545806884766</v>
      </c>
      <c r="L105" s="18">
        <v>10.520000457763672</v>
      </c>
      <c r="M105" s="18">
        <v>36.090000152587891</v>
      </c>
      <c r="N105" s="18">
        <f t="shared" si="4"/>
        <v>0.58280802536010745</v>
      </c>
      <c r="O105" s="18">
        <f t="shared" si="5"/>
        <v>1.9993860084533692</v>
      </c>
      <c r="P105" s="45">
        <f t="shared" si="7"/>
        <v>11.316517446348087</v>
      </c>
      <c r="Q105" s="45">
        <f t="shared" si="6"/>
        <v>37.733974196290923</v>
      </c>
      <c r="R105" s="45">
        <f t="shared" si="1"/>
        <v>3.8885323156268266</v>
      </c>
      <c r="S105" s="45"/>
      <c r="T105" s="45"/>
      <c r="U105" s="45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</row>
    <row r="106" spans="1:100" x14ac:dyDescent="0.35">
      <c r="A106" s="10">
        <v>2</v>
      </c>
      <c r="B106" s="9">
        <v>133</v>
      </c>
      <c r="C106" s="2" t="s">
        <v>2</v>
      </c>
      <c r="D106" s="1" t="s">
        <v>392</v>
      </c>
      <c r="E106" s="2" t="s">
        <v>237</v>
      </c>
      <c r="F106" s="2" t="s">
        <v>6</v>
      </c>
      <c r="G106" s="3">
        <v>1.57</v>
      </c>
      <c r="H106" s="21">
        <v>2878645</v>
      </c>
      <c r="I106" s="21">
        <v>26292452</v>
      </c>
      <c r="J106" s="18">
        <v>10.520000457763672</v>
      </c>
      <c r="K106" s="18">
        <v>36.090000152587891</v>
      </c>
      <c r="L106" s="18">
        <v>10.520000457763672</v>
      </c>
      <c r="M106" s="18">
        <v>36.090000152587891</v>
      </c>
      <c r="N106" s="18">
        <f t="shared" si="4"/>
        <v>0.16516400718688964</v>
      </c>
      <c r="O106" s="18">
        <f t="shared" si="5"/>
        <v>0.56661300239562995</v>
      </c>
      <c r="P106" s="45">
        <f t="shared" si="7"/>
        <v>11.477407066474569</v>
      </c>
      <c r="Q106" s="45">
        <f t="shared" si="6"/>
        <v>37.794367702864577</v>
      </c>
      <c r="R106" s="45">
        <f t="shared" si="1"/>
        <v>3.8401594798495156</v>
      </c>
      <c r="S106" s="45"/>
      <c r="T106" s="45"/>
      <c r="U106" s="45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</row>
    <row r="107" spans="1:100" x14ac:dyDescent="0.35">
      <c r="A107" s="11">
        <v>3</v>
      </c>
      <c r="B107" s="9">
        <v>6</v>
      </c>
      <c r="C107" s="2" t="s">
        <v>2</v>
      </c>
      <c r="D107" s="1" t="s">
        <v>392</v>
      </c>
      <c r="E107" s="2" t="s">
        <v>273</v>
      </c>
      <c r="F107" s="2" t="s">
        <v>6</v>
      </c>
      <c r="G107" s="12">
        <v>8.23</v>
      </c>
      <c r="H107" s="22">
        <v>14443952</v>
      </c>
      <c r="I107" s="22">
        <v>133902472</v>
      </c>
      <c r="J107" s="12">
        <v>10.520000457763672</v>
      </c>
      <c r="K107" s="12">
        <v>36.090000152587891</v>
      </c>
      <c r="L107" s="18">
        <v>10.520000457763672</v>
      </c>
      <c r="M107" s="18">
        <v>36.090000152587891</v>
      </c>
      <c r="N107" s="18">
        <f t="shared" si="4"/>
        <v>0.86579603767395019</v>
      </c>
      <c r="O107" s="18">
        <f t="shared" si="5"/>
        <v>2.9702070125579838</v>
      </c>
      <c r="P107" s="45">
        <f t="shared" si="7"/>
        <v>10.80597545563516</v>
      </c>
      <c r="Q107" s="45">
        <f t="shared" si="6"/>
        <v>35.934238511852776</v>
      </c>
      <c r="R107" s="45">
        <f t="shared" si="1"/>
        <v>3.878023451095634</v>
      </c>
      <c r="S107" s="45"/>
      <c r="T107" s="45"/>
      <c r="U107" s="45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</row>
    <row r="108" spans="1:100" x14ac:dyDescent="0.35">
      <c r="A108" s="11">
        <v>3</v>
      </c>
      <c r="B108" s="9">
        <v>7</v>
      </c>
      <c r="C108" s="2" t="s">
        <v>2</v>
      </c>
      <c r="D108" s="1" t="s">
        <v>392</v>
      </c>
      <c r="E108" s="2" t="s">
        <v>274</v>
      </c>
      <c r="F108" s="2" t="s">
        <v>6</v>
      </c>
      <c r="G108" s="12">
        <v>5.52</v>
      </c>
      <c r="H108" s="22">
        <v>9665886</v>
      </c>
      <c r="I108" s="22">
        <v>90227424</v>
      </c>
      <c r="J108" s="12">
        <v>10.520000457763672</v>
      </c>
      <c r="K108" s="12">
        <v>36.090000152587891</v>
      </c>
      <c r="L108" s="18">
        <v>10.520000457763672</v>
      </c>
      <c r="M108" s="18">
        <v>36.090000152587891</v>
      </c>
      <c r="N108" s="18">
        <f t="shared" si="4"/>
        <v>0.58070402526855458</v>
      </c>
      <c r="O108" s="18">
        <f t="shared" si="5"/>
        <v>1.9921680084228515</v>
      </c>
      <c r="P108" s="45">
        <f t="shared" si="7"/>
        <v>10.803635140551007</v>
      </c>
      <c r="Q108" s="45">
        <f t="shared" si="6"/>
        <v>36.194174084969823</v>
      </c>
      <c r="R108" s="45">
        <f t="shared" si="1"/>
        <v>3.9069218468212936</v>
      </c>
      <c r="S108" s="45"/>
      <c r="T108" s="45"/>
      <c r="U108" s="45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</row>
    <row r="109" spans="1:100" x14ac:dyDescent="0.35">
      <c r="A109" s="11">
        <v>3</v>
      </c>
      <c r="B109" s="9">
        <v>8</v>
      </c>
      <c r="C109" s="2" t="s">
        <v>2</v>
      </c>
      <c r="D109" s="1" t="s">
        <v>392</v>
      </c>
      <c r="E109" s="2" t="s">
        <v>275</v>
      </c>
      <c r="F109" s="2" t="s">
        <v>6</v>
      </c>
      <c r="G109" s="12">
        <v>3.04</v>
      </c>
      <c r="H109" s="22">
        <v>5312996</v>
      </c>
      <c r="I109" s="22">
        <v>49403680</v>
      </c>
      <c r="J109" s="12">
        <v>10.520000457763672</v>
      </c>
      <c r="K109" s="12">
        <v>36.090000152587891</v>
      </c>
      <c r="L109" s="18">
        <v>10.520000457763672</v>
      </c>
      <c r="M109" s="18">
        <v>36.090000152587891</v>
      </c>
      <c r="N109" s="18">
        <f t="shared" si="4"/>
        <v>0.3198080139160156</v>
      </c>
      <c r="O109" s="18">
        <f t="shared" si="5"/>
        <v>1.097136004638672</v>
      </c>
      <c r="P109" s="45">
        <f t="shared" si="7"/>
        <v>10.837485598845971</v>
      </c>
      <c r="Q109" s="45">
        <f t="shared" si="6"/>
        <v>36.219982829987977</v>
      </c>
      <c r="R109" s="45">
        <f t="shared" si="1"/>
        <v>3.8974959125478463</v>
      </c>
      <c r="S109" s="45"/>
      <c r="T109" s="45"/>
      <c r="U109" s="45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</row>
    <row r="110" spans="1:100" x14ac:dyDescent="0.35">
      <c r="A110" s="11">
        <v>3</v>
      </c>
      <c r="B110" s="9">
        <v>9</v>
      </c>
      <c r="C110" s="2" t="s">
        <v>2</v>
      </c>
      <c r="D110" s="1" t="s">
        <v>392</v>
      </c>
      <c r="E110" s="2" t="s">
        <v>276</v>
      </c>
      <c r="F110" s="2" t="s">
        <v>6</v>
      </c>
      <c r="G110" s="12">
        <v>1.6</v>
      </c>
      <c r="H110" s="22">
        <v>2734448</v>
      </c>
      <c r="I110" s="22">
        <v>25192100</v>
      </c>
      <c r="J110" s="12">
        <v>10.520000457763672</v>
      </c>
      <c r="K110" s="12">
        <v>36.090000152587891</v>
      </c>
      <c r="L110" s="18">
        <v>10.520000457763672</v>
      </c>
      <c r="M110" s="18">
        <v>36.090000152587891</v>
      </c>
      <c r="N110" s="18">
        <f t="shared" si="4"/>
        <v>0.16832000732421876</v>
      </c>
      <c r="O110" s="18">
        <f t="shared" si="5"/>
        <v>0.57744000244140625</v>
      </c>
      <c r="P110" s="45">
        <f t="shared" si="7"/>
        <v>10.70960819179594</v>
      </c>
      <c r="Q110" s="45">
        <f t="shared" si="6"/>
        <v>35.574914872583477</v>
      </c>
      <c r="R110" s="45">
        <f t="shared" si="1"/>
        <v>3.8737915603170094</v>
      </c>
      <c r="S110" s="45"/>
      <c r="T110" s="45"/>
      <c r="U110" s="45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</row>
    <row r="111" spans="1:100" x14ac:dyDescent="0.35">
      <c r="A111" s="11">
        <v>3</v>
      </c>
      <c r="B111" s="9">
        <v>10</v>
      </c>
      <c r="C111" s="2" t="s">
        <v>2</v>
      </c>
      <c r="D111" s="1" t="s">
        <v>392</v>
      </c>
      <c r="E111" s="2" t="s">
        <v>277</v>
      </c>
      <c r="F111" s="2" t="s">
        <v>6</v>
      </c>
      <c r="G111" s="12">
        <v>0.46</v>
      </c>
      <c r="H111" s="22">
        <v>739518</v>
      </c>
      <c r="I111" s="22">
        <v>6681761</v>
      </c>
      <c r="J111" s="12">
        <v>10.520000457763672</v>
      </c>
      <c r="K111" s="12">
        <v>36.090000152587891</v>
      </c>
      <c r="L111" s="18">
        <v>10.520000457763672</v>
      </c>
      <c r="M111" s="18">
        <v>36.090000152587891</v>
      </c>
      <c r="N111" s="18">
        <f t="shared" si="4"/>
        <v>4.8392002105712893E-2</v>
      </c>
      <c r="O111" s="18">
        <f t="shared" si="5"/>
        <v>0.16601400070190431</v>
      </c>
      <c r="P111" s="45">
        <f t="shared" si="7"/>
        <v>10.659331870639578</v>
      </c>
      <c r="Q111" s="45">
        <f t="shared" si="6"/>
        <v>35.338422671353257</v>
      </c>
      <c r="R111" s="45">
        <f t="shared" si="1"/>
        <v>3.8661895150571226</v>
      </c>
      <c r="S111" s="45"/>
      <c r="T111" s="45"/>
      <c r="U111" s="45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</row>
    <row r="112" spans="1:100" x14ac:dyDescent="0.35">
      <c r="A112" s="11">
        <v>3</v>
      </c>
      <c r="B112" s="9">
        <v>22</v>
      </c>
      <c r="C112" s="2" t="s">
        <v>2</v>
      </c>
      <c r="D112" s="1" t="s">
        <v>392</v>
      </c>
      <c r="E112" s="2" t="s">
        <v>300</v>
      </c>
      <c r="F112" s="2" t="s">
        <v>6</v>
      </c>
      <c r="G112" s="12">
        <v>5.84</v>
      </c>
      <c r="H112" s="22">
        <v>10163853</v>
      </c>
      <c r="I112" s="22">
        <v>95070528</v>
      </c>
      <c r="J112" s="12">
        <v>10.520000457763672</v>
      </c>
      <c r="K112" s="12">
        <v>36.090000152587891</v>
      </c>
      <c r="L112" s="18">
        <v>10.520000457763672</v>
      </c>
      <c r="M112" s="18">
        <v>36.090000152587891</v>
      </c>
      <c r="N112" s="18">
        <f t="shared" si="4"/>
        <v>0.61436802673339841</v>
      </c>
      <c r="O112" s="18">
        <f t="shared" si="5"/>
        <v>2.1076560089111327</v>
      </c>
      <c r="P112" s="45">
        <f t="shared" si="7"/>
        <v>10.734484993158665</v>
      </c>
      <c r="Q112" s="45">
        <f t="shared" si="6"/>
        <v>36.032765215350175</v>
      </c>
      <c r="R112" s="45">
        <f t="shared" si="1"/>
        <v>3.9145544686478106</v>
      </c>
      <c r="S112" s="45"/>
      <c r="T112" s="45"/>
      <c r="U112" s="45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</row>
    <row r="113" spans="1:100" x14ac:dyDescent="0.35">
      <c r="A113" s="11">
        <v>3</v>
      </c>
      <c r="B113" s="9">
        <v>34</v>
      </c>
      <c r="C113" s="2" t="s">
        <v>2</v>
      </c>
      <c r="D113" s="1" t="s">
        <v>392</v>
      </c>
      <c r="E113" s="2" t="s">
        <v>323</v>
      </c>
      <c r="F113" s="2" t="s">
        <v>6</v>
      </c>
      <c r="G113" s="12">
        <v>1.2</v>
      </c>
      <c r="H113" s="22">
        <v>2094880</v>
      </c>
      <c r="I113" s="22">
        <v>19017720</v>
      </c>
      <c r="J113" s="12">
        <v>10.520000457763672</v>
      </c>
      <c r="K113" s="12">
        <v>36.090000152587891</v>
      </c>
      <c r="L113" s="18">
        <v>10.520000457763672</v>
      </c>
      <c r="M113" s="18">
        <v>36.090000152587891</v>
      </c>
      <c r="N113" s="18">
        <f t="shared" si="4"/>
        <v>0.12624000549316405</v>
      </c>
      <c r="O113" s="18">
        <f t="shared" si="5"/>
        <v>0.43308000183105472</v>
      </c>
      <c r="P113" s="45">
        <f t="shared" si="7"/>
        <v>11.011506938908989</v>
      </c>
      <c r="Q113" s="45">
        <f t="shared" si="6"/>
        <v>36.12980008787347</v>
      </c>
      <c r="R113" s="45">
        <f t="shared" si="1"/>
        <v>3.826350621863523</v>
      </c>
      <c r="S113" s="45"/>
      <c r="T113" s="45"/>
      <c r="U113" s="45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</row>
    <row r="114" spans="1:100" x14ac:dyDescent="0.35">
      <c r="A114" s="11">
        <v>3</v>
      </c>
      <c r="B114" s="9">
        <v>46</v>
      </c>
      <c r="C114" s="2" t="s">
        <v>2</v>
      </c>
      <c r="D114" s="1" t="s">
        <v>392</v>
      </c>
      <c r="E114" s="2" t="s">
        <v>346</v>
      </c>
      <c r="F114" s="2" t="s">
        <v>6</v>
      </c>
      <c r="G114" s="12">
        <v>3.88</v>
      </c>
      <c r="H114" s="22">
        <v>6830737.5</v>
      </c>
      <c r="I114" s="22">
        <v>63491972</v>
      </c>
      <c r="J114" s="12">
        <v>10.520000457763672</v>
      </c>
      <c r="K114" s="12">
        <v>36.090000152587891</v>
      </c>
      <c r="L114" s="18">
        <v>10.520000457763672</v>
      </c>
      <c r="M114" s="18">
        <v>36.090000152587891</v>
      </c>
      <c r="N114" s="18">
        <f t="shared" si="4"/>
        <v>0.40817601776123047</v>
      </c>
      <c r="O114" s="18">
        <f t="shared" si="5"/>
        <v>1.4002920059204103</v>
      </c>
      <c r="P114" s="45">
        <f t="shared" si="7"/>
        <v>10.889720462991468</v>
      </c>
      <c r="Q114" s="45">
        <f t="shared" si="6"/>
        <v>36.355263575091051</v>
      </c>
      <c r="R114" s="45">
        <f t="shared" si="1"/>
        <v>3.8932879684643522</v>
      </c>
      <c r="S114" s="45"/>
      <c r="T114" s="45"/>
      <c r="U114" s="45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</row>
    <row r="115" spans="1:100" x14ac:dyDescent="0.35">
      <c r="A115" s="11">
        <v>3</v>
      </c>
      <c r="B115" s="9">
        <v>58</v>
      </c>
      <c r="C115" s="2" t="s">
        <v>2</v>
      </c>
      <c r="D115" s="1" t="s">
        <v>392</v>
      </c>
      <c r="E115" s="2" t="s">
        <v>369</v>
      </c>
      <c r="F115" s="2" t="s">
        <v>6</v>
      </c>
      <c r="G115" s="12">
        <v>2.44</v>
      </c>
      <c r="H115" s="22">
        <v>4117372</v>
      </c>
      <c r="I115" s="22">
        <v>38066668</v>
      </c>
      <c r="J115" s="12">
        <v>10.520000457763672</v>
      </c>
      <c r="K115" s="12">
        <v>36.090000152587891</v>
      </c>
      <c r="L115" s="18">
        <v>10.520000457763672</v>
      </c>
      <c r="M115" s="18">
        <v>36.090000152587891</v>
      </c>
      <c r="N115" s="18">
        <f t="shared" si="4"/>
        <v>0.25668801116943357</v>
      </c>
      <c r="O115" s="18">
        <f t="shared" si="5"/>
        <v>0.8805960037231445</v>
      </c>
      <c r="P115" s="45">
        <f t="shared" si="7"/>
        <v>10.497904707146512</v>
      </c>
      <c r="Q115" s="45">
        <f t="shared" si="6"/>
        <v>34.919338284018565</v>
      </c>
      <c r="R115" s="45">
        <f t="shared" si="1"/>
        <v>3.8790853986166058</v>
      </c>
      <c r="S115" s="45"/>
      <c r="T115" s="45"/>
      <c r="U115" s="45"/>
    </row>
    <row r="116" spans="1:100" ht="15.4" x14ac:dyDescent="0.35">
      <c r="A116" s="39">
        <v>4</v>
      </c>
      <c r="C116" s="44" t="s">
        <v>2</v>
      </c>
      <c r="E116" s="41" t="s">
        <v>402</v>
      </c>
      <c r="F116" s="42" t="s">
        <v>6</v>
      </c>
      <c r="G116" s="43">
        <v>0.33</v>
      </c>
      <c r="P116" s="46">
        <v>10.520000457763672</v>
      </c>
      <c r="Q116" s="46">
        <v>36.090000152587891</v>
      </c>
      <c r="R116" s="45">
        <f t="shared" si="1"/>
        <v>4.0007101391262401</v>
      </c>
      <c r="S116" s="45"/>
      <c r="T116" s="45"/>
      <c r="U116" s="45"/>
    </row>
    <row r="117" spans="1:100" ht="15.4" x14ac:dyDescent="0.35">
      <c r="A117" s="39">
        <v>4</v>
      </c>
      <c r="C117" s="44" t="s">
        <v>2</v>
      </c>
      <c r="E117" s="41" t="s">
        <v>403</v>
      </c>
      <c r="F117" s="42" t="s">
        <v>6</v>
      </c>
      <c r="G117" s="43">
        <v>1.71</v>
      </c>
      <c r="P117" s="46">
        <v>10.520000457763672</v>
      </c>
      <c r="Q117" s="46">
        <v>36.090000152587891</v>
      </c>
      <c r="R117" s="45">
        <f t="shared" si="1"/>
        <v>4.0007101391262401</v>
      </c>
      <c r="S117" s="45"/>
      <c r="T117" s="45"/>
      <c r="U117" s="45"/>
    </row>
    <row r="118" spans="1:100" ht="15.4" x14ac:dyDescent="0.35">
      <c r="A118" s="39">
        <v>4</v>
      </c>
      <c r="C118" s="44" t="s">
        <v>2</v>
      </c>
      <c r="E118" s="41" t="s">
        <v>404</v>
      </c>
      <c r="F118" s="42" t="s">
        <v>6</v>
      </c>
      <c r="G118" s="43">
        <v>2.92</v>
      </c>
      <c r="P118" s="46">
        <v>10.520000457763672</v>
      </c>
      <c r="Q118" s="46">
        <v>36.090000152587891</v>
      </c>
      <c r="R118" s="45">
        <f t="shared" si="1"/>
        <v>4.0007101391262401</v>
      </c>
      <c r="S118" s="45"/>
      <c r="T118" s="45"/>
      <c r="U118" s="45"/>
    </row>
    <row r="119" spans="1:100" ht="15.4" x14ac:dyDescent="0.35">
      <c r="A119" s="39">
        <v>4</v>
      </c>
      <c r="C119" s="44" t="s">
        <v>2</v>
      </c>
      <c r="E119" s="41" t="s">
        <v>405</v>
      </c>
      <c r="F119" s="42" t="s">
        <v>6</v>
      </c>
      <c r="G119" s="43">
        <v>5.2</v>
      </c>
      <c r="P119" s="46">
        <v>10.520000457763672</v>
      </c>
      <c r="Q119" s="46">
        <v>36.090000152587891</v>
      </c>
      <c r="R119" s="45">
        <f t="shared" si="1"/>
        <v>4.0007101391262401</v>
      </c>
      <c r="S119" s="45"/>
      <c r="T119" s="45"/>
      <c r="U119" s="45"/>
    </row>
    <row r="120" spans="1:100" ht="15.4" x14ac:dyDescent="0.35">
      <c r="A120" s="39">
        <v>4</v>
      </c>
      <c r="C120" s="44" t="s">
        <v>2</v>
      </c>
      <c r="E120" s="41" t="s">
        <v>406</v>
      </c>
      <c r="F120" s="42" t="s">
        <v>6</v>
      </c>
      <c r="G120" s="43">
        <v>8.85</v>
      </c>
      <c r="P120" s="46">
        <v>10.520000457763672</v>
      </c>
      <c r="Q120" s="46">
        <v>36.090000152587891</v>
      </c>
      <c r="R120" s="45">
        <f t="shared" si="1"/>
        <v>4.0007101391262401</v>
      </c>
      <c r="S120" s="45"/>
      <c r="T120" s="45"/>
      <c r="U120" s="45"/>
    </row>
    <row r="121" spans="1:100" ht="15.4" x14ac:dyDescent="0.35">
      <c r="A121" s="39">
        <v>4</v>
      </c>
      <c r="C121" s="44" t="s">
        <v>2</v>
      </c>
      <c r="E121" s="41" t="s">
        <v>432</v>
      </c>
      <c r="F121" s="42" t="s">
        <v>6</v>
      </c>
      <c r="G121" s="43">
        <v>4.51</v>
      </c>
      <c r="P121" s="46">
        <v>10.520000457763672</v>
      </c>
      <c r="Q121" s="46">
        <v>36.090000152587891</v>
      </c>
      <c r="R121" s="45">
        <f t="shared" si="1"/>
        <v>4.0007101391262401</v>
      </c>
      <c r="S121" s="45"/>
      <c r="T121" s="45"/>
      <c r="U121" s="45"/>
    </row>
    <row r="122" spans="1:100" ht="15.4" x14ac:dyDescent="0.35">
      <c r="A122" s="39">
        <v>4</v>
      </c>
      <c r="C122" s="44" t="s">
        <v>2</v>
      </c>
      <c r="E122" s="41" t="s">
        <v>455</v>
      </c>
      <c r="F122" s="42" t="s">
        <v>6</v>
      </c>
      <c r="G122" s="43">
        <v>2.4</v>
      </c>
      <c r="P122" s="46">
        <v>10.520000457763672</v>
      </c>
      <c r="Q122" s="46">
        <v>36.090000152587891</v>
      </c>
      <c r="R122" s="45">
        <f t="shared" si="1"/>
        <v>4.0007101391262401</v>
      </c>
      <c r="S122" s="45"/>
      <c r="T122" s="45"/>
      <c r="U122" s="45"/>
    </row>
    <row r="123" spans="1:100" ht="15.4" x14ac:dyDescent="0.35">
      <c r="A123" s="39">
        <v>4</v>
      </c>
      <c r="C123" s="44" t="s">
        <v>2</v>
      </c>
      <c r="E123" s="41" t="s">
        <v>478</v>
      </c>
      <c r="F123" s="42" t="s">
        <v>6</v>
      </c>
      <c r="G123" s="43">
        <v>6.48</v>
      </c>
      <c r="P123" s="46">
        <v>10.520000457763672</v>
      </c>
      <c r="Q123" s="46">
        <v>36.090000152587891</v>
      </c>
      <c r="R123" s="45">
        <f t="shared" si="1"/>
        <v>4.0007101391262401</v>
      </c>
      <c r="S123" s="45"/>
      <c r="T123" s="45"/>
      <c r="U123" s="45"/>
    </row>
    <row r="124" spans="1:100" ht="15.4" x14ac:dyDescent="0.35">
      <c r="A124" s="39">
        <v>4</v>
      </c>
      <c r="C124" s="44" t="s">
        <v>2</v>
      </c>
      <c r="E124" s="41" t="s">
        <v>501</v>
      </c>
      <c r="F124" s="42" t="s">
        <v>6</v>
      </c>
      <c r="G124" s="43">
        <v>1.01</v>
      </c>
      <c r="P124" s="46">
        <v>10.520000457763672</v>
      </c>
      <c r="Q124" s="46">
        <v>36.090000152587891</v>
      </c>
      <c r="R124" s="45">
        <f t="shared" si="1"/>
        <v>4.0007101391262401</v>
      </c>
      <c r="S124" s="45"/>
      <c r="T124" s="45"/>
      <c r="U124" s="45"/>
    </row>
    <row r="125" spans="1:100" ht="15.4" x14ac:dyDescent="0.35">
      <c r="A125" s="39">
        <v>5</v>
      </c>
      <c r="C125" s="44" t="s">
        <v>2</v>
      </c>
      <c r="E125" s="41" t="s">
        <v>527</v>
      </c>
      <c r="F125" s="42" t="s">
        <v>6</v>
      </c>
      <c r="G125" s="43">
        <v>0.44</v>
      </c>
      <c r="P125" s="46">
        <v>10.520000457763672</v>
      </c>
      <c r="Q125" s="46">
        <v>36.090000152587891</v>
      </c>
      <c r="R125" s="45">
        <f t="shared" si="1"/>
        <v>4.0007101391262401</v>
      </c>
      <c r="S125" s="45"/>
      <c r="T125" s="45"/>
      <c r="U125" s="45"/>
    </row>
    <row r="126" spans="1:100" ht="15.4" x14ac:dyDescent="0.35">
      <c r="A126" s="39">
        <v>5</v>
      </c>
      <c r="C126" s="44" t="s">
        <v>2</v>
      </c>
      <c r="E126" s="41" t="s">
        <v>528</v>
      </c>
      <c r="F126" s="42" t="s">
        <v>6</v>
      </c>
      <c r="G126" s="43">
        <v>1.5</v>
      </c>
      <c r="P126" s="46">
        <v>10.520000457763672</v>
      </c>
      <c r="Q126" s="46">
        <v>36.090000152587891</v>
      </c>
      <c r="R126" s="45">
        <f t="shared" si="1"/>
        <v>4.0007101391262401</v>
      </c>
      <c r="S126" s="45"/>
      <c r="T126" s="45"/>
      <c r="U126" s="45"/>
    </row>
    <row r="127" spans="1:100" ht="15.4" x14ac:dyDescent="0.35">
      <c r="A127" s="39">
        <v>5</v>
      </c>
      <c r="C127" s="44" t="s">
        <v>2</v>
      </c>
      <c r="E127" s="41" t="s">
        <v>529</v>
      </c>
      <c r="F127" s="42" t="s">
        <v>6</v>
      </c>
      <c r="G127" s="43">
        <v>2.95</v>
      </c>
      <c r="P127" s="46">
        <v>10.520000457763672</v>
      </c>
      <c r="Q127" s="46">
        <v>36.090000152587891</v>
      </c>
      <c r="R127" s="45">
        <f t="shared" si="1"/>
        <v>4.0007101391262401</v>
      </c>
      <c r="S127" s="45"/>
      <c r="T127" s="45"/>
      <c r="U127" s="45"/>
    </row>
    <row r="128" spans="1:100" ht="15.4" x14ac:dyDescent="0.35">
      <c r="A128" s="39">
        <v>5</v>
      </c>
      <c r="C128" s="44" t="s">
        <v>2</v>
      </c>
      <c r="E128" s="41" t="s">
        <v>530</v>
      </c>
      <c r="F128" s="42" t="s">
        <v>6</v>
      </c>
      <c r="G128" s="43">
        <v>5.0599999999999996</v>
      </c>
      <c r="P128" s="46">
        <v>10.520000457763672</v>
      </c>
      <c r="Q128" s="46">
        <v>36.090000152587891</v>
      </c>
      <c r="R128" s="45">
        <f t="shared" si="1"/>
        <v>4.0007101391262401</v>
      </c>
      <c r="S128" s="45"/>
      <c r="T128" s="45"/>
      <c r="U128" s="45"/>
    </row>
    <row r="129" spans="1:250" ht="15.4" x14ac:dyDescent="0.35">
      <c r="A129" s="39">
        <v>5</v>
      </c>
      <c r="C129" s="44" t="s">
        <v>2</v>
      </c>
      <c r="E129" s="41" t="s">
        <v>531</v>
      </c>
      <c r="F129" s="42" t="s">
        <v>6</v>
      </c>
      <c r="G129" s="43">
        <v>7.95</v>
      </c>
      <c r="P129" s="46">
        <v>10.520000457763672</v>
      </c>
      <c r="Q129" s="46">
        <v>36.090000152587891</v>
      </c>
      <c r="R129" s="45">
        <f t="shared" si="1"/>
        <v>4.0007101391262401</v>
      </c>
      <c r="S129" s="45"/>
      <c r="T129" s="45"/>
      <c r="U129" s="45"/>
    </row>
    <row r="130" spans="1:250" ht="15.4" x14ac:dyDescent="0.35">
      <c r="A130" s="39">
        <v>5</v>
      </c>
      <c r="C130" s="44" t="s">
        <v>2</v>
      </c>
      <c r="E130" s="41" t="s">
        <v>557</v>
      </c>
      <c r="F130" s="42" t="s">
        <v>6</v>
      </c>
      <c r="G130" s="43">
        <v>2</v>
      </c>
      <c r="P130" s="46">
        <v>10.520000457763672</v>
      </c>
      <c r="Q130" s="46">
        <v>36.090000152587891</v>
      </c>
      <c r="R130" s="45">
        <f t="shared" ref="R130:R193" si="8">(Q130/12.011)/(P130/14.007)</f>
        <v>4.0007101391262401</v>
      </c>
      <c r="S130" s="45"/>
      <c r="T130" s="45"/>
      <c r="U130" s="45"/>
    </row>
    <row r="131" spans="1:250" ht="15.4" x14ac:dyDescent="0.35">
      <c r="A131" s="39">
        <v>5</v>
      </c>
      <c r="C131" s="44" t="s">
        <v>2</v>
      </c>
      <c r="E131" s="41" t="s">
        <v>580</v>
      </c>
      <c r="F131" s="42" t="s">
        <v>6</v>
      </c>
      <c r="G131" s="43">
        <v>5.9</v>
      </c>
      <c r="P131" s="46">
        <v>10.520000457763672</v>
      </c>
      <c r="Q131" s="46">
        <v>36.090000152587891</v>
      </c>
      <c r="R131" s="45">
        <f t="shared" si="8"/>
        <v>4.0007101391262401</v>
      </c>
      <c r="S131" s="45"/>
      <c r="T131" s="45"/>
      <c r="U131" s="45"/>
    </row>
    <row r="132" spans="1:250" ht="15.4" x14ac:dyDescent="0.35">
      <c r="A132" s="39">
        <v>5</v>
      </c>
      <c r="C132" s="44" t="s">
        <v>2</v>
      </c>
      <c r="E132" s="41" t="s">
        <v>603</v>
      </c>
      <c r="F132" s="42" t="s">
        <v>6</v>
      </c>
      <c r="G132" s="43">
        <v>4.4000000000000004</v>
      </c>
      <c r="P132" s="46">
        <v>10.520000457763672</v>
      </c>
      <c r="Q132" s="46">
        <v>36.090000152587891</v>
      </c>
      <c r="R132" s="45">
        <f t="shared" si="8"/>
        <v>4.0007101391262401</v>
      </c>
      <c r="S132" s="45"/>
      <c r="T132" s="45"/>
      <c r="U132" s="45"/>
    </row>
    <row r="133" spans="1:250" ht="15.4" x14ac:dyDescent="0.35">
      <c r="A133" s="39">
        <v>5</v>
      </c>
      <c r="C133" s="44" t="s">
        <v>2</v>
      </c>
      <c r="E133" s="41" t="s">
        <v>626</v>
      </c>
      <c r="F133" s="42" t="s">
        <v>6</v>
      </c>
      <c r="G133" s="43">
        <v>3.11</v>
      </c>
      <c r="P133" s="46">
        <v>10.520000457763672</v>
      </c>
      <c r="Q133" s="46">
        <v>36.090000152587891</v>
      </c>
      <c r="R133" s="45">
        <f t="shared" si="8"/>
        <v>4.0007101391262401</v>
      </c>
      <c r="S133" s="45"/>
      <c r="T133" s="45"/>
      <c r="U133" s="45"/>
    </row>
    <row r="134" spans="1:250" ht="15.4" x14ac:dyDescent="0.35">
      <c r="A134" s="39">
        <v>6</v>
      </c>
      <c r="C134" s="44" t="s">
        <v>2</v>
      </c>
      <c r="E134" s="41" t="s">
        <v>650</v>
      </c>
      <c r="F134" s="42" t="s">
        <v>6</v>
      </c>
      <c r="G134" s="43">
        <v>0.38</v>
      </c>
      <c r="P134" s="46">
        <v>10.520000457763672</v>
      </c>
      <c r="Q134" s="46">
        <v>36.090000152587891</v>
      </c>
      <c r="R134" s="45">
        <f t="shared" si="8"/>
        <v>4.0007101391262401</v>
      </c>
      <c r="S134" s="45"/>
      <c r="T134" s="45"/>
      <c r="U134" s="45"/>
    </row>
    <row r="135" spans="1:250" ht="15.4" x14ac:dyDescent="0.35">
      <c r="A135" s="39">
        <v>6</v>
      </c>
      <c r="C135" s="44" t="s">
        <v>2</v>
      </c>
      <c r="E135" s="41" t="s">
        <v>651</v>
      </c>
      <c r="F135" s="42" t="s">
        <v>6</v>
      </c>
      <c r="G135" s="43">
        <v>1.49</v>
      </c>
      <c r="P135" s="46">
        <v>10.520000457763672</v>
      </c>
      <c r="Q135" s="46">
        <v>36.090000152587891</v>
      </c>
      <c r="R135" s="45">
        <f t="shared" si="8"/>
        <v>4.0007101391262401</v>
      </c>
      <c r="S135" s="45"/>
      <c r="T135" s="45"/>
      <c r="U135" s="45"/>
    </row>
    <row r="136" spans="1:250" ht="15.4" x14ac:dyDescent="0.35">
      <c r="A136" s="39">
        <v>6</v>
      </c>
      <c r="C136" s="44" t="s">
        <v>2</v>
      </c>
      <c r="E136" s="41" t="s">
        <v>652</v>
      </c>
      <c r="F136" s="42" t="s">
        <v>6</v>
      </c>
      <c r="G136" s="43">
        <v>2.98</v>
      </c>
      <c r="P136" s="46">
        <v>10.520000457763672</v>
      </c>
      <c r="Q136" s="46">
        <v>36.090000152587891</v>
      </c>
      <c r="R136" s="45">
        <f t="shared" si="8"/>
        <v>4.0007101391262401</v>
      </c>
      <c r="S136" s="45"/>
      <c r="T136" s="45"/>
      <c r="U136" s="45"/>
    </row>
    <row r="137" spans="1:250" ht="15.4" x14ac:dyDescent="0.35">
      <c r="A137" s="39">
        <v>6</v>
      </c>
      <c r="C137" s="44" t="s">
        <v>2</v>
      </c>
      <c r="E137" s="41" t="s">
        <v>653</v>
      </c>
      <c r="F137" s="42" t="s">
        <v>6</v>
      </c>
      <c r="G137" s="43">
        <v>5.61</v>
      </c>
      <c r="P137" s="46">
        <v>10.520000457763672</v>
      </c>
      <c r="Q137" s="46">
        <v>36.090000152587891</v>
      </c>
      <c r="R137" s="45">
        <f t="shared" si="8"/>
        <v>4.0007101391262401</v>
      </c>
      <c r="S137" s="45"/>
      <c r="T137" s="45"/>
      <c r="U137" s="45"/>
    </row>
    <row r="138" spans="1:250" ht="15.4" x14ac:dyDescent="0.35">
      <c r="A138" s="39">
        <v>6</v>
      </c>
      <c r="C138" s="44" t="s">
        <v>2</v>
      </c>
      <c r="E138" s="41" t="s">
        <v>654</v>
      </c>
      <c r="F138" s="42" t="s">
        <v>6</v>
      </c>
      <c r="G138" s="43">
        <v>7.77</v>
      </c>
      <c r="P138" s="46">
        <v>10.520000457763672</v>
      </c>
      <c r="Q138" s="46">
        <v>36.090000152587891</v>
      </c>
      <c r="R138" s="45">
        <f t="shared" si="8"/>
        <v>4.0007101391262401</v>
      </c>
      <c r="S138" s="45"/>
      <c r="T138" s="45"/>
      <c r="U138" s="45"/>
    </row>
    <row r="139" spans="1:250" ht="15.4" x14ac:dyDescent="0.35">
      <c r="A139" s="39">
        <v>6</v>
      </c>
      <c r="C139" s="44" t="s">
        <v>2</v>
      </c>
      <c r="E139" s="41" t="s">
        <v>679</v>
      </c>
      <c r="F139" s="42" t="s">
        <v>6</v>
      </c>
      <c r="G139" s="43">
        <v>1.81</v>
      </c>
      <c r="P139" s="46">
        <v>10.520000457763672</v>
      </c>
      <c r="Q139" s="46">
        <v>36.090000152587891</v>
      </c>
      <c r="R139" s="45">
        <f t="shared" si="8"/>
        <v>4.0007101391262401</v>
      </c>
      <c r="S139" s="45"/>
      <c r="T139" s="45"/>
      <c r="U139" s="45"/>
    </row>
    <row r="140" spans="1:250" ht="15.4" x14ac:dyDescent="0.35">
      <c r="A140" s="39">
        <v>6</v>
      </c>
      <c r="C140" s="44" t="s">
        <v>2</v>
      </c>
      <c r="E140" s="41" t="s">
        <v>702</v>
      </c>
      <c r="F140" s="42" t="s">
        <v>6</v>
      </c>
      <c r="G140" s="43">
        <v>6.49</v>
      </c>
      <c r="P140" s="46">
        <v>10.520000457763672</v>
      </c>
      <c r="Q140" s="46">
        <v>36.090000152587891</v>
      </c>
      <c r="R140" s="45">
        <f t="shared" si="8"/>
        <v>4.0007101391262401</v>
      </c>
      <c r="S140" s="45"/>
      <c r="T140" s="45"/>
      <c r="U140" s="45"/>
    </row>
    <row r="141" spans="1:250" ht="15.4" x14ac:dyDescent="0.35">
      <c r="A141" s="39">
        <v>6</v>
      </c>
      <c r="C141" s="44" t="s">
        <v>2</v>
      </c>
      <c r="E141" s="41" t="s">
        <v>725</v>
      </c>
      <c r="F141" s="42" t="s">
        <v>6</v>
      </c>
      <c r="G141" s="43">
        <v>4.09</v>
      </c>
      <c r="P141" s="46">
        <v>10.520000457763672</v>
      </c>
      <c r="Q141" s="46">
        <v>36.090000152587891</v>
      </c>
      <c r="R141" s="45">
        <f t="shared" si="8"/>
        <v>4.0007101391262401</v>
      </c>
      <c r="S141" s="45"/>
      <c r="T141" s="45"/>
      <c r="U141" s="45"/>
    </row>
    <row r="142" spans="1:250" ht="15.4" x14ac:dyDescent="0.35">
      <c r="A142" s="39">
        <v>6</v>
      </c>
      <c r="C142" s="44" t="s">
        <v>2</v>
      </c>
      <c r="E142" s="41" t="s">
        <v>748</v>
      </c>
      <c r="F142" s="42" t="s">
        <v>6</v>
      </c>
      <c r="G142" s="43">
        <v>2.86</v>
      </c>
      <c r="P142" s="46">
        <v>10.520000457763672</v>
      </c>
      <c r="Q142" s="46">
        <v>36.090000152587891</v>
      </c>
      <c r="R142" s="45">
        <f t="shared" si="8"/>
        <v>4.0007101391262401</v>
      </c>
      <c r="S142" s="45"/>
      <c r="T142" s="45"/>
      <c r="U142" s="45"/>
    </row>
    <row r="143" spans="1:250" s="60" customFormat="1" x14ac:dyDescent="0.35">
      <c r="A143" s="52">
        <v>2</v>
      </c>
      <c r="B143" s="53">
        <v>108</v>
      </c>
      <c r="C143" s="54" t="s">
        <v>189</v>
      </c>
      <c r="D143" s="54"/>
      <c r="E143" s="54" t="s">
        <v>190</v>
      </c>
      <c r="F143" s="54" t="s">
        <v>4</v>
      </c>
      <c r="G143" s="55">
        <v>3.59</v>
      </c>
      <c r="H143" s="56">
        <v>5615472</v>
      </c>
      <c r="I143" s="56">
        <v>77879152</v>
      </c>
      <c r="J143" s="57">
        <v>9.5404319763183594</v>
      </c>
      <c r="K143" s="57">
        <v>47.892948150634766</v>
      </c>
      <c r="L143" s="52"/>
      <c r="M143" s="52"/>
      <c r="N143" s="57"/>
      <c r="O143" s="57"/>
      <c r="P143" s="58">
        <f>(((H143+60160)/(1.6309*(10)^7))/G143)*100</f>
        <v>9.6937641109690276</v>
      </c>
      <c r="Q143" s="58">
        <f>(((I143+717822)/(4.552*(10)^7))/G143)*100</f>
        <v>48.096018279638336</v>
      </c>
      <c r="R143" s="58">
        <f t="shared" si="8"/>
        <v>5.7860560755690855</v>
      </c>
      <c r="S143" s="58">
        <f>AVERAGE(P143:P145)</f>
        <v>9.3988798130109981</v>
      </c>
      <c r="T143" s="58">
        <f>AVERAGE(Q143:Q145)</f>
        <v>49.333562998323458</v>
      </c>
      <c r="U143" s="58">
        <f>AVERAGE(R143:R145)</f>
        <v>6.1266448770999817</v>
      </c>
      <c r="V143" s="59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GP143" s="61"/>
      <c r="GQ143" s="61"/>
      <c r="GR143" s="61"/>
      <c r="GS143" s="61"/>
      <c r="GT143" s="61"/>
      <c r="GU143" s="61"/>
      <c r="GV143" s="61"/>
      <c r="GW143" s="61"/>
      <c r="GX143" s="61"/>
      <c r="GY143" s="61"/>
      <c r="GZ143" s="61"/>
      <c r="HA143" s="61"/>
      <c r="HB143" s="61"/>
      <c r="HC143" s="61"/>
      <c r="HD143" s="61"/>
      <c r="HE143" s="61"/>
      <c r="HF143" s="61"/>
      <c r="HG143" s="61"/>
      <c r="HH143" s="61"/>
      <c r="HI143" s="61"/>
      <c r="HJ143" s="61"/>
      <c r="HK143" s="61"/>
      <c r="HL143" s="61"/>
      <c r="HM143" s="61"/>
      <c r="HN143" s="61"/>
      <c r="HO143" s="61"/>
      <c r="HP143" s="61"/>
      <c r="HQ143" s="61"/>
      <c r="HR143" s="61"/>
      <c r="HS143" s="61"/>
      <c r="HT143" s="61"/>
      <c r="HU143" s="61"/>
      <c r="HV143" s="61"/>
      <c r="HW143" s="61"/>
      <c r="HX143" s="61"/>
      <c r="HY143" s="61"/>
      <c r="HZ143" s="61"/>
      <c r="IA143" s="61"/>
      <c r="IB143" s="61"/>
      <c r="IC143" s="61"/>
      <c r="ID143" s="61"/>
      <c r="IE143" s="61"/>
      <c r="IF143" s="61"/>
      <c r="IG143" s="61"/>
      <c r="IH143" s="61"/>
      <c r="II143" s="61"/>
      <c r="IJ143" s="61"/>
      <c r="IK143" s="61"/>
      <c r="IL143" s="61"/>
      <c r="IM143" s="61"/>
      <c r="IN143" s="61"/>
      <c r="IO143" s="61"/>
      <c r="IP143" s="61"/>
    </row>
    <row r="144" spans="1:250" s="60" customFormat="1" ht="15.4" x14ac:dyDescent="0.35">
      <c r="A144" s="62">
        <v>6</v>
      </c>
      <c r="B144" s="63"/>
      <c r="C144" s="64" t="s">
        <v>682</v>
      </c>
      <c r="E144" s="65" t="s">
        <v>683</v>
      </c>
      <c r="F144" s="66" t="s">
        <v>4</v>
      </c>
      <c r="G144" s="67">
        <v>3.6</v>
      </c>
      <c r="H144" s="68"/>
      <c r="I144" s="68"/>
      <c r="J144" s="69"/>
      <c r="K144" s="69"/>
      <c r="L144" s="63"/>
      <c r="M144" s="63"/>
      <c r="N144" s="70"/>
      <c r="O144" s="70"/>
      <c r="P144" s="71">
        <v>9.1873884201049805</v>
      </c>
      <c r="Q144" s="71">
        <v>49.888492584228516</v>
      </c>
      <c r="R144" s="58">
        <f t="shared" si="8"/>
        <v>6.3324863984672488</v>
      </c>
      <c r="S144" s="58">
        <f>STDEV(P143:P145)</f>
        <v>0.26328666417855423</v>
      </c>
      <c r="T144" s="58">
        <f>STDEV(Q143:Q145)</f>
        <v>1.0736450054740001</v>
      </c>
      <c r="U144" s="58">
        <f>STDEV(R143:R145)</f>
        <v>0.29709282485322525</v>
      </c>
      <c r="V144" s="59"/>
      <c r="GP144" s="61"/>
      <c r="GQ144" s="61"/>
      <c r="GR144" s="61"/>
      <c r="GS144" s="61"/>
      <c r="GT144" s="61"/>
      <c r="GU144" s="61"/>
      <c r="GV144" s="61"/>
      <c r="GW144" s="61"/>
      <c r="GX144" s="61"/>
      <c r="GY144" s="61"/>
      <c r="GZ144" s="61"/>
      <c r="HA144" s="61"/>
      <c r="HB144" s="61"/>
      <c r="HC144" s="61"/>
      <c r="HD144" s="61"/>
      <c r="HE144" s="61"/>
      <c r="HF144" s="61"/>
      <c r="HG144" s="61"/>
      <c r="HH144" s="61"/>
      <c r="HI144" s="61"/>
      <c r="HJ144" s="61"/>
      <c r="HK144" s="61"/>
      <c r="HL144" s="61"/>
      <c r="HM144" s="61"/>
      <c r="HN144" s="61"/>
      <c r="HO144" s="61"/>
      <c r="HP144" s="61"/>
      <c r="HQ144" s="61"/>
      <c r="HR144" s="61"/>
      <c r="HS144" s="61"/>
      <c r="HT144" s="61"/>
      <c r="HU144" s="61"/>
      <c r="HV144" s="61"/>
      <c r="HW144" s="61"/>
      <c r="HX144" s="61"/>
      <c r="HY144" s="61"/>
      <c r="HZ144" s="61"/>
      <c r="IA144" s="61"/>
      <c r="IB144" s="61"/>
      <c r="IC144" s="61"/>
      <c r="ID144" s="61"/>
      <c r="IE144" s="61"/>
      <c r="IF144" s="61"/>
      <c r="IG144" s="61"/>
      <c r="IH144" s="61"/>
      <c r="II144" s="61"/>
      <c r="IJ144" s="61"/>
      <c r="IK144" s="61"/>
      <c r="IL144" s="61"/>
      <c r="IM144" s="61"/>
      <c r="IN144" s="61"/>
      <c r="IO144" s="61"/>
      <c r="IP144" s="61"/>
    </row>
    <row r="145" spans="1:250" s="60" customFormat="1" ht="15.4" x14ac:dyDescent="0.35">
      <c r="A145" s="62">
        <v>6</v>
      </c>
      <c r="B145" s="63"/>
      <c r="C145" s="64" t="s">
        <v>684</v>
      </c>
      <c r="E145" s="65" t="s">
        <v>685</v>
      </c>
      <c r="F145" s="66" t="s">
        <v>4</v>
      </c>
      <c r="G145" s="67">
        <v>2.46</v>
      </c>
      <c r="H145" s="68"/>
      <c r="I145" s="68"/>
      <c r="J145" s="69"/>
      <c r="K145" s="69"/>
      <c r="L145" s="63"/>
      <c r="M145" s="63"/>
      <c r="N145" s="70"/>
      <c r="O145" s="70"/>
      <c r="P145" s="71">
        <v>9.3154869079589844</v>
      </c>
      <c r="Q145" s="71">
        <v>50.016178131103516</v>
      </c>
      <c r="R145" s="58">
        <f t="shared" si="8"/>
        <v>6.2613921572636091</v>
      </c>
      <c r="S145" s="58">
        <f>100*S144/S143</f>
        <v>2.801255781716486</v>
      </c>
      <c r="T145" s="58">
        <f>100*T144/T143</f>
        <v>2.1762973120560676</v>
      </c>
      <c r="U145" s="58">
        <f>100*U144/U143</f>
        <v>4.8491928422959738</v>
      </c>
      <c r="V145" s="59"/>
      <c r="GP145" s="61"/>
      <c r="GQ145" s="61"/>
      <c r="GR145" s="61"/>
      <c r="GS145" s="61"/>
      <c r="GT145" s="61"/>
      <c r="GU145" s="61"/>
      <c r="GV145" s="61"/>
      <c r="GW145" s="61"/>
      <c r="GX145" s="61"/>
      <c r="GY145" s="61"/>
      <c r="GZ145" s="61"/>
      <c r="HA145" s="61"/>
      <c r="HB145" s="61"/>
      <c r="HC145" s="61"/>
      <c r="HD145" s="61"/>
      <c r="HE145" s="61"/>
      <c r="HF145" s="61"/>
      <c r="HG145" s="61"/>
      <c r="HH145" s="61"/>
      <c r="HI145" s="61"/>
      <c r="HJ145" s="61"/>
      <c r="HK145" s="61"/>
      <c r="HL145" s="61"/>
      <c r="HM145" s="61"/>
      <c r="HN145" s="61"/>
      <c r="HO145" s="61"/>
      <c r="HP145" s="61"/>
      <c r="HQ145" s="61"/>
      <c r="HR145" s="61"/>
      <c r="HS145" s="61"/>
      <c r="HT145" s="61"/>
      <c r="HU145" s="61"/>
      <c r="HV145" s="61"/>
      <c r="HW145" s="61"/>
      <c r="HX145" s="61"/>
      <c r="HY145" s="61"/>
      <c r="HZ145" s="61"/>
      <c r="IA145" s="61"/>
      <c r="IB145" s="61"/>
      <c r="IC145" s="61"/>
      <c r="ID145" s="61"/>
      <c r="IE145" s="61"/>
      <c r="IF145" s="61"/>
      <c r="IG145" s="61"/>
      <c r="IH145" s="61"/>
      <c r="II145" s="61"/>
      <c r="IJ145" s="61"/>
      <c r="IK145" s="61"/>
      <c r="IL145" s="61"/>
      <c r="IM145" s="61"/>
      <c r="IN145" s="61"/>
      <c r="IO145" s="61"/>
      <c r="IP145" s="61"/>
    </row>
    <row r="146" spans="1:250" x14ac:dyDescent="0.35">
      <c r="A146" s="10">
        <v>2</v>
      </c>
      <c r="B146" s="9">
        <v>107</v>
      </c>
      <c r="C146" s="2" t="s">
        <v>187</v>
      </c>
      <c r="D146" s="2"/>
      <c r="E146" s="2" t="s">
        <v>188</v>
      </c>
      <c r="F146" s="2" t="s">
        <v>4</v>
      </c>
      <c r="G146" s="3">
        <v>3.39</v>
      </c>
      <c r="H146" s="21">
        <v>6136852</v>
      </c>
      <c r="I146" s="21">
        <v>78318920</v>
      </c>
      <c r="J146" s="18">
        <v>10.989192008972168</v>
      </c>
      <c r="K146" s="18">
        <v>50.996017456054688</v>
      </c>
      <c r="L146" s="10"/>
      <c r="M146" s="10"/>
      <c r="N146" s="18"/>
      <c r="O146" s="18"/>
      <c r="P146" s="45">
        <f>(((H146+60160)/(1.6309*(10)^7))/G146)*100</f>
        <v>11.20870156749689</v>
      </c>
      <c r="Q146" s="45">
        <f>(((I146+717822)/(4.552*(10)^7))/G146)*100</f>
        <v>51.218526266129579</v>
      </c>
      <c r="R146" s="45">
        <f t="shared" si="8"/>
        <v>5.3289020015615254</v>
      </c>
      <c r="S146" s="45"/>
      <c r="T146" s="45"/>
      <c r="U146" s="45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</row>
    <row r="147" spans="1:250" ht="15.4" x14ac:dyDescent="0.35">
      <c r="A147" s="39">
        <v>6</v>
      </c>
      <c r="C147" s="44" t="s">
        <v>744</v>
      </c>
      <c r="E147" s="41" t="s">
        <v>745</v>
      </c>
      <c r="F147" s="42" t="s">
        <v>4</v>
      </c>
      <c r="G147" s="43">
        <v>3.43</v>
      </c>
      <c r="P147" s="46">
        <v>10.810868263244629</v>
      </c>
      <c r="Q147" s="46">
        <v>51.819499969482422</v>
      </c>
      <c r="R147" s="45">
        <f t="shared" si="8"/>
        <v>5.5898300544643842</v>
      </c>
      <c r="S147" s="45"/>
      <c r="T147" s="45"/>
      <c r="U147" s="45"/>
    </row>
    <row r="148" spans="1:250" x14ac:dyDescent="0.35">
      <c r="A148" s="10">
        <v>2</v>
      </c>
      <c r="B148" s="9">
        <v>106</v>
      </c>
      <c r="C148" s="2" t="s">
        <v>185</v>
      </c>
      <c r="D148" s="2"/>
      <c r="E148" s="2" t="s">
        <v>186</v>
      </c>
      <c r="F148" s="2" t="s">
        <v>4</v>
      </c>
      <c r="G148" s="3">
        <v>2.13</v>
      </c>
      <c r="H148" s="21">
        <v>3592174.5</v>
      </c>
      <c r="I148" s="21">
        <v>45625732</v>
      </c>
      <c r="J148" s="18">
        <v>10.608314514160156</v>
      </c>
      <c r="K148" s="18">
        <v>48.325923919677734</v>
      </c>
      <c r="L148" s="10"/>
      <c r="M148" s="10"/>
      <c r="N148" s="18"/>
      <c r="O148" s="18"/>
      <c r="P148" s="45">
        <f t="shared" ref="P148:P154" si="9">(((H148+60160)/(1.6309*(10)^7))/G148)*100</f>
        <v>10.513894370371267</v>
      </c>
      <c r="Q148" s="45">
        <f t="shared" ref="Q148:Q154" si="10">(((I148+717822)/(4.552*(10)^7))/G148)*100</f>
        <v>47.797752832165827</v>
      </c>
      <c r="R148" s="45">
        <f t="shared" si="8"/>
        <v>5.3016350809519448</v>
      </c>
      <c r="S148" s="45"/>
      <c r="T148" s="45"/>
      <c r="U148" s="45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</row>
    <row r="149" spans="1:250" s="33" customFormat="1" x14ac:dyDescent="0.35">
      <c r="A149" s="10">
        <v>2</v>
      </c>
      <c r="B149" s="9">
        <v>105</v>
      </c>
      <c r="C149" s="2" t="s">
        <v>183</v>
      </c>
      <c r="D149" s="2"/>
      <c r="E149" s="2" t="s">
        <v>184</v>
      </c>
      <c r="F149" s="2" t="s">
        <v>4</v>
      </c>
      <c r="G149" s="3">
        <v>2.09</v>
      </c>
      <c r="H149" s="21">
        <v>3558342</v>
      </c>
      <c r="I149" s="21">
        <v>46212016</v>
      </c>
      <c r="J149" s="18">
        <v>10.71810245513916</v>
      </c>
      <c r="K149" s="18">
        <v>49.850955963134766</v>
      </c>
      <c r="L149" s="10"/>
      <c r="M149" s="10"/>
      <c r="N149" s="18"/>
      <c r="O149" s="18"/>
      <c r="P149" s="45">
        <f t="shared" si="9"/>
        <v>10.615860382957013</v>
      </c>
      <c r="Q149" s="45">
        <f t="shared" si="10"/>
        <v>49.328796007433517</v>
      </c>
      <c r="R149" s="45">
        <f t="shared" si="8"/>
        <v>5.4189017770111043</v>
      </c>
      <c r="S149" s="45"/>
      <c r="T149" s="45"/>
      <c r="U149" s="45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</row>
    <row r="150" spans="1:250" x14ac:dyDescent="0.35">
      <c r="A150" s="10">
        <v>2</v>
      </c>
      <c r="B150" s="9">
        <v>104</v>
      </c>
      <c r="C150" s="2" t="s">
        <v>181</v>
      </c>
      <c r="D150" s="2"/>
      <c r="E150" s="2" t="s">
        <v>182</v>
      </c>
      <c r="F150" s="2" t="s">
        <v>4</v>
      </c>
      <c r="G150" s="3">
        <v>2.2400000000000002</v>
      </c>
      <c r="H150" s="21">
        <v>3530662</v>
      </c>
      <c r="I150" s="21">
        <v>48436236</v>
      </c>
      <c r="J150" s="18">
        <v>9.9291925430297852</v>
      </c>
      <c r="K150" s="18">
        <v>48.637001037597656</v>
      </c>
      <c r="L150" s="10"/>
      <c r="M150" s="10"/>
      <c r="N150" s="18"/>
      <c r="O150" s="18"/>
      <c r="P150" s="45">
        <f t="shared" si="9"/>
        <v>9.8292080183597133</v>
      </c>
      <c r="Q150" s="45">
        <f t="shared" si="10"/>
        <v>48.206889044062265</v>
      </c>
      <c r="R150" s="45">
        <f t="shared" si="8"/>
        <v>5.7194799421690563</v>
      </c>
      <c r="S150" s="45"/>
      <c r="T150" s="45"/>
      <c r="U150" s="45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</row>
    <row r="151" spans="1:250" x14ac:dyDescent="0.35">
      <c r="A151" s="10">
        <v>2</v>
      </c>
      <c r="B151" s="9">
        <v>103</v>
      </c>
      <c r="C151" s="2" t="s">
        <v>179</v>
      </c>
      <c r="D151" s="2"/>
      <c r="E151" s="2" t="s">
        <v>180</v>
      </c>
      <c r="F151" s="2" t="s">
        <v>4</v>
      </c>
      <c r="G151" s="3">
        <v>2.4700000000000002</v>
      </c>
      <c r="H151" s="21">
        <v>4257375.5</v>
      </c>
      <c r="I151" s="21">
        <v>58405184</v>
      </c>
      <c r="J151" s="18">
        <v>10.699331283569336</v>
      </c>
      <c r="K151" s="18">
        <v>52.742504119873047</v>
      </c>
      <c r="L151" s="10"/>
      <c r="M151" s="10"/>
      <c r="N151" s="18"/>
      <c r="O151" s="18"/>
      <c r="P151" s="45">
        <f t="shared" si="9"/>
        <v>10.717947642232264</v>
      </c>
      <c r="Q151" s="45">
        <f t="shared" si="10"/>
        <v>52.584445685662054</v>
      </c>
      <c r="R151" s="45">
        <f t="shared" si="8"/>
        <v>5.7215227710126531</v>
      </c>
      <c r="S151" s="45"/>
      <c r="T151" s="45"/>
      <c r="U151" s="45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</row>
    <row r="152" spans="1:250" x14ac:dyDescent="0.35">
      <c r="A152" s="10">
        <v>2</v>
      </c>
      <c r="B152" s="9">
        <v>141</v>
      </c>
      <c r="C152" s="2" t="s">
        <v>252</v>
      </c>
      <c r="D152" s="2"/>
      <c r="E152" s="2" t="s">
        <v>253</v>
      </c>
      <c r="F152" s="2" t="s">
        <v>4</v>
      </c>
      <c r="G152" s="3">
        <v>2.69</v>
      </c>
      <c r="H152" s="21">
        <v>4535386</v>
      </c>
      <c r="I152" s="21">
        <v>60522332</v>
      </c>
      <c r="J152" s="18">
        <v>10.419599533081055</v>
      </c>
      <c r="K152" s="18">
        <v>50.112754821777344</v>
      </c>
      <c r="L152" s="10"/>
      <c r="M152" s="10"/>
      <c r="N152" s="18"/>
      <c r="O152" s="18"/>
      <c r="P152" s="45">
        <f t="shared" si="9"/>
        <v>10.47508377361828</v>
      </c>
      <c r="Q152" s="45">
        <f t="shared" si="10"/>
        <v>50.012865785536498</v>
      </c>
      <c r="R152" s="45">
        <f t="shared" si="8"/>
        <v>5.5678842415569418</v>
      </c>
      <c r="S152" s="45"/>
      <c r="T152" s="45"/>
      <c r="U152" s="45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</row>
    <row r="153" spans="1:250" x14ac:dyDescent="0.35">
      <c r="A153" s="11">
        <v>3</v>
      </c>
      <c r="B153" s="9">
        <v>18</v>
      </c>
      <c r="C153" s="2" t="s">
        <v>292</v>
      </c>
      <c r="D153" s="2"/>
      <c r="E153" s="2" t="s">
        <v>293</v>
      </c>
      <c r="F153" s="2" t="s">
        <v>4</v>
      </c>
      <c r="G153" s="12">
        <v>2.75</v>
      </c>
      <c r="H153" s="22">
        <v>4462006</v>
      </c>
      <c r="I153" s="22">
        <v>64375424</v>
      </c>
      <c r="J153" s="12">
        <v>9.8341512680053711</v>
      </c>
      <c r="K153" s="12">
        <v>52.269157409667969</v>
      </c>
      <c r="L153" s="10"/>
      <c r="M153" s="10"/>
      <c r="N153" s="18"/>
      <c r="O153" s="18"/>
      <c r="P153" s="45">
        <f t="shared" si="9"/>
        <v>10.082923539150162</v>
      </c>
      <c r="Q153" s="45">
        <f t="shared" si="10"/>
        <v>51.999717207221607</v>
      </c>
      <c r="R153" s="45">
        <f t="shared" si="8"/>
        <v>6.0142360512742812</v>
      </c>
      <c r="S153" s="45"/>
      <c r="T153" s="45"/>
      <c r="U153" s="45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</row>
    <row r="154" spans="1:250" x14ac:dyDescent="0.35">
      <c r="A154" s="11">
        <v>3</v>
      </c>
      <c r="B154" s="9">
        <v>14</v>
      </c>
      <c r="C154" s="2" t="s">
        <v>284</v>
      </c>
      <c r="D154" s="2"/>
      <c r="E154" s="2" t="s">
        <v>285</v>
      </c>
      <c r="F154" s="2" t="s">
        <v>4</v>
      </c>
      <c r="G154" s="12">
        <v>2.74</v>
      </c>
      <c r="H154" s="22">
        <v>3600670</v>
      </c>
      <c r="I154" s="22">
        <v>57157884</v>
      </c>
      <c r="J154" s="12">
        <v>7.9875602722167969</v>
      </c>
      <c r="K154" s="12">
        <v>46.652587890625</v>
      </c>
      <c r="L154" s="10"/>
      <c r="M154" s="10"/>
      <c r="N154" s="18"/>
      <c r="O154" s="18"/>
      <c r="P154" s="45">
        <f t="shared" si="9"/>
        <v>8.1922211237089542</v>
      </c>
      <c r="Q154" s="45">
        <f t="shared" si="10"/>
        <v>46.40272503944685</v>
      </c>
      <c r="R154" s="45">
        <f t="shared" si="8"/>
        <v>6.6055316997471047</v>
      </c>
      <c r="S154" s="45"/>
      <c r="T154" s="45"/>
      <c r="U154" s="45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</row>
    <row r="155" spans="1:250" ht="15.4" x14ac:dyDescent="0.35">
      <c r="A155" s="39">
        <v>5</v>
      </c>
      <c r="C155" s="44" t="s">
        <v>574</v>
      </c>
      <c r="E155" s="41" t="s">
        <v>575</v>
      </c>
      <c r="F155" s="42" t="s">
        <v>4</v>
      </c>
      <c r="G155" s="43">
        <v>2.71</v>
      </c>
      <c r="P155" s="46">
        <v>11.245916366577148</v>
      </c>
      <c r="Q155" s="46">
        <v>47.985347747802734</v>
      </c>
      <c r="R155" s="45">
        <f t="shared" si="8"/>
        <v>4.9759929768060767</v>
      </c>
      <c r="S155" s="45"/>
      <c r="T155" s="45"/>
      <c r="U155" s="45"/>
    </row>
    <row r="156" spans="1:250" ht="15.4" x14ac:dyDescent="0.35">
      <c r="A156" s="39">
        <v>4</v>
      </c>
      <c r="C156" s="44" t="s">
        <v>479</v>
      </c>
      <c r="E156" s="41" t="s">
        <v>480</v>
      </c>
      <c r="F156" s="42" t="s">
        <v>4</v>
      </c>
      <c r="G156" s="43">
        <v>3.33</v>
      </c>
      <c r="P156" s="46">
        <v>7.9220757484436035</v>
      </c>
      <c r="Q156" s="46">
        <v>48.647918701171875</v>
      </c>
      <c r="R156" s="45">
        <f t="shared" si="8"/>
        <v>7.1612895807578782</v>
      </c>
      <c r="S156" s="45"/>
      <c r="T156" s="45"/>
      <c r="U156" s="45"/>
    </row>
    <row r="157" spans="1:250" s="60" customFormat="1" ht="15.4" x14ac:dyDescent="0.35">
      <c r="A157" s="62">
        <v>4</v>
      </c>
      <c r="B157" s="63"/>
      <c r="C157" s="64" t="s">
        <v>476</v>
      </c>
      <c r="E157" s="65" t="s">
        <v>477</v>
      </c>
      <c r="F157" s="66" t="s">
        <v>4</v>
      </c>
      <c r="G157" s="67">
        <v>3.24</v>
      </c>
      <c r="H157" s="68"/>
      <c r="I157" s="68"/>
      <c r="J157" s="69"/>
      <c r="K157" s="69"/>
      <c r="L157" s="63"/>
      <c r="M157" s="63"/>
      <c r="N157" s="70"/>
      <c r="O157" s="70"/>
      <c r="P157" s="71">
        <v>10.016205787658691</v>
      </c>
      <c r="Q157" s="71">
        <v>51.659736633300781</v>
      </c>
      <c r="R157" s="58">
        <f t="shared" si="8"/>
        <v>6.0147130203433008</v>
      </c>
      <c r="S157" s="58">
        <f>AVERAGE(P157:P159)</f>
        <v>10.60749626159668</v>
      </c>
      <c r="T157" s="58">
        <f>AVERAGE(Q157:Q159)</f>
        <v>53.303782145182289</v>
      </c>
      <c r="U157" s="58">
        <f>AVERAGE(R157:R159)</f>
        <v>5.8643583164622841</v>
      </c>
      <c r="V157" s="59"/>
      <c r="GP157" s="61"/>
      <c r="GQ157" s="61"/>
      <c r="GR157" s="61"/>
      <c r="GS157" s="61"/>
      <c r="GT157" s="61"/>
      <c r="GU157" s="61"/>
      <c r="GV157" s="61"/>
      <c r="GW157" s="61"/>
      <c r="GX157" s="61"/>
      <c r="GY157" s="61"/>
      <c r="GZ157" s="61"/>
      <c r="HA157" s="61"/>
      <c r="HB157" s="61"/>
      <c r="HC157" s="61"/>
      <c r="HD157" s="61"/>
      <c r="HE157" s="61"/>
      <c r="HF157" s="61"/>
      <c r="HG157" s="61"/>
      <c r="HH157" s="61"/>
      <c r="HI157" s="61"/>
      <c r="HJ157" s="61"/>
      <c r="HK157" s="61"/>
      <c r="HL157" s="61"/>
      <c r="HM157" s="61"/>
      <c r="HN157" s="61"/>
      <c r="HO157" s="61"/>
      <c r="HP157" s="61"/>
      <c r="HQ157" s="61"/>
      <c r="HR157" s="61"/>
      <c r="HS157" s="61"/>
      <c r="HT157" s="61"/>
      <c r="HU157" s="61"/>
      <c r="HV157" s="61"/>
      <c r="HW157" s="61"/>
      <c r="HX157" s="61"/>
      <c r="HY157" s="61"/>
      <c r="HZ157" s="61"/>
      <c r="IA157" s="61"/>
      <c r="IB157" s="61"/>
      <c r="IC157" s="61"/>
      <c r="ID157" s="61"/>
      <c r="IE157" s="61"/>
      <c r="IF157" s="61"/>
      <c r="IG157" s="61"/>
      <c r="IH157" s="61"/>
      <c r="II157" s="61"/>
      <c r="IJ157" s="61"/>
      <c r="IK157" s="61"/>
      <c r="IL157" s="61"/>
      <c r="IM157" s="61"/>
      <c r="IN157" s="61"/>
      <c r="IO157" s="61"/>
      <c r="IP157" s="61"/>
    </row>
    <row r="158" spans="1:250" s="60" customFormat="1" ht="15.4" x14ac:dyDescent="0.35">
      <c r="A158" s="62">
        <v>5</v>
      </c>
      <c r="B158" s="63"/>
      <c r="C158" s="64" t="s">
        <v>610</v>
      </c>
      <c r="E158" s="65" t="s">
        <v>611</v>
      </c>
      <c r="F158" s="66" t="s">
        <v>4</v>
      </c>
      <c r="G158" s="67">
        <v>3.83</v>
      </c>
      <c r="H158" s="68"/>
      <c r="I158" s="68"/>
      <c r="J158" s="69"/>
      <c r="K158" s="69"/>
      <c r="L158" s="63"/>
      <c r="M158" s="63"/>
      <c r="N158" s="70"/>
      <c r="O158" s="70"/>
      <c r="P158" s="71">
        <v>10.907456398010254</v>
      </c>
      <c r="Q158" s="71">
        <v>54.637153625488281</v>
      </c>
      <c r="R158" s="58">
        <f t="shared" si="8"/>
        <v>5.8415828739585107</v>
      </c>
      <c r="S158" s="58">
        <f>STDEV(P157:P159)</f>
        <v>0.51209075053604991</v>
      </c>
      <c r="T158" s="58">
        <f>STDEV(Q157:Q159)</f>
        <v>1.5128257506280276</v>
      </c>
      <c r="U158" s="58">
        <f>STDEV(R157:R159)</f>
        <v>0.14035976220761037</v>
      </c>
      <c r="V158" s="59"/>
      <c r="GP158" s="61"/>
      <c r="GQ158" s="61"/>
      <c r="GR158" s="61"/>
      <c r="GS158" s="61"/>
      <c r="GT158" s="61"/>
      <c r="GU158" s="61"/>
      <c r="GV158" s="61"/>
      <c r="GW158" s="61"/>
      <c r="GX158" s="61"/>
      <c r="GY158" s="61"/>
      <c r="GZ158" s="61"/>
      <c r="HA158" s="61"/>
      <c r="HB158" s="61"/>
      <c r="HC158" s="61"/>
      <c r="HD158" s="61"/>
      <c r="HE158" s="61"/>
      <c r="HF158" s="61"/>
      <c r="HG158" s="61"/>
      <c r="HH158" s="61"/>
      <c r="HI158" s="61"/>
      <c r="HJ158" s="61"/>
      <c r="HK158" s="61"/>
      <c r="HL158" s="61"/>
      <c r="HM158" s="61"/>
      <c r="HN158" s="61"/>
      <c r="HO158" s="61"/>
      <c r="HP158" s="61"/>
      <c r="HQ158" s="61"/>
      <c r="HR158" s="61"/>
      <c r="HS158" s="61"/>
      <c r="HT158" s="61"/>
      <c r="HU158" s="61"/>
      <c r="HV158" s="61"/>
      <c r="HW158" s="61"/>
      <c r="HX158" s="61"/>
      <c r="HY158" s="61"/>
      <c r="HZ158" s="61"/>
      <c r="IA158" s="61"/>
      <c r="IB158" s="61"/>
      <c r="IC158" s="61"/>
      <c r="ID158" s="61"/>
      <c r="IE158" s="61"/>
      <c r="IF158" s="61"/>
      <c r="IG158" s="61"/>
      <c r="IH158" s="61"/>
      <c r="II158" s="61"/>
      <c r="IJ158" s="61"/>
      <c r="IK158" s="61"/>
      <c r="IL158" s="61"/>
      <c r="IM158" s="61"/>
      <c r="IN158" s="61"/>
      <c r="IO158" s="61"/>
      <c r="IP158" s="61"/>
    </row>
    <row r="159" spans="1:250" s="60" customFormat="1" ht="15.4" x14ac:dyDescent="0.35">
      <c r="A159" s="62">
        <v>5</v>
      </c>
      <c r="B159" s="63"/>
      <c r="C159" s="64" t="s">
        <v>612</v>
      </c>
      <c r="E159" s="65" t="s">
        <v>613</v>
      </c>
      <c r="F159" s="66" t="s">
        <v>4</v>
      </c>
      <c r="G159" s="67">
        <v>3.32</v>
      </c>
      <c r="H159" s="68"/>
      <c r="I159" s="68"/>
      <c r="J159" s="69"/>
      <c r="K159" s="69"/>
      <c r="L159" s="63"/>
      <c r="M159" s="63"/>
      <c r="N159" s="70"/>
      <c r="O159" s="70"/>
      <c r="P159" s="71">
        <v>10.898826599121094</v>
      </c>
      <c r="Q159" s="71">
        <v>53.614456176757813</v>
      </c>
      <c r="R159" s="58">
        <f t="shared" si="8"/>
        <v>5.7367790550850408</v>
      </c>
      <c r="S159" s="58">
        <f>100*S158/S157</f>
        <v>4.8276307425157468</v>
      </c>
      <c r="T159" s="58">
        <f>100*T158/T157</f>
        <v>2.8381208419837427</v>
      </c>
      <c r="U159" s="58">
        <f>100*U158/U157</f>
        <v>2.3934376897399989</v>
      </c>
      <c r="V159" s="59"/>
      <c r="GP159" s="61"/>
      <c r="GQ159" s="61"/>
      <c r="GR159" s="61"/>
      <c r="GS159" s="61"/>
      <c r="GT159" s="61"/>
      <c r="GU159" s="61"/>
      <c r="GV159" s="61"/>
      <c r="GW159" s="61"/>
      <c r="GX159" s="61"/>
      <c r="GY159" s="61"/>
      <c r="GZ159" s="61"/>
      <c r="HA159" s="61"/>
      <c r="HB159" s="61"/>
      <c r="HC159" s="61"/>
      <c r="HD159" s="61"/>
      <c r="HE159" s="61"/>
      <c r="HF159" s="61"/>
      <c r="HG159" s="61"/>
      <c r="HH159" s="61"/>
      <c r="HI159" s="61"/>
      <c r="HJ159" s="61"/>
      <c r="HK159" s="61"/>
      <c r="HL159" s="61"/>
      <c r="HM159" s="61"/>
      <c r="HN159" s="61"/>
      <c r="HO159" s="61"/>
      <c r="HP159" s="61"/>
      <c r="HQ159" s="61"/>
      <c r="HR159" s="61"/>
      <c r="HS159" s="61"/>
      <c r="HT159" s="61"/>
      <c r="HU159" s="61"/>
      <c r="HV159" s="61"/>
      <c r="HW159" s="61"/>
      <c r="HX159" s="61"/>
      <c r="HY159" s="61"/>
      <c r="HZ159" s="61"/>
      <c r="IA159" s="61"/>
      <c r="IB159" s="61"/>
      <c r="IC159" s="61"/>
      <c r="ID159" s="61"/>
      <c r="IE159" s="61"/>
      <c r="IF159" s="61"/>
      <c r="IG159" s="61"/>
      <c r="IH159" s="61"/>
      <c r="II159" s="61"/>
      <c r="IJ159" s="61"/>
      <c r="IK159" s="61"/>
      <c r="IL159" s="61"/>
      <c r="IM159" s="61"/>
      <c r="IN159" s="61"/>
      <c r="IO159" s="61"/>
      <c r="IP159" s="61"/>
    </row>
    <row r="160" spans="1:250" ht="15.4" x14ac:dyDescent="0.35">
      <c r="A160" s="39">
        <v>4</v>
      </c>
      <c r="C160" s="44" t="s">
        <v>474</v>
      </c>
      <c r="E160" s="41" t="s">
        <v>475</v>
      </c>
      <c r="F160" s="42" t="s">
        <v>4</v>
      </c>
      <c r="G160" s="43">
        <v>2.13</v>
      </c>
      <c r="P160" s="46">
        <v>8.2070283889770508</v>
      </c>
      <c r="Q160" s="46">
        <v>49.540145874023438</v>
      </c>
      <c r="R160" s="45">
        <f t="shared" si="8"/>
        <v>7.0394269587553584</v>
      </c>
      <c r="S160" s="45"/>
      <c r="T160" s="45"/>
      <c r="U160" s="45"/>
    </row>
    <row r="161" spans="1:250" ht="15.4" x14ac:dyDescent="0.35">
      <c r="A161" s="39">
        <v>4</v>
      </c>
      <c r="C161" s="44" t="s">
        <v>472</v>
      </c>
      <c r="E161" s="41" t="s">
        <v>473</v>
      </c>
      <c r="F161" s="42" t="s">
        <v>4</v>
      </c>
      <c r="G161" s="43">
        <v>3.3</v>
      </c>
      <c r="P161" s="46">
        <v>11.343414306640625</v>
      </c>
      <c r="Q161" s="46">
        <v>52.353019714355469</v>
      </c>
      <c r="R161" s="45">
        <f t="shared" si="8"/>
        <v>5.3822504646589593</v>
      </c>
      <c r="S161" s="45"/>
      <c r="T161" s="45"/>
      <c r="U161" s="45"/>
    </row>
    <row r="162" spans="1:250" ht="15.4" x14ac:dyDescent="0.35">
      <c r="A162" s="39">
        <v>4</v>
      </c>
      <c r="C162" s="44" t="s">
        <v>470</v>
      </c>
      <c r="E162" s="41" t="s">
        <v>471</v>
      </c>
      <c r="F162" s="42" t="s">
        <v>4</v>
      </c>
      <c r="G162" s="43">
        <v>3.12</v>
      </c>
      <c r="P162" s="46">
        <v>11.239068031311035</v>
      </c>
      <c r="Q162" s="46">
        <v>50.213752746582031</v>
      </c>
      <c r="R162" s="45">
        <f t="shared" si="8"/>
        <v>5.2102473502473128</v>
      </c>
      <c r="S162" s="45"/>
      <c r="T162" s="45"/>
      <c r="U162" s="45"/>
    </row>
    <row r="163" spans="1:250" ht="15.4" x14ac:dyDescent="0.35">
      <c r="A163" s="39">
        <v>4</v>
      </c>
      <c r="C163" s="44" t="s">
        <v>468</v>
      </c>
      <c r="E163" s="41" t="s">
        <v>469</v>
      </c>
      <c r="F163" s="42" t="s">
        <v>4</v>
      </c>
      <c r="G163" s="43">
        <v>2.5499999999999998</v>
      </c>
      <c r="P163" s="46">
        <v>10.746082305908203</v>
      </c>
      <c r="Q163" s="46">
        <v>49.385951995849609</v>
      </c>
      <c r="R163" s="45">
        <f t="shared" si="8"/>
        <v>5.3594377264180073</v>
      </c>
      <c r="S163" s="45"/>
      <c r="T163" s="45"/>
      <c r="U163" s="45"/>
    </row>
    <row r="164" spans="1:250" s="60" customFormat="1" ht="15.4" x14ac:dyDescent="0.35">
      <c r="A164" s="62">
        <v>4</v>
      </c>
      <c r="B164" s="63"/>
      <c r="C164" s="64" t="s">
        <v>466</v>
      </c>
      <c r="E164" s="65" t="s">
        <v>467</v>
      </c>
      <c r="F164" s="66" t="s">
        <v>4</v>
      </c>
      <c r="G164" s="67">
        <v>2.86</v>
      </c>
      <c r="H164" s="68"/>
      <c r="I164" s="68"/>
      <c r="J164" s="69"/>
      <c r="K164" s="69"/>
      <c r="L164" s="63"/>
      <c r="M164" s="63"/>
      <c r="N164" s="70"/>
      <c r="O164" s="70"/>
      <c r="P164" s="71">
        <v>10.726620674133301</v>
      </c>
      <c r="Q164" s="71">
        <v>51.308853149414063</v>
      </c>
      <c r="R164" s="58">
        <f t="shared" si="8"/>
        <v>5.5782162463685587</v>
      </c>
      <c r="S164" s="58">
        <f>AVERAGE(P164:P166)</f>
        <v>11.323284467061361</v>
      </c>
      <c r="T164" s="58">
        <f>AVERAGE(Q164:Q166)</f>
        <v>51.207859039306641</v>
      </c>
      <c r="U164" s="58">
        <f>AVERAGE(R164:R166)</f>
        <v>5.2820586334315491</v>
      </c>
      <c r="V164" s="59"/>
      <c r="GP164" s="61"/>
      <c r="GQ164" s="61"/>
      <c r="GR164" s="61"/>
      <c r="GS164" s="61"/>
      <c r="GT164" s="61"/>
      <c r="GU164" s="61"/>
      <c r="GV164" s="61"/>
      <c r="GW164" s="61"/>
      <c r="GX164" s="61"/>
      <c r="GY164" s="61"/>
      <c r="GZ164" s="61"/>
      <c r="HA164" s="61"/>
      <c r="HB164" s="61"/>
      <c r="HC164" s="61"/>
      <c r="HD164" s="61"/>
      <c r="HE164" s="61"/>
      <c r="HF164" s="61"/>
      <c r="HG164" s="61"/>
      <c r="HH164" s="61"/>
      <c r="HI164" s="61"/>
      <c r="HJ164" s="61"/>
      <c r="HK164" s="61"/>
      <c r="HL164" s="61"/>
      <c r="HM164" s="61"/>
      <c r="HN164" s="61"/>
      <c r="HO164" s="61"/>
      <c r="HP164" s="61"/>
      <c r="HQ164" s="61"/>
      <c r="HR164" s="61"/>
      <c r="HS164" s="61"/>
      <c r="HT164" s="61"/>
      <c r="HU164" s="61"/>
      <c r="HV164" s="61"/>
      <c r="HW164" s="61"/>
      <c r="HX164" s="61"/>
      <c r="HY164" s="61"/>
      <c r="HZ164" s="61"/>
      <c r="IA164" s="61"/>
      <c r="IB164" s="61"/>
      <c r="IC164" s="61"/>
      <c r="ID164" s="61"/>
      <c r="IE164" s="61"/>
      <c r="IF164" s="61"/>
      <c r="IG164" s="61"/>
      <c r="IH164" s="61"/>
      <c r="II164" s="61"/>
      <c r="IJ164" s="61"/>
      <c r="IK164" s="61"/>
      <c r="IL164" s="61"/>
      <c r="IM164" s="61"/>
      <c r="IN164" s="61"/>
      <c r="IO164" s="61"/>
      <c r="IP164" s="61"/>
    </row>
    <row r="165" spans="1:250" s="60" customFormat="1" ht="15.4" x14ac:dyDescent="0.35">
      <c r="A165" s="62">
        <v>5</v>
      </c>
      <c r="B165" s="63"/>
      <c r="C165" s="64" t="s">
        <v>631</v>
      </c>
      <c r="E165" s="65" t="s">
        <v>632</v>
      </c>
      <c r="F165" s="66" t="s">
        <v>4</v>
      </c>
      <c r="G165" s="67">
        <v>2.29</v>
      </c>
      <c r="H165" s="68"/>
      <c r="I165" s="68"/>
      <c r="J165" s="69"/>
      <c r="K165" s="69"/>
      <c r="L165" s="63"/>
      <c r="M165" s="63"/>
      <c r="N165" s="70"/>
      <c r="O165" s="70"/>
      <c r="P165" s="71">
        <v>11.534744262695313</v>
      </c>
      <c r="Q165" s="71">
        <v>51.509136199951172</v>
      </c>
      <c r="R165" s="58">
        <f t="shared" si="8"/>
        <v>5.2076556387697037</v>
      </c>
      <c r="S165" s="58">
        <f>STDEV(P164:P166)</f>
        <v>0.52397759803841359</v>
      </c>
      <c r="T165" s="58">
        <f>STDEV(Q164:Q166)</f>
        <v>0.36248442247551266</v>
      </c>
      <c r="U165" s="58">
        <f>STDEV(R164:R166)</f>
        <v>0.26685225129419721</v>
      </c>
      <c r="V165" s="59"/>
      <c r="GP165" s="61"/>
      <c r="GQ165" s="61"/>
      <c r="GR165" s="61"/>
      <c r="GS165" s="61"/>
      <c r="GT165" s="61"/>
      <c r="GU165" s="61"/>
      <c r="GV165" s="61"/>
      <c r="GW165" s="61"/>
      <c r="GX165" s="61"/>
      <c r="GY165" s="61"/>
      <c r="GZ165" s="61"/>
      <c r="HA165" s="61"/>
      <c r="HB165" s="61"/>
      <c r="HC165" s="61"/>
      <c r="HD165" s="61"/>
      <c r="HE165" s="61"/>
      <c r="HF165" s="61"/>
      <c r="HG165" s="61"/>
      <c r="HH165" s="61"/>
      <c r="HI165" s="61"/>
      <c r="HJ165" s="61"/>
      <c r="HK165" s="61"/>
      <c r="HL165" s="61"/>
      <c r="HM165" s="61"/>
      <c r="HN165" s="61"/>
      <c r="HO165" s="61"/>
      <c r="HP165" s="61"/>
      <c r="HQ165" s="61"/>
      <c r="HR165" s="61"/>
      <c r="HS165" s="61"/>
      <c r="HT165" s="61"/>
      <c r="HU165" s="61"/>
      <c r="HV165" s="61"/>
      <c r="HW165" s="61"/>
      <c r="HX165" s="61"/>
      <c r="HY165" s="61"/>
      <c r="HZ165" s="61"/>
      <c r="IA165" s="61"/>
      <c r="IB165" s="61"/>
      <c r="IC165" s="61"/>
      <c r="ID165" s="61"/>
      <c r="IE165" s="61"/>
      <c r="IF165" s="61"/>
      <c r="IG165" s="61"/>
      <c r="IH165" s="61"/>
      <c r="II165" s="61"/>
      <c r="IJ165" s="61"/>
      <c r="IK165" s="61"/>
      <c r="IL165" s="61"/>
      <c r="IM165" s="61"/>
      <c r="IN165" s="61"/>
      <c r="IO165" s="61"/>
      <c r="IP165" s="61"/>
    </row>
    <row r="166" spans="1:250" s="60" customFormat="1" ht="15.4" x14ac:dyDescent="0.35">
      <c r="A166" s="62">
        <v>5</v>
      </c>
      <c r="B166" s="63"/>
      <c r="C166" s="64" t="s">
        <v>633</v>
      </c>
      <c r="E166" s="65" t="s">
        <v>634</v>
      </c>
      <c r="F166" s="66" t="s">
        <v>4</v>
      </c>
      <c r="G166" s="67">
        <v>1.68</v>
      </c>
      <c r="H166" s="68"/>
      <c r="I166" s="68"/>
      <c r="J166" s="69"/>
      <c r="K166" s="69"/>
      <c r="L166" s="63"/>
      <c r="M166" s="63"/>
      <c r="N166" s="70"/>
      <c r="O166" s="70"/>
      <c r="P166" s="71">
        <v>11.708488464355469</v>
      </c>
      <c r="Q166" s="71">
        <v>50.805587768554688</v>
      </c>
      <c r="R166" s="58">
        <f t="shared" si="8"/>
        <v>5.0603040151563832</v>
      </c>
      <c r="S166" s="58">
        <f>100*S165/S164</f>
        <v>4.6274347302907355</v>
      </c>
      <c r="T166" s="58">
        <f>100*T165/T164</f>
        <v>0.70786873201879663</v>
      </c>
      <c r="U166" s="58">
        <f>100*U165/U164</f>
        <v>5.0520501534234885</v>
      </c>
      <c r="V166" s="59"/>
      <c r="GP166" s="61"/>
      <c r="GQ166" s="61"/>
      <c r="GR166" s="61"/>
      <c r="GS166" s="61"/>
      <c r="GT166" s="61"/>
      <c r="GU166" s="61"/>
      <c r="GV166" s="61"/>
      <c r="GW166" s="61"/>
      <c r="GX166" s="61"/>
      <c r="GY166" s="61"/>
      <c r="GZ166" s="61"/>
      <c r="HA166" s="61"/>
      <c r="HB166" s="61"/>
      <c r="HC166" s="61"/>
      <c r="HD166" s="61"/>
      <c r="HE166" s="61"/>
      <c r="HF166" s="61"/>
      <c r="HG166" s="61"/>
      <c r="HH166" s="61"/>
      <c r="HI166" s="61"/>
      <c r="HJ166" s="61"/>
      <c r="HK166" s="61"/>
      <c r="HL166" s="61"/>
      <c r="HM166" s="61"/>
      <c r="HN166" s="61"/>
      <c r="HO166" s="61"/>
      <c r="HP166" s="61"/>
      <c r="HQ166" s="61"/>
      <c r="HR166" s="61"/>
      <c r="HS166" s="61"/>
      <c r="HT166" s="61"/>
      <c r="HU166" s="61"/>
      <c r="HV166" s="61"/>
      <c r="HW166" s="61"/>
      <c r="HX166" s="61"/>
      <c r="HY166" s="61"/>
      <c r="HZ166" s="61"/>
      <c r="IA166" s="61"/>
      <c r="IB166" s="61"/>
      <c r="IC166" s="61"/>
      <c r="ID166" s="61"/>
      <c r="IE166" s="61"/>
      <c r="IF166" s="61"/>
      <c r="IG166" s="61"/>
      <c r="IH166" s="61"/>
      <c r="II166" s="61"/>
      <c r="IJ166" s="61"/>
      <c r="IK166" s="61"/>
      <c r="IL166" s="61"/>
      <c r="IM166" s="61"/>
      <c r="IN166" s="61"/>
      <c r="IO166" s="61"/>
      <c r="IP166" s="61"/>
    </row>
    <row r="167" spans="1:250" ht="15.4" x14ac:dyDescent="0.35">
      <c r="A167" s="39">
        <v>4</v>
      </c>
      <c r="C167" s="44" t="s">
        <v>464</v>
      </c>
      <c r="E167" s="41" t="s">
        <v>465</v>
      </c>
      <c r="F167" s="42" t="s">
        <v>4</v>
      </c>
      <c r="G167" s="43">
        <v>3.39</v>
      </c>
      <c r="P167" s="46">
        <v>9.9708395004272461</v>
      </c>
      <c r="Q167" s="46">
        <v>53.086246490478516</v>
      </c>
      <c r="R167" s="45">
        <f t="shared" si="8"/>
        <v>6.2089227347043554</v>
      </c>
      <c r="S167" s="45"/>
      <c r="T167" s="45"/>
      <c r="U167" s="45"/>
    </row>
    <row r="168" spans="1:250" ht="15.4" x14ac:dyDescent="0.35">
      <c r="A168" s="39">
        <v>4</v>
      </c>
      <c r="C168" s="44" t="s">
        <v>462</v>
      </c>
      <c r="E168" s="41" t="s">
        <v>463</v>
      </c>
      <c r="F168" s="42" t="s">
        <v>4</v>
      </c>
      <c r="G168" s="43">
        <v>3.45</v>
      </c>
      <c r="P168" s="46">
        <v>10.322927474975586</v>
      </c>
      <c r="Q168" s="46">
        <v>48.530906677246094</v>
      </c>
      <c r="R168" s="45">
        <f t="shared" si="8"/>
        <v>5.4825359815168344</v>
      </c>
      <c r="S168" s="45"/>
      <c r="T168" s="45"/>
      <c r="U168" s="45"/>
    </row>
    <row r="169" spans="1:250" ht="15.4" x14ac:dyDescent="0.35">
      <c r="A169" s="39">
        <v>4</v>
      </c>
      <c r="C169" s="44" t="s">
        <v>460</v>
      </c>
      <c r="E169" s="41" t="s">
        <v>461</v>
      </c>
      <c r="F169" s="42" t="s">
        <v>4</v>
      </c>
      <c r="G169" s="43">
        <v>2.2999999999999998</v>
      </c>
      <c r="P169" s="46">
        <v>10.039867401123047</v>
      </c>
      <c r="Q169" s="46">
        <v>46.628261566162109</v>
      </c>
      <c r="R169" s="45">
        <f t="shared" si="8"/>
        <v>5.4161066639530642</v>
      </c>
      <c r="S169" s="45"/>
      <c r="T169" s="45"/>
      <c r="U169" s="45"/>
    </row>
    <row r="170" spans="1:250" x14ac:dyDescent="0.35">
      <c r="A170" s="10">
        <v>2</v>
      </c>
      <c r="B170" s="9">
        <v>113</v>
      </c>
      <c r="C170" s="2" t="s">
        <v>198</v>
      </c>
      <c r="D170" s="2"/>
      <c r="E170" s="2" t="s">
        <v>199</v>
      </c>
      <c r="F170" s="2" t="s">
        <v>4</v>
      </c>
      <c r="G170" s="3">
        <v>2.38</v>
      </c>
      <c r="H170" s="21">
        <v>3698560.5</v>
      </c>
      <c r="I170" s="21">
        <v>57202412</v>
      </c>
      <c r="J170" s="18">
        <v>9.7514734268188477</v>
      </c>
      <c r="K170" s="18">
        <v>53.655807495117188</v>
      </c>
      <c r="L170" s="10"/>
      <c r="M170" s="10"/>
      <c r="N170" s="18"/>
      <c r="O170" s="18"/>
      <c r="P170" s="45">
        <f>(((H170+60160)/(1.6309*(10)^7))/G170)*100</f>
        <v>9.6835754965423551</v>
      </c>
      <c r="Q170" s="45">
        <f>(((I170+717822)/(4.552*(10)^7))/G170)*100</f>
        <v>53.462725775723307</v>
      </c>
      <c r="R170" s="45">
        <f t="shared" si="8"/>
        <v>6.4384498339669038</v>
      </c>
      <c r="S170" s="45"/>
      <c r="T170" s="45"/>
      <c r="U170" s="45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</row>
    <row r="171" spans="1:250" x14ac:dyDescent="0.35">
      <c r="A171" s="10">
        <v>2</v>
      </c>
      <c r="B171" s="9">
        <v>112</v>
      </c>
      <c r="C171" s="2" t="s">
        <v>196</v>
      </c>
      <c r="D171" s="2"/>
      <c r="E171" s="2" t="s">
        <v>197</v>
      </c>
      <c r="F171" s="2" t="s">
        <v>4</v>
      </c>
      <c r="G171" s="3">
        <v>2.7</v>
      </c>
      <c r="H171" s="21">
        <v>5365492</v>
      </c>
      <c r="I171" s="21">
        <v>61622252</v>
      </c>
      <c r="J171" s="18">
        <v>12.151938438415527</v>
      </c>
      <c r="K171" s="18">
        <v>50.798675537109375</v>
      </c>
      <c r="L171" s="10"/>
      <c r="M171" s="10"/>
      <c r="N171" s="18"/>
      <c r="O171" s="18"/>
      <c r="P171" s="45">
        <f>(((H171+60160)/(1.6309*(10)^7))/G171)*100</f>
        <v>12.321422164085723</v>
      </c>
      <c r="Q171" s="45">
        <f>(((I171+717822)/(4.552*(10)^7))/G171)*100</f>
        <v>50.72257534335742</v>
      </c>
      <c r="R171" s="45">
        <f t="shared" si="8"/>
        <v>4.8007204758321977</v>
      </c>
      <c r="S171" s="45"/>
      <c r="T171" s="45"/>
      <c r="U171" s="45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</row>
    <row r="172" spans="1:250" x14ac:dyDescent="0.35">
      <c r="A172" s="10">
        <v>2</v>
      </c>
      <c r="B172" s="9">
        <v>111</v>
      </c>
      <c r="C172" s="2" t="s">
        <v>194</v>
      </c>
      <c r="D172" s="2"/>
      <c r="E172" s="2" t="s">
        <v>195</v>
      </c>
      <c r="F172" s="2" t="s">
        <v>4</v>
      </c>
      <c r="G172" s="3">
        <v>2.46</v>
      </c>
      <c r="H172" s="21">
        <v>4023470</v>
      </c>
      <c r="I172" s="21">
        <v>54323548</v>
      </c>
      <c r="J172" s="18">
        <v>10.195132255554199</v>
      </c>
      <c r="K172" s="18">
        <v>49.407283782958984</v>
      </c>
      <c r="L172" s="10"/>
      <c r="M172" s="10"/>
      <c r="N172" s="18"/>
      <c r="O172" s="18"/>
      <c r="P172" s="45">
        <f>(((H172+60160)/(1.6309*(10)^7))/G172)*100</f>
        <v>10.178503863645542</v>
      </c>
      <c r="Q172" s="45">
        <f>(((I172+717822)/(4.552*(10)^7))/G172)*100</f>
        <v>49.153208810207616</v>
      </c>
      <c r="R172" s="45">
        <f t="shared" si="8"/>
        <v>5.631627104358885</v>
      </c>
      <c r="S172" s="45"/>
      <c r="T172" s="45"/>
      <c r="U172" s="45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</row>
    <row r="173" spans="1:250" x14ac:dyDescent="0.35">
      <c r="A173" s="10">
        <v>2</v>
      </c>
      <c r="B173" s="9">
        <v>110</v>
      </c>
      <c r="C173" s="2" t="s">
        <v>192</v>
      </c>
      <c r="D173" s="2"/>
      <c r="E173" s="2" t="s">
        <v>193</v>
      </c>
      <c r="F173" s="2" t="s">
        <v>4</v>
      </c>
      <c r="G173" s="3">
        <v>1.5</v>
      </c>
      <c r="H173" s="21">
        <v>2899028</v>
      </c>
      <c r="I173" s="21">
        <v>33006220</v>
      </c>
      <c r="J173" s="18">
        <v>12.402070045471191</v>
      </c>
      <c r="K173" s="18">
        <v>50.624420166015625</v>
      </c>
      <c r="L173" s="10"/>
      <c r="M173" s="10"/>
      <c r="N173" s="18"/>
      <c r="O173" s="18"/>
      <c r="P173" s="45">
        <f>(((H173+60160)/(1.6309*(10)^7))/G173)*100</f>
        <v>12.096339444478508</v>
      </c>
      <c r="Q173" s="45">
        <f>(((I173+717822)/(4.552*(10)^7))/G173)*100</f>
        <v>49.390805506736974</v>
      </c>
      <c r="R173" s="45">
        <f t="shared" si="8"/>
        <v>4.7616569672201674</v>
      </c>
      <c r="S173" s="45"/>
      <c r="T173" s="45"/>
      <c r="U173" s="45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</row>
    <row r="174" spans="1:250" ht="15.4" x14ac:dyDescent="0.35">
      <c r="A174" s="39">
        <v>6</v>
      </c>
      <c r="C174" s="44" t="s">
        <v>746</v>
      </c>
      <c r="E174" s="41" t="s">
        <v>747</v>
      </c>
      <c r="F174" s="42" t="s">
        <v>4</v>
      </c>
      <c r="G174" s="43">
        <v>4.67</v>
      </c>
      <c r="P174" s="46">
        <v>11.201046943664551</v>
      </c>
      <c r="Q174" s="46">
        <v>52.211235046386719</v>
      </c>
      <c r="R174" s="45">
        <f t="shared" si="8"/>
        <v>5.4358981480022939</v>
      </c>
      <c r="S174" s="45"/>
      <c r="T174" s="45"/>
      <c r="U174" s="45"/>
    </row>
    <row r="175" spans="1:250" x14ac:dyDescent="0.35">
      <c r="A175" s="10">
        <v>2</v>
      </c>
      <c r="B175" s="9">
        <v>98</v>
      </c>
      <c r="C175" s="2" t="s">
        <v>169</v>
      </c>
      <c r="D175" s="2"/>
      <c r="E175" s="2" t="s">
        <v>170</v>
      </c>
      <c r="F175" s="2" t="s">
        <v>4</v>
      </c>
      <c r="G175" s="3">
        <v>2.36</v>
      </c>
      <c r="H175" s="21">
        <v>4246796</v>
      </c>
      <c r="I175" s="21">
        <v>53510520</v>
      </c>
      <c r="J175" s="18">
        <v>11.172208786010742</v>
      </c>
      <c r="K175" s="18">
        <v>50.763801574707031</v>
      </c>
      <c r="L175" s="10"/>
      <c r="M175" s="10"/>
      <c r="N175" s="18"/>
      <c r="O175" s="18"/>
      <c r="P175" s="45">
        <f>(((H175+60160)/(1.6309*(10)^7))/G175)*100</f>
        <v>11.190026095604901</v>
      </c>
      <c r="Q175" s="45">
        <f>(((I175+717822)/(4.552*(10)^7))/G175)*100</f>
        <v>50.479154255160722</v>
      </c>
      <c r="R175" s="45">
        <f t="shared" si="8"/>
        <v>5.2607411388775729</v>
      </c>
      <c r="S175" s="45"/>
      <c r="T175" s="45"/>
      <c r="U175" s="45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</row>
    <row r="176" spans="1:250" s="60" customFormat="1" x14ac:dyDescent="0.35">
      <c r="A176" s="52">
        <v>2</v>
      </c>
      <c r="B176" s="53">
        <v>96</v>
      </c>
      <c r="C176" s="54" t="s">
        <v>166</v>
      </c>
      <c r="D176" s="54"/>
      <c r="E176" s="54" t="s">
        <v>167</v>
      </c>
      <c r="F176" s="54" t="s">
        <v>4</v>
      </c>
      <c r="G176" s="55">
        <v>2.8</v>
      </c>
      <c r="H176" s="56">
        <v>4663740</v>
      </c>
      <c r="I176" s="56">
        <v>64572812</v>
      </c>
      <c r="J176" s="57">
        <v>10.274306297302246</v>
      </c>
      <c r="K176" s="57">
        <v>51.23883056640625</v>
      </c>
      <c r="L176" s="52"/>
      <c r="M176" s="52"/>
      <c r="N176" s="57"/>
      <c r="O176" s="57"/>
      <c r="P176" s="58">
        <f>(((H176+60160)/(1.6309*(10)^7))/G176)*100</f>
        <v>10.344638805917853</v>
      </c>
      <c r="Q176" s="58">
        <f>(((I176+717822)/(4.552*(10)^7))/G176)*100</f>
        <v>51.226018390660322</v>
      </c>
      <c r="R176" s="58">
        <f t="shared" si="8"/>
        <v>5.7748569584709148</v>
      </c>
      <c r="S176" s="58">
        <f>AVERAGE(P176:P178)</f>
        <v>10.522113793867149</v>
      </c>
      <c r="T176" s="58">
        <f>AVERAGE(Q176:Q178)</f>
        <v>51.257365372977269</v>
      </c>
      <c r="U176" s="58">
        <f>AVERAGE(R176:R178)</f>
        <v>5.6816988532632893</v>
      </c>
      <c r="V176" s="59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GP176" s="61"/>
      <c r="GQ176" s="61"/>
      <c r="GR176" s="61"/>
      <c r="GS176" s="61"/>
      <c r="GT176" s="61"/>
      <c r="GU176" s="61"/>
      <c r="GV176" s="61"/>
      <c r="GW176" s="61"/>
      <c r="GX176" s="61"/>
      <c r="GY176" s="61"/>
      <c r="GZ176" s="61"/>
      <c r="HA176" s="61"/>
      <c r="HB176" s="61"/>
      <c r="HC176" s="61"/>
      <c r="HD176" s="61"/>
      <c r="HE176" s="61"/>
      <c r="HF176" s="61"/>
      <c r="HG176" s="61"/>
      <c r="HH176" s="61"/>
      <c r="HI176" s="61"/>
      <c r="HJ176" s="61"/>
      <c r="HK176" s="61"/>
      <c r="HL176" s="61"/>
      <c r="HM176" s="61"/>
      <c r="HN176" s="61"/>
      <c r="HO176" s="61"/>
      <c r="HP176" s="61"/>
      <c r="HQ176" s="61"/>
      <c r="HR176" s="61"/>
      <c r="HS176" s="61"/>
      <c r="HT176" s="61"/>
      <c r="HU176" s="61"/>
      <c r="HV176" s="61"/>
      <c r="HW176" s="61"/>
      <c r="HX176" s="61"/>
      <c r="HY176" s="61"/>
      <c r="HZ176" s="61"/>
      <c r="IA176" s="61"/>
      <c r="IB176" s="61"/>
      <c r="IC176" s="61"/>
      <c r="ID176" s="61"/>
      <c r="IE176" s="61"/>
      <c r="IF176" s="61"/>
      <c r="IG176" s="61"/>
      <c r="IH176" s="61"/>
      <c r="II176" s="61"/>
      <c r="IJ176" s="61"/>
      <c r="IK176" s="61"/>
      <c r="IL176" s="61"/>
      <c r="IM176" s="61"/>
      <c r="IN176" s="61"/>
      <c r="IO176" s="61"/>
      <c r="IP176" s="61"/>
    </row>
    <row r="177" spans="1:250" s="60" customFormat="1" ht="15.4" x14ac:dyDescent="0.35">
      <c r="A177" s="62">
        <v>6</v>
      </c>
      <c r="B177" s="63"/>
      <c r="C177" s="64" t="s">
        <v>740</v>
      </c>
      <c r="E177" s="65" t="s">
        <v>741</v>
      </c>
      <c r="F177" s="66" t="s">
        <v>4</v>
      </c>
      <c r="G177" s="67">
        <v>2.56</v>
      </c>
      <c r="H177" s="68"/>
      <c r="I177" s="68"/>
      <c r="J177" s="69"/>
      <c r="K177" s="69"/>
      <c r="L177" s="63"/>
      <c r="M177" s="63"/>
      <c r="N177" s="70"/>
      <c r="O177" s="70"/>
      <c r="P177" s="71">
        <v>10.605685234069824</v>
      </c>
      <c r="Q177" s="71">
        <v>50.85076904296875</v>
      </c>
      <c r="R177" s="58">
        <f t="shared" si="8"/>
        <v>5.5914539629086519</v>
      </c>
      <c r="S177" s="58">
        <f>STDEV(P176:P178)</f>
        <v>0.15378464364908787</v>
      </c>
      <c r="T177" s="58">
        <f>STDEV(Q176:Q178)</f>
        <v>0.42314155650761581</v>
      </c>
      <c r="U177" s="58">
        <f>STDEV(R176:R178)</f>
        <v>9.173619684120117E-2</v>
      </c>
      <c r="GP177" s="61"/>
      <c r="GQ177" s="61"/>
      <c r="GR177" s="61"/>
      <c r="GS177" s="61"/>
      <c r="GT177" s="61"/>
      <c r="GU177" s="61"/>
      <c r="GV177" s="61"/>
      <c r="GW177" s="61"/>
      <c r="GX177" s="61"/>
      <c r="GY177" s="61"/>
      <c r="GZ177" s="61"/>
      <c r="HA177" s="61"/>
      <c r="HB177" s="61"/>
      <c r="HC177" s="61"/>
      <c r="HD177" s="61"/>
      <c r="HE177" s="61"/>
      <c r="HF177" s="61"/>
      <c r="HG177" s="61"/>
      <c r="HH177" s="61"/>
      <c r="HI177" s="61"/>
      <c r="HJ177" s="61"/>
      <c r="HK177" s="61"/>
      <c r="HL177" s="61"/>
      <c r="HM177" s="61"/>
      <c r="HN177" s="61"/>
      <c r="HO177" s="61"/>
      <c r="HP177" s="61"/>
      <c r="HQ177" s="61"/>
      <c r="HR177" s="61"/>
      <c r="HS177" s="61"/>
      <c r="HT177" s="61"/>
      <c r="HU177" s="61"/>
      <c r="HV177" s="61"/>
      <c r="HW177" s="61"/>
      <c r="HX177" s="61"/>
      <c r="HY177" s="61"/>
      <c r="HZ177" s="61"/>
      <c r="IA177" s="61"/>
      <c r="IB177" s="61"/>
      <c r="IC177" s="61"/>
      <c r="ID177" s="61"/>
      <c r="IE177" s="61"/>
      <c r="IF177" s="61"/>
      <c r="IG177" s="61"/>
      <c r="IH177" s="61"/>
      <c r="II177" s="61"/>
      <c r="IJ177" s="61"/>
      <c r="IK177" s="61"/>
      <c r="IL177" s="61"/>
      <c r="IM177" s="61"/>
      <c r="IN177" s="61"/>
      <c r="IO177" s="61"/>
      <c r="IP177" s="61"/>
    </row>
    <row r="178" spans="1:250" s="60" customFormat="1" ht="15.4" x14ac:dyDescent="0.35">
      <c r="A178" s="62">
        <v>6</v>
      </c>
      <c r="B178" s="63"/>
      <c r="C178" s="64" t="s">
        <v>742</v>
      </c>
      <c r="E178" s="65" t="s">
        <v>743</v>
      </c>
      <c r="F178" s="66" t="s">
        <v>4</v>
      </c>
      <c r="G178" s="67">
        <v>1.65</v>
      </c>
      <c r="H178" s="68"/>
      <c r="I178" s="68"/>
      <c r="J178" s="69"/>
      <c r="K178" s="69"/>
      <c r="L178" s="63"/>
      <c r="M178" s="63"/>
      <c r="N178" s="70"/>
      <c r="O178" s="70"/>
      <c r="P178" s="71">
        <v>10.61601734161377</v>
      </c>
      <c r="Q178" s="71">
        <v>51.695308685302734</v>
      </c>
      <c r="R178" s="58">
        <f t="shared" si="8"/>
        <v>5.6787856384103028</v>
      </c>
      <c r="S178" s="58">
        <f>100*S177/S176</f>
        <v>1.4615375452289994</v>
      </c>
      <c r="T178" s="58">
        <f>100*T177/T176</f>
        <v>0.82552342171432558</v>
      </c>
      <c r="U178" s="58">
        <f>100*U177/U176</f>
        <v>1.6145909737632855</v>
      </c>
      <c r="V178" s="59"/>
      <c r="GP178" s="61"/>
      <c r="GQ178" s="61"/>
      <c r="GR178" s="61"/>
      <c r="GS178" s="61"/>
      <c r="GT178" s="61"/>
      <c r="GU178" s="61"/>
      <c r="GV178" s="61"/>
      <c r="GW178" s="61"/>
      <c r="GX178" s="61"/>
      <c r="GY178" s="61"/>
      <c r="GZ178" s="61"/>
      <c r="HA178" s="61"/>
      <c r="HB178" s="61"/>
      <c r="HC178" s="61"/>
      <c r="HD178" s="61"/>
      <c r="HE178" s="61"/>
      <c r="HF178" s="61"/>
      <c r="HG178" s="61"/>
      <c r="HH178" s="61"/>
      <c r="HI178" s="61"/>
      <c r="HJ178" s="61"/>
      <c r="HK178" s="61"/>
      <c r="HL178" s="61"/>
      <c r="HM178" s="61"/>
      <c r="HN178" s="61"/>
      <c r="HO178" s="61"/>
      <c r="HP178" s="61"/>
      <c r="HQ178" s="61"/>
      <c r="HR178" s="61"/>
      <c r="HS178" s="61"/>
      <c r="HT178" s="61"/>
      <c r="HU178" s="61"/>
      <c r="HV178" s="61"/>
      <c r="HW178" s="61"/>
      <c r="HX178" s="61"/>
      <c r="HY178" s="61"/>
      <c r="HZ178" s="61"/>
      <c r="IA178" s="61"/>
      <c r="IB178" s="61"/>
      <c r="IC178" s="61"/>
      <c r="ID178" s="61"/>
      <c r="IE178" s="61"/>
      <c r="IF178" s="61"/>
      <c r="IG178" s="61"/>
      <c r="IH178" s="61"/>
      <c r="II178" s="61"/>
      <c r="IJ178" s="61"/>
      <c r="IK178" s="61"/>
      <c r="IL178" s="61"/>
      <c r="IM178" s="61"/>
      <c r="IN178" s="61"/>
      <c r="IO178" s="61"/>
      <c r="IP178" s="61"/>
    </row>
    <row r="179" spans="1:250" x14ac:dyDescent="0.35">
      <c r="A179" s="10">
        <v>2</v>
      </c>
      <c r="B179" s="9">
        <v>95</v>
      </c>
      <c r="C179" s="2" t="s">
        <v>164</v>
      </c>
      <c r="D179" s="2"/>
      <c r="E179" s="2" t="s">
        <v>165</v>
      </c>
      <c r="F179" s="2" t="s">
        <v>4</v>
      </c>
      <c r="G179" s="3">
        <v>3.44</v>
      </c>
      <c r="H179" s="21">
        <v>5463479</v>
      </c>
      <c r="I179" s="21">
        <v>81291192</v>
      </c>
      <c r="J179" s="18">
        <v>9.7019329071044922</v>
      </c>
      <c r="K179" s="18">
        <v>52.103267669677734</v>
      </c>
      <c r="L179" s="10"/>
      <c r="M179" s="10"/>
      <c r="N179" s="18"/>
      <c r="O179" s="18"/>
      <c r="P179" s="45">
        <f>(((H179+60160)/(1.6309*(10)^7))/G179)*100</f>
        <v>9.8455393440916481</v>
      </c>
      <c r="Q179" s="45">
        <f>(((I179+717822)/(4.552*(10)^7))/G179)*100</f>
        <v>52.37220925123637</v>
      </c>
      <c r="R179" s="45">
        <f t="shared" si="8"/>
        <v>6.2033651241981911</v>
      </c>
      <c r="S179" s="45"/>
      <c r="T179" s="45"/>
      <c r="U179" s="45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</row>
    <row r="180" spans="1:250" x14ac:dyDescent="0.35">
      <c r="A180" s="10">
        <v>2</v>
      </c>
      <c r="B180" s="9">
        <v>94</v>
      </c>
      <c r="C180" s="2" t="s">
        <v>162</v>
      </c>
      <c r="D180" s="2"/>
      <c r="E180" s="2" t="s">
        <v>163</v>
      </c>
      <c r="F180" s="2" t="s">
        <v>4</v>
      </c>
      <c r="G180" s="3">
        <v>1.57</v>
      </c>
      <c r="H180" s="21">
        <v>3101395</v>
      </c>
      <c r="I180" s="21">
        <v>33041612</v>
      </c>
      <c r="J180" s="18">
        <v>12.591567993164063</v>
      </c>
      <c r="K180" s="18">
        <v>48.415504455566406</v>
      </c>
      <c r="L180" s="10"/>
      <c r="M180" s="10"/>
      <c r="N180" s="18"/>
      <c r="O180" s="18"/>
      <c r="P180" s="45">
        <f>(((H180+60160)/(1.6309*(10)^7))/G180)*100</f>
        <v>12.347349925581318</v>
      </c>
      <c r="Q180" s="45">
        <f>(((I180+717822)/(4.552*(10)^7))/G180)*100</f>
        <v>47.238190254441257</v>
      </c>
      <c r="R180" s="45">
        <f t="shared" si="8"/>
        <v>4.4615468352750343</v>
      </c>
      <c r="S180" s="45"/>
      <c r="T180" s="45"/>
      <c r="U180" s="45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</row>
    <row r="181" spans="1:250" s="60" customFormat="1" x14ac:dyDescent="0.35">
      <c r="A181" s="52">
        <v>2</v>
      </c>
      <c r="B181" s="53">
        <v>93</v>
      </c>
      <c r="C181" s="54" t="s">
        <v>160</v>
      </c>
      <c r="D181" s="54"/>
      <c r="E181" s="54" t="s">
        <v>161</v>
      </c>
      <c r="F181" s="54" t="s">
        <v>4</v>
      </c>
      <c r="G181" s="55">
        <v>2.34</v>
      </c>
      <c r="H181" s="56">
        <v>3583982</v>
      </c>
      <c r="I181" s="56">
        <v>52184764</v>
      </c>
      <c r="J181" s="57">
        <v>9.6361207962036133</v>
      </c>
      <c r="K181" s="57">
        <v>49.985603332519531</v>
      </c>
      <c r="L181" s="52"/>
      <c r="M181" s="52"/>
      <c r="N181" s="57"/>
      <c r="O181" s="57"/>
      <c r="P181" s="58">
        <f>(((H181+60160)/(1.6309*(10)^7))/G181)*100</f>
        <v>9.5488726532935253</v>
      </c>
      <c r="Q181" s="58">
        <f>(((I181+717822)/(4.552*(10)^7))/G181)*100</f>
        <v>49.66595504183379</v>
      </c>
      <c r="R181" s="58">
        <f t="shared" si="8"/>
        <v>6.0655844157560281</v>
      </c>
      <c r="S181" s="58">
        <f>AVERAGE(P181:P183)</f>
        <v>9.7910775156974506</v>
      </c>
      <c r="T181" s="58">
        <f>AVERAGE(Q181:Q183)</f>
        <v>51.050996295275979</v>
      </c>
      <c r="U181" s="58">
        <f>AVERAGE(R181:R183)</f>
        <v>6.0825293751835368</v>
      </c>
      <c r="V181" s="59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GP181" s="61"/>
      <c r="GQ181" s="61"/>
      <c r="GR181" s="61"/>
      <c r="GS181" s="61"/>
      <c r="GT181" s="61"/>
      <c r="GU181" s="61"/>
      <c r="GV181" s="61"/>
      <c r="GW181" s="61"/>
      <c r="GX181" s="61"/>
      <c r="GY181" s="61"/>
      <c r="GZ181" s="61"/>
      <c r="HA181" s="61"/>
      <c r="HB181" s="61"/>
      <c r="HC181" s="61"/>
      <c r="HD181" s="61"/>
      <c r="HE181" s="61"/>
      <c r="HF181" s="61"/>
      <c r="HG181" s="61"/>
      <c r="HH181" s="61"/>
      <c r="HI181" s="61"/>
      <c r="HJ181" s="61"/>
      <c r="HK181" s="61"/>
      <c r="HL181" s="61"/>
      <c r="HM181" s="61"/>
      <c r="HN181" s="61"/>
      <c r="HO181" s="61"/>
      <c r="HP181" s="61"/>
      <c r="HQ181" s="61"/>
      <c r="HR181" s="61"/>
      <c r="HS181" s="61"/>
      <c r="HT181" s="61"/>
      <c r="HU181" s="61"/>
      <c r="HV181" s="61"/>
      <c r="HW181" s="61"/>
      <c r="HX181" s="61"/>
      <c r="HY181" s="61"/>
      <c r="HZ181" s="61"/>
      <c r="IA181" s="61"/>
      <c r="IB181" s="61"/>
      <c r="IC181" s="61"/>
      <c r="ID181" s="61"/>
      <c r="IE181" s="61"/>
      <c r="IF181" s="61"/>
      <c r="IG181" s="61"/>
      <c r="IH181" s="61"/>
      <c r="II181" s="61"/>
      <c r="IJ181" s="61"/>
      <c r="IK181" s="61"/>
      <c r="IL181" s="61"/>
      <c r="IM181" s="61"/>
      <c r="IN181" s="61"/>
      <c r="IO181" s="61"/>
      <c r="IP181" s="61"/>
    </row>
    <row r="182" spans="1:250" s="60" customFormat="1" ht="15.4" x14ac:dyDescent="0.35">
      <c r="A182" s="62">
        <v>6</v>
      </c>
      <c r="B182" s="63"/>
      <c r="C182" s="64" t="s">
        <v>686</v>
      </c>
      <c r="E182" s="65" t="s">
        <v>687</v>
      </c>
      <c r="F182" s="66" t="s">
        <v>4</v>
      </c>
      <c r="G182" s="67">
        <v>4.33</v>
      </c>
      <c r="H182" s="68"/>
      <c r="I182" s="68"/>
      <c r="J182" s="69"/>
      <c r="K182" s="69"/>
      <c r="L182" s="63"/>
      <c r="M182" s="63"/>
      <c r="N182" s="70"/>
      <c r="O182" s="70"/>
      <c r="P182" s="71">
        <v>10.140164375305176</v>
      </c>
      <c r="Q182" s="71">
        <v>51.711437225341797</v>
      </c>
      <c r="R182" s="58">
        <f t="shared" si="8"/>
        <v>5.9471319577913118</v>
      </c>
      <c r="S182" s="58">
        <f>STDEV(P181:P183)</f>
        <v>0.30979718546910717</v>
      </c>
      <c r="T182" s="58">
        <f>STDEV(Q181:Q183)</f>
        <v>1.1999098142110607</v>
      </c>
      <c r="U182" s="58">
        <f>STDEV(R181:R183)</f>
        <v>0.14461637538945976</v>
      </c>
      <c r="V182" s="59"/>
      <c r="GP182" s="61"/>
      <c r="GQ182" s="61"/>
      <c r="GR182" s="61"/>
      <c r="GS182" s="61"/>
      <c r="GT182" s="61"/>
      <c r="GU182" s="61"/>
      <c r="GV182" s="61"/>
      <c r="GW182" s="61"/>
      <c r="GX182" s="61"/>
      <c r="GY182" s="61"/>
      <c r="GZ182" s="61"/>
      <c r="HA182" s="61"/>
      <c r="HB182" s="61"/>
      <c r="HC182" s="61"/>
      <c r="HD182" s="61"/>
      <c r="HE182" s="61"/>
      <c r="HF182" s="61"/>
      <c r="HG182" s="61"/>
      <c r="HH182" s="61"/>
      <c r="HI182" s="61"/>
      <c r="HJ182" s="61"/>
      <c r="HK182" s="61"/>
      <c r="HL182" s="61"/>
      <c r="HM182" s="61"/>
      <c r="HN182" s="61"/>
      <c r="HO182" s="61"/>
      <c r="HP182" s="61"/>
      <c r="HQ182" s="61"/>
      <c r="HR182" s="61"/>
      <c r="HS182" s="61"/>
      <c r="HT182" s="61"/>
      <c r="HU182" s="61"/>
      <c r="HV182" s="61"/>
      <c r="HW182" s="61"/>
      <c r="HX182" s="61"/>
      <c r="HY182" s="61"/>
      <c r="HZ182" s="61"/>
      <c r="IA182" s="61"/>
      <c r="IB182" s="61"/>
      <c r="IC182" s="61"/>
      <c r="ID182" s="61"/>
      <c r="IE182" s="61"/>
      <c r="IF182" s="61"/>
      <c r="IG182" s="61"/>
      <c r="IH182" s="61"/>
      <c r="II182" s="61"/>
      <c r="IJ182" s="61"/>
      <c r="IK182" s="61"/>
      <c r="IL182" s="61"/>
      <c r="IM182" s="61"/>
      <c r="IN182" s="61"/>
      <c r="IO182" s="61"/>
      <c r="IP182" s="61"/>
    </row>
    <row r="183" spans="1:250" s="60" customFormat="1" ht="15.4" x14ac:dyDescent="0.35">
      <c r="A183" s="62">
        <v>6</v>
      </c>
      <c r="B183" s="63"/>
      <c r="C183" s="64" t="s">
        <v>688</v>
      </c>
      <c r="E183" s="65" t="s">
        <v>689</v>
      </c>
      <c r="F183" s="66" t="s">
        <v>4</v>
      </c>
      <c r="G183" s="67">
        <v>4.41</v>
      </c>
      <c r="H183" s="68"/>
      <c r="I183" s="68"/>
      <c r="J183" s="69"/>
      <c r="K183" s="69"/>
      <c r="L183" s="63"/>
      <c r="M183" s="63"/>
      <c r="N183" s="70"/>
      <c r="O183" s="70"/>
      <c r="P183" s="71">
        <v>9.6841955184936523</v>
      </c>
      <c r="Q183" s="71">
        <v>51.775596618652344</v>
      </c>
      <c r="R183" s="58">
        <f t="shared" si="8"/>
        <v>6.2348717520032713</v>
      </c>
      <c r="S183" s="58">
        <f>100*S182/S181</f>
        <v>3.1640765275571336</v>
      </c>
      <c r="T183" s="58">
        <f>100*T182/T181</f>
        <v>2.3504140982300372</v>
      </c>
      <c r="U183" s="58">
        <f>100*U182/U181</f>
        <v>2.37756969953139</v>
      </c>
      <c r="V183" s="59"/>
      <c r="GP183" s="61"/>
      <c r="GQ183" s="61"/>
      <c r="GR183" s="61"/>
      <c r="GS183" s="61"/>
      <c r="GT183" s="61"/>
      <c r="GU183" s="61"/>
      <c r="GV183" s="61"/>
      <c r="GW183" s="61"/>
      <c r="GX183" s="61"/>
      <c r="GY183" s="61"/>
      <c r="GZ183" s="61"/>
      <c r="HA183" s="61"/>
      <c r="HB183" s="61"/>
      <c r="HC183" s="61"/>
      <c r="HD183" s="61"/>
      <c r="HE183" s="61"/>
      <c r="HF183" s="61"/>
      <c r="HG183" s="61"/>
      <c r="HH183" s="61"/>
      <c r="HI183" s="61"/>
      <c r="HJ183" s="61"/>
      <c r="HK183" s="61"/>
      <c r="HL183" s="61"/>
      <c r="HM183" s="61"/>
      <c r="HN183" s="61"/>
      <c r="HO183" s="61"/>
      <c r="HP183" s="61"/>
      <c r="HQ183" s="61"/>
      <c r="HR183" s="61"/>
      <c r="HS183" s="61"/>
      <c r="HT183" s="61"/>
      <c r="HU183" s="61"/>
      <c r="HV183" s="61"/>
      <c r="HW183" s="61"/>
      <c r="HX183" s="61"/>
      <c r="HY183" s="61"/>
      <c r="HZ183" s="61"/>
      <c r="IA183" s="61"/>
      <c r="IB183" s="61"/>
      <c r="IC183" s="61"/>
      <c r="ID183" s="61"/>
      <c r="IE183" s="61"/>
      <c r="IF183" s="61"/>
      <c r="IG183" s="61"/>
      <c r="IH183" s="61"/>
      <c r="II183" s="61"/>
      <c r="IJ183" s="61"/>
      <c r="IK183" s="61"/>
      <c r="IL183" s="61"/>
      <c r="IM183" s="61"/>
      <c r="IN183" s="61"/>
      <c r="IO183" s="61"/>
      <c r="IP183" s="61"/>
    </row>
    <row r="184" spans="1:250" x14ac:dyDescent="0.35">
      <c r="A184" s="10">
        <v>2</v>
      </c>
      <c r="B184" s="9">
        <v>92</v>
      </c>
      <c r="C184" s="2" t="s">
        <v>158</v>
      </c>
      <c r="D184" s="2"/>
      <c r="E184" s="2" t="s">
        <v>159</v>
      </c>
      <c r="F184" s="2" t="s">
        <v>4</v>
      </c>
      <c r="G184" s="3">
        <v>0.89</v>
      </c>
      <c r="H184" s="21">
        <v>1461326</v>
      </c>
      <c r="I184" s="21">
        <v>19089748</v>
      </c>
      <c r="J184" s="18">
        <v>11.597492218017578</v>
      </c>
      <c r="K184" s="18">
        <v>51.870090484619141</v>
      </c>
      <c r="L184" s="10"/>
      <c r="M184" s="10"/>
      <c r="N184" s="18"/>
      <c r="O184" s="18"/>
      <c r="P184" s="45">
        <f>(((H184+60160)/(1.6309*(10)^7))/G184)*100</f>
        <v>10.482156057763653</v>
      </c>
      <c r="Q184" s="45">
        <f>(((I184+717822)/(4.552*(10)^7))/G184)*100</f>
        <v>48.892127920064773</v>
      </c>
      <c r="R184" s="45">
        <f t="shared" si="8"/>
        <v>5.4394411180660338</v>
      </c>
      <c r="S184" s="45"/>
      <c r="T184" s="45"/>
      <c r="U184" s="45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</row>
    <row r="185" spans="1:250" x14ac:dyDescent="0.35">
      <c r="A185" s="11">
        <v>3</v>
      </c>
      <c r="B185" s="9">
        <v>17</v>
      </c>
      <c r="C185" s="2" t="s">
        <v>290</v>
      </c>
      <c r="D185" s="2"/>
      <c r="E185" s="2" t="s">
        <v>291</v>
      </c>
      <c r="F185" s="2" t="s">
        <v>4</v>
      </c>
      <c r="G185" s="12">
        <v>1.76</v>
      </c>
      <c r="H185" s="22">
        <v>2700600</v>
      </c>
      <c r="I185" s="22">
        <v>36927504</v>
      </c>
      <c r="J185" s="12">
        <v>9.3727054595947266</v>
      </c>
      <c r="K185" s="12">
        <v>47.288276672363281</v>
      </c>
      <c r="L185" s="10"/>
      <c r="M185" s="10"/>
      <c r="N185" s="18"/>
      <c r="O185" s="18"/>
      <c r="P185" s="45">
        <f>(((H185+60160)/(1.6309*(10)^7))/G185)*100</f>
        <v>9.6180859425080403</v>
      </c>
      <c r="Q185" s="45">
        <f>(((I185+717822)/(4.552*(10)^7))/G185)*100</f>
        <v>46.98899334957661</v>
      </c>
      <c r="R185" s="45">
        <f t="shared" si="8"/>
        <v>5.6973572097571497</v>
      </c>
      <c r="S185" s="45"/>
      <c r="T185" s="45"/>
      <c r="U185" s="45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</row>
    <row r="186" spans="1:250" s="38" customFormat="1" x14ac:dyDescent="0.35">
      <c r="A186" s="10">
        <v>2</v>
      </c>
      <c r="B186" s="9">
        <v>142</v>
      </c>
      <c r="C186" s="2" t="s">
        <v>254</v>
      </c>
      <c r="D186" s="2"/>
      <c r="E186" s="2" t="s">
        <v>255</v>
      </c>
      <c r="F186" s="2" t="s">
        <v>4</v>
      </c>
      <c r="G186" s="3">
        <v>0.64</v>
      </c>
      <c r="H186" s="21">
        <v>918115</v>
      </c>
      <c r="I186" s="21">
        <v>11039386</v>
      </c>
      <c r="J186" s="18">
        <v>11.238760948181152</v>
      </c>
      <c r="K186" s="18">
        <v>45.221584320068359</v>
      </c>
      <c r="L186" s="10"/>
      <c r="M186" s="10"/>
      <c r="N186" s="18"/>
      <c r="O186" s="18"/>
      <c r="P186" s="45">
        <f>(((H186+60160)/(1.6309*(10)^7))/G186)*100</f>
        <v>9.3724611410877436</v>
      </c>
      <c r="Q186" s="45">
        <f>(((I186+717822)/(4.552*(10)^7))/G186)*100</f>
        <v>40.357288005272416</v>
      </c>
      <c r="R186" s="45">
        <f t="shared" si="8"/>
        <v>5.0215094845466313</v>
      </c>
      <c r="S186" s="45"/>
      <c r="T186" s="45"/>
      <c r="U186" s="45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  <c r="IH186" s="5"/>
      <c r="II186" s="5"/>
      <c r="IJ186" s="5"/>
      <c r="IK186" s="5"/>
      <c r="IL186" s="5"/>
      <c r="IM186" s="5"/>
      <c r="IN186" s="5"/>
      <c r="IO186" s="5"/>
      <c r="IP186" s="5"/>
    </row>
    <row r="187" spans="1:250" ht="15.4" x14ac:dyDescent="0.35">
      <c r="A187" s="39">
        <v>5</v>
      </c>
      <c r="C187" s="44" t="s">
        <v>551</v>
      </c>
      <c r="E187" s="41" t="s">
        <v>552</v>
      </c>
      <c r="F187" s="42" t="s">
        <v>4</v>
      </c>
      <c r="G187" s="43">
        <v>2.74</v>
      </c>
      <c r="P187" s="46">
        <v>10.149935722351074</v>
      </c>
      <c r="Q187" s="46">
        <v>51.013534545898438</v>
      </c>
      <c r="R187" s="45">
        <f t="shared" si="8"/>
        <v>5.8612208388168323</v>
      </c>
      <c r="S187" s="45"/>
      <c r="T187" s="45"/>
      <c r="U187" s="45"/>
    </row>
    <row r="188" spans="1:250" x14ac:dyDescent="0.35">
      <c r="A188" s="10">
        <v>2</v>
      </c>
      <c r="B188" s="9">
        <v>136</v>
      </c>
      <c r="C188" s="2" t="s">
        <v>242</v>
      </c>
      <c r="D188" s="2"/>
      <c r="E188" s="2" t="s">
        <v>243</v>
      </c>
      <c r="F188" s="2" t="s">
        <v>4</v>
      </c>
      <c r="G188" s="3">
        <v>1.7</v>
      </c>
      <c r="H188" s="21">
        <v>3278000</v>
      </c>
      <c r="I188" s="21">
        <v>36305320</v>
      </c>
      <c r="J188" s="18">
        <v>12.227075576782227</v>
      </c>
      <c r="K188" s="18">
        <v>48.820335388183594</v>
      </c>
      <c r="L188" s="10"/>
      <c r="M188" s="10"/>
      <c r="N188" s="18"/>
      <c r="O188" s="18"/>
      <c r="P188" s="45">
        <f>(((H188+60160)/(1.6309*(10)^7))/G188)*100</f>
        <v>12.040122198858082</v>
      </c>
      <c r="Q188" s="45">
        <f>(((I188+717822)/(4.552*(10)^7))/G188)*100</f>
        <v>47.843406905820338</v>
      </c>
      <c r="R188" s="45">
        <f t="shared" si="8"/>
        <v>4.6340121157555876</v>
      </c>
      <c r="S188" s="45"/>
      <c r="T188" s="45"/>
      <c r="U188" s="45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</row>
    <row r="189" spans="1:250" ht="15.4" x14ac:dyDescent="0.35">
      <c r="A189" s="39">
        <v>4</v>
      </c>
      <c r="C189" s="44" t="s">
        <v>458</v>
      </c>
      <c r="E189" s="41" t="s">
        <v>459</v>
      </c>
      <c r="F189" s="42" t="s">
        <v>4</v>
      </c>
      <c r="G189" s="43">
        <v>1.22</v>
      </c>
      <c r="P189" s="46">
        <v>8.9951143264770508</v>
      </c>
      <c r="Q189" s="46">
        <v>53.079826354980469</v>
      </c>
      <c r="R189" s="45">
        <f t="shared" si="8"/>
        <v>6.881589579806306</v>
      </c>
      <c r="S189" s="45"/>
      <c r="T189" s="45"/>
      <c r="U189" s="45"/>
    </row>
    <row r="190" spans="1:250" ht="15.4" x14ac:dyDescent="0.35">
      <c r="A190" s="39">
        <v>4</v>
      </c>
      <c r="C190" s="44" t="s">
        <v>456</v>
      </c>
      <c r="E190" s="41" t="s">
        <v>457</v>
      </c>
      <c r="F190" s="42" t="s">
        <v>4</v>
      </c>
      <c r="G190" s="43">
        <v>1.97</v>
      </c>
      <c r="P190" s="46">
        <v>10.367687225341797</v>
      </c>
      <c r="Q190" s="46">
        <v>50.034748077392578</v>
      </c>
      <c r="R190" s="45">
        <f t="shared" si="8"/>
        <v>5.628022076371022</v>
      </c>
      <c r="S190" s="45"/>
      <c r="T190" s="45"/>
      <c r="U190" s="45"/>
    </row>
    <row r="191" spans="1:250" ht="15.4" x14ac:dyDescent="0.35">
      <c r="A191" s="39">
        <v>4</v>
      </c>
      <c r="C191" s="44" t="s">
        <v>453</v>
      </c>
      <c r="E191" s="41" t="s">
        <v>454</v>
      </c>
      <c r="F191" s="42" t="s">
        <v>4</v>
      </c>
      <c r="G191" s="43">
        <v>1.76</v>
      </c>
      <c r="P191" s="46">
        <v>8.69061279296875</v>
      </c>
      <c r="Q191" s="46">
        <v>51.049392700195313</v>
      </c>
      <c r="R191" s="45">
        <f t="shared" si="8"/>
        <v>6.8502455793363897</v>
      </c>
      <c r="S191" s="45"/>
      <c r="T191" s="45"/>
      <c r="U191" s="45"/>
    </row>
    <row r="192" spans="1:250" ht="15.4" x14ac:dyDescent="0.35">
      <c r="A192" s="39">
        <v>4</v>
      </c>
      <c r="C192" s="44" t="s">
        <v>451</v>
      </c>
      <c r="E192" s="41" t="s">
        <v>452</v>
      </c>
      <c r="F192" s="42" t="s">
        <v>4</v>
      </c>
      <c r="G192" s="43">
        <v>1.99</v>
      </c>
      <c r="P192" s="46">
        <v>10.759902000427246</v>
      </c>
      <c r="Q192" s="46">
        <v>50.666316986083984</v>
      </c>
      <c r="R192" s="45">
        <f t="shared" si="8"/>
        <v>5.4913228991088578</v>
      </c>
      <c r="S192" s="45"/>
      <c r="T192" s="45"/>
      <c r="U192" s="45"/>
    </row>
    <row r="193" spans="1:250" s="60" customFormat="1" ht="15.4" x14ac:dyDescent="0.35">
      <c r="A193" s="62">
        <v>4</v>
      </c>
      <c r="B193" s="63"/>
      <c r="C193" s="64" t="s">
        <v>449</v>
      </c>
      <c r="E193" s="65" t="s">
        <v>450</v>
      </c>
      <c r="F193" s="66" t="s">
        <v>4</v>
      </c>
      <c r="G193" s="67">
        <v>2.5</v>
      </c>
      <c r="H193" s="68"/>
      <c r="I193" s="68"/>
      <c r="J193" s="69"/>
      <c r="K193" s="69"/>
      <c r="L193" s="63"/>
      <c r="M193" s="63"/>
      <c r="N193" s="70"/>
      <c r="O193" s="70"/>
      <c r="P193" s="71">
        <v>8.754150390625</v>
      </c>
      <c r="Q193" s="71">
        <v>45.818450927734375</v>
      </c>
      <c r="R193" s="58">
        <f t="shared" si="8"/>
        <v>6.103688487338605</v>
      </c>
      <c r="S193" s="58">
        <f>AVERAGE(P193:P195)</f>
        <v>9.3624286651611328</v>
      </c>
      <c r="T193" s="58">
        <f>AVERAGE(Q193:Q195)</f>
        <v>47.757756551106773</v>
      </c>
      <c r="U193" s="58">
        <f>AVERAGE(R193:R195)</f>
        <v>5.9535079282321659</v>
      </c>
      <c r="V193" s="59"/>
      <c r="GP193" s="61"/>
      <c r="GQ193" s="61"/>
      <c r="GR193" s="61"/>
      <c r="GS193" s="61"/>
      <c r="GT193" s="61"/>
      <c r="GU193" s="61"/>
      <c r="GV193" s="61"/>
      <c r="GW193" s="61"/>
      <c r="GX193" s="61"/>
      <c r="GY193" s="61"/>
      <c r="GZ193" s="61"/>
      <c r="HA193" s="61"/>
      <c r="HB193" s="61"/>
      <c r="HC193" s="61"/>
      <c r="HD193" s="61"/>
      <c r="HE193" s="61"/>
      <c r="HF193" s="61"/>
      <c r="HG193" s="61"/>
      <c r="HH193" s="61"/>
      <c r="HI193" s="61"/>
      <c r="HJ193" s="61"/>
      <c r="HK193" s="61"/>
      <c r="HL193" s="61"/>
      <c r="HM193" s="61"/>
      <c r="HN193" s="61"/>
      <c r="HO193" s="61"/>
      <c r="HP193" s="61"/>
      <c r="HQ193" s="61"/>
      <c r="HR193" s="61"/>
      <c r="HS193" s="61"/>
      <c r="HT193" s="61"/>
      <c r="HU193" s="61"/>
      <c r="HV193" s="61"/>
      <c r="HW193" s="61"/>
      <c r="HX193" s="61"/>
      <c r="HY193" s="61"/>
      <c r="HZ193" s="61"/>
      <c r="IA193" s="61"/>
      <c r="IB193" s="61"/>
      <c r="IC193" s="61"/>
      <c r="ID193" s="61"/>
      <c r="IE193" s="61"/>
      <c r="IF193" s="61"/>
      <c r="IG193" s="61"/>
      <c r="IH193" s="61"/>
      <c r="II193" s="61"/>
      <c r="IJ193" s="61"/>
      <c r="IK193" s="61"/>
      <c r="IL193" s="61"/>
      <c r="IM193" s="61"/>
      <c r="IN193" s="61"/>
      <c r="IO193" s="61"/>
      <c r="IP193" s="61"/>
    </row>
    <row r="194" spans="1:250" s="60" customFormat="1" ht="15.4" x14ac:dyDescent="0.35">
      <c r="A194" s="62">
        <v>5</v>
      </c>
      <c r="B194" s="63"/>
      <c r="C194" s="64" t="s">
        <v>635</v>
      </c>
      <c r="E194" s="65" t="s">
        <v>636</v>
      </c>
      <c r="F194" s="66" t="s">
        <v>4</v>
      </c>
      <c r="G194" s="67">
        <v>2.57</v>
      </c>
      <c r="H194" s="68"/>
      <c r="I194" s="68"/>
      <c r="J194" s="69"/>
      <c r="K194" s="69"/>
      <c r="L194" s="63"/>
      <c r="M194" s="63"/>
      <c r="N194" s="70"/>
      <c r="O194" s="70"/>
      <c r="P194" s="71">
        <v>9.5984420776367188</v>
      </c>
      <c r="Q194" s="71">
        <v>48.279823303222656</v>
      </c>
      <c r="R194" s="58">
        <f t="shared" ref="R194:R257" si="11">(Q194/12.011)/(P194/14.007)</f>
        <v>5.8658490826268403</v>
      </c>
      <c r="S194" s="58">
        <f>STDEV(P193:P195)</f>
        <v>0.53117130836764137</v>
      </c>
      <c r="T194" s="58">
        <f>STDEV(Q193:Q195)</f>
        <v>1.7381061550879242</v>
      </c>
      <c r="U194" s="58">
        <f>STDEV(R193:R195)</f>
        <v>0.13066605949039811</v>
      </c>
      <c r="V194" s="59"/>
      <c r="GP194" s="61"/>
      <c r="GQ194" s="61"/>
      <c r="GR194" s="61"/>
      <c r="GS194" s="61"/>
      <c r="GT194" s="61"/>
      <c r="GU194" s="61"/>
      <c r="GV194" s="61"/>
      <c r="GW194" s="61"/>
      <c r="GX194" s="61"/>
      <c r="GY194" s="61"/>
      <c r="GZ194" s="61"/>
      <c r="HA194" s="61"/>
      <c r="HB194" s="61"/>
      <c r="HC194" s="61"/>
      <c r="HD194" s="61"/>
      <c r="HE194" s="61"/>
      <c r="HF194" s="61"/>
      <c r="HG194" s="61"/>
      <c r="HH194" s="61"/>
      <c r="HI194" s="61"/>
      <c r="HJ194" s="61"/>
      <c r="HK194" s="61"/>
      <c r="HL194" s="61"/>
      <c r="HM194" s="61"/>
      <c r="HN194" s="61"/>
      <c r="HO194" s="61"/>
      <c r="HP194" s="61"/>
      <c r="HQ194" s="61"/>
      <c r="HR194" s="61"/>
      <c r="HS194" s="61"/>
      <c r="HT194" s="61"/>
      <c r="HU194" s="61"/>
      <c r="HV194" s="61"/>
      <c r="HW194" s="61"/>
      <c r="HX194" s="61"/>
      <c r="HY194" s="61"/>
      <c r="HZ194" s="61"/>
      <c r="IA194" s="61"/>
      <c r="IB194" s="61"/>
      <c r="IC194" s="61"/>
      <c r="ID194" s="61"/>
      <c r="IE194" s="61"/>
      <c r="IF194" s="61"/>
      <c r="IG194" s="61"/>
      <c r="IH194" s="61"/>
      <c r="II194" s="61"/>
      <c r="IJ194" s="61"/>
      <c r="IK194" s="61"/>
      <c r="IL194" s="61"/>
      <c r="IM194" s="61"/>
      <c r="IN194" s="61"/>
      <c r="IO194" s="61"/>
      <c r="IP194" s="61"/>
    </row>
    <row r="195" spans="1:250" s="60" customFormat="1" ht="15.4" x14ac:dyDescent="0.35">
      <c r="A195" s="62">
        <v>5</v>
      </c>
      <c r="B195" s="63"/>
      <c r="C195" s="64" t="s">
        <v>637</v>
      </c>
      <c r="E195" s="65" t="s">
        <v>638</v>
      </c>
      <c r="F195" s="66" t="s">
        <v>4</v>
      </c>
      <c r="G195" s="67">
        <v>2.36</v>
      </c>
      <c r="H195" s="68"/>
      <c r="I195" s="68"/>
      <c r="J195" s="69"/>
      <c r="K195" s="69"/>
      <c r="L195" s="63"/>
      <c r="M195" s="63"/>
      <c r="N195" s="70"/>
      <c r="O195" s="70"/>
      <c r="P195" s="71">
        <v>9.7346935272216797</v>
      </c>
      <c r="Q195" s="71">
        <v>49.174995422363281</v>
      </c>
      <c r="R195" s="58">
        <f t="shared" si="11"/>
        <v>5.8909862147310506</v>
      </c>
      <c r="S195" s="58">
        <f>100*S194/S193</f>
        <v>5.673435038754441</v>
      </c>
      <c r="T195" s="58">
        <f>100*T194/T193</f>
        <v>3.6394216994425461</v>
      </c>
      <c r="U195" s="58">
        <f>100*U194/U193</f>
        <v>2.1947742585638594</v>
      </c>
      <c r="V195" s="59"/>
      <c r="GP195" s="61"/>
      <c r="GQ195" s="61"/>
      <c r="GR195" s="61"/>
      <c r="GS195" s="61"/>
      <c r="GT195" s="61"/>
      <c r="GU195" s="61"/>
      <c r="GV195" s="61"/>
      <c r="GW195" s="61"/>
      <c r="GX195" s="61"/>
      <c r="GY195" s="61"/>
      <c r="GZ195" s="61"/>
      <c r="HA195" s="61"/>
      <c r="HB195" s="61"/>
      <c r="HC195" s="61"/>
      <c r="HD195" s="61"/>
      <c r="HE195" s="61"/>
      <c r="HF195" s="61"/>
      <c r="HG195" s="61"/>
      <c r="HH195" s="61"/>
      <c r="HI195" s="61"/>
      <c r="HJ195" s="61"/>
      <c r="HK195" s="61"/>
      <c r="HL195" s="61"/>
      <c r="HM195" s="61"/>
      <c r="HN195" s="61"/>
      <c r="HO195" s="61"/>
      <c r="HP195" s="61"/>
      <c r="HQ195" s="61"/>
      <c r="HR195" s="61"/>
      <c r="HS195" s="61"/>
      <c r="HT195" s="61"/>
      <c r="HU195" s="61"/>
      <c r="HV195" s="61"/>
      <c r="HW195" s="61"/>
      <c r="HX195" s="61"/>
      <c r="HY195" s="61"/>
      <c r="HZ195" s="61"/>
      <c r="IA195" s="61"/>
      <c r="IB195" s="61"/>
      <c r="IC195" s="61"/>
      <c r="ID195" s="61"/>
      <c r="IE195" s="61"/>
      <c r="IF195" s="61"/>
      <c r="IG195" s="61"/>
      <c r="IH195" s="61"/>
      <c r="II195" s="61"/>
      <c r="IJ195" s="61"/>
      <c r="IK195" s="61"/>
      <c r="IL195" s="61"/>
      <c r="IM195" s="61"/>
      <c r="IN195" s="61"/>
      <c r="IO195" s="61"/>
      <c r="IP195" s="61"/>
    </row>
    <row r="196" spans="1:250" s="94" customFormat="1" ht="15.4" x14ac:dyDescent="0.35">
      <c r="A196" s="91">
        <v>4</v>
      </c>
      <c r="B196" s="92"/>
      <c r="C196" s="93" t="s">
        <v>447</v>
      </c>
      <c r="E196" s="95" t="s">
        <v>448</v>
      </c>
      <c r="F196" s="96" t="s">
        <v>4</v>
      </c>
      <c r="G196" s="97">
        <v>2.87</v>
      </c>
      <c r="H196" s="98"/>
      <c r="I196" s="98"/>
      <c r="J196" s="99"/>
      <c r="K196" s="99"/>
      <c r="L196" s="92"/>
      <c r="M196" s="92"/>
      <c r="N196" s="100"/>
      <c r="O196" s="100"/>
      <c r="P196" s="101">
        <v>9.9597597122192383</v>
      </c>
      <c r="Q196" s="101">
        <v>53.216354370117188</v>
      </c>
      <c r="R196" s="102">
        <f t="shared" si="11"/>
        <v>6.2310641208978659</v>
      </c>
      <c r="S196" s="102">
        <f>AVERAGE(P196:P198)</f>
        <v>10.543514569600424</v>
      </c>
      <c r="T196" s="102">
        <f>AVERAGE(Q196:Q198)</f>
        <v>54.795082092285156</v>
      </c>
      <c r="U196" s="102">
        <f>AVERAGE(R196:R198)</f>
        <v>6.0663320685000466</v>
      </c>
      <c r="V196" s="103"/>
      <c r="GP196" s="104"/>
      <c r="GQ196" s="104"/>
      <c r="GR196" s="104"/>
      <c r="GS196" s="104"/>
      <c r="GT196" s="104"/>
      <c r="GU196" s="104"/>
      <c r="GV196" s="104"/>
      <c r="GW196" s="104"/>
      <c r="GX196" s="104"/>
      <c r="GY196" s="104"/>
      <c r="GZ196" s="104"/>
      <c r="HA196" s="104"/>
      <c r="HB196" s="104"/>
      <c r="HC196" s="104"/>
      <c r="HD196" s="104"/>
      <c r="HE196" s="104"/>
      <c r="HF196" s="104"/>
      <c r="HG196" s="104"/>
      <c r="HH196" s="104"/>
      <c r="HI196" s="104"/>
      <c r="HJ196" s="104"/>
      <c r="HK196" s="104"/>
      <c r="HL196" s="104"/>
      <c r="HM196" s="104"/>
      <c r="HN196" s="104"/>
      <c r="HO196" s="104"/>
      <c r="HP196" s="104"/>
      <c r="HQ196" s="104"/>
      <c r="HR196" s="104"/>
      <c r="HS196" s="104"/>
      <c r="HT196" s="104"/>
      <c r="HU196" s="104"/>
      <c r="HV196" s="104"/>
      <c r="HW196" s="104"/>
      <c r="HX196" s="104"/>
      <c r="HY196" s="104"/>
      <c r="HZ196" s="104"/>
      <c r="IA196" s="104"/>
      <c r="IB196" s="104"/>
      <c r="IC196" s="104"/>
      <c r="ID196" s="104"/>
      <c r="IE196" s="104"/>
      <c r="IF196" s="104"/>
      <c r="IG196" s="104"/>
      <c r="IH196" s="104"/>
      <c r="II196" s="104"/>
      <c r="IJ196" s="104"/>
      <c r="IK196" s="104"/>
      <c r="IL196" s="104"/>
      <c r="IM196" s="104"/>
      <c r="IN196" s="104"/>
      <c r="IO196" s="104"/>
      <c r="IP196" s="104"/>
    </row>
    <row r="197" spans="1:250" s="94" customFormat="1" ht="15.4" x14ac:dyDescent="0.35">
      <c r="A197" s="91">
        <v>5</v>
      </c>
      <c r="B197" s="92"/>
      <c r="C197" s="93" t="s">
        <v>606</v>
      </c>
      <c r="E197" s="95" t="s">
        <v>607</v>
      </c>
      <c r="F197" s="96" t="s">
        <v>4</v>
      </c>
      <c r="G197" s="97">
        <v>2.06</v>
      </c>
      <c r="H197" s="98"/>
      <c r="I197" s="98"/>
      <c r="J197" s="99"/>
      <c r="K197" s="99"/>
      <c r="L197" s="92"/>
      <c r="M197" s="92"/>
      <c r="N197" s="100"/>
      <c r="O197" s="100"/>
      <c r="P197" s="101">
        <v>11.09868049621582</v>
      </c>
      <c r="Q197" s="101">
        <v>56.332241058349609</v>
      </c>
      <c r="R197" s="102">
        <f t="shared" si="11"/>
        <v>5.9190449958692319</v>
      </c>
      <c r="S197" s="102">
        <f>STDEV(P196:P198)</f>
        <v>0.56999836252097735</v>
      </c>
      <c r="T197" s="102">
        <f>STDEV(Q196:Q198)</f>
        <v>1.5583592123092151</v>
      </c>
      <c r="U197" s="102">
        <f>STDEV(R196:R198)</f>
        <v>0.15673936673730685</v>
      </c>
      <c r="V197" s="103"/>
      <c r="GP197" s="104"/>
      <c r="GQ197" s="104"/>
      <c r="GR197" s="104"/>
      <c r="GS197" s="104"/>
      <c r="GT197" s="104"/>
      <c r="GU197" s="104"/>
      <c r="GV197" s="104"/>
      <c r="GW197" s="104"/>
      <c r="GX197" s="104"/>
      <c r="GY197" s="104"/>
      <c r="GZ197" s="104"/>
      <c r="HA197" s="104"/>
      <c r="HB197" s="104"/>
      <c r="HC197" s="104"/>
      <c r="HD197" s="104"/>
      <c r="HE197" s="104"/>
      <c r="HF197" s="104"/>
      <c r="HG197" s="104"/>
      <c r="HH197" s="104"/>
      <c r="HI197" s="104"/>
      <c r="HJ197" s="104"/>
      <c r="HK197" s="104"/>
      <c r="HL197" s="104"/>
      <c r="HM197" s="104"/>
      <c r="HN197" s="104"/>
      <c r="HO197" s="104"/>
      <c r="HP197" s="104"/>
      <c r="HQ197" s="104"/>
      <c r="HR197" s="104"/>
      <c r="HS197" s="104"/>
      <c r="HT197" s="104"/>
      <c r="HU197" s="104"/>
      <c r="HV197" s="104"/>
      <c r="HW197" s="104"/>
      <c r="HX197" s="104"/>
      <c r="HY197" s="104"/>
      <c r="HZ197" s="104"/>
      <c r="IA197" s="104"/>
      <c r="IB197" s="104"/>
      <c r="IC197" s="104"/>
      <c r="ID197" s="104"/>
      <c r="IE197" s="104"/>
      <c r="IF197" s="104"/>
      <c r="IG197" s="104"/>
      <c r="IH197" s="104"/>
      <c r="II197" s="104"/>
      <c r="IJ197" s="104"/>
      <c r="IK197" s="104"/>
      <c r="IL197" s="104"/>
      <c r="IM197" s="104"/>
      <c r="IN197" s="104"/>
      <c r="IO197" s="104"/>
      <c r="IP197" s="104"/>
    </row>
    <row r="198" spans="1:250" s="94" customFormat="1" ht="15.4" x14ac:dyDescent="0.35">
      <c r="A198" s="91">
        <v>5</v>
      </c>
      <c r="B198" s="92"/>
      <c r="C198" s="93" t="s">
        <v>608</v>
      </c>
      <c r="E198" s="95" t="s">
        <v>609</v>
      </c>
      <c r="F198" s="96" t="s">
        <v>4</v>
      </c>
      <c r="G198" s="97">
        <v>2.77</v>
      </c>
      <c r="H198" s="98"/>
      <c r="I198" s="98"/>
      <c r="J198" s="99"/>
      <c r="K198" s="99"/>
      <c r="L198" s="92"/>
      <c r="M198" s="92"/>
      <c r="N198" s="100"/>
      <c r="O198" s="100"/>
      <c r="P198" s="101">
        <v>10.572103500366211</v>
      </c>
      <c r="Q198" s="101">
        <v>54.836650848388672</v>
      </c>
      <c r="R198" s="102">
        <f t="shared" si="11"/>
        <v>6.0488870887330419</v>
      </c>
      <c r="S198" s="102">
        <f>100*S197/S196</f>
        <v>5.4061514190384345</v>
      </c>
      <c r="T198" s="102">
        <f>100*T197/T196</f>
        <v>2.8439764168701256</v>
      </c>
      <c r="U198" s="102">
        <f>100*U197/U196</f>
        <v>2.5837584386649315</v>
      </c>
      <c r="V198" s="103"/>
      <c r="GP198" s="104"/>
      <c r="GQ198" s="104"/>
      <c r="GR198" s="104"/>
      <c r="GS198" s="104"/>
      <c r="GT198" s="104"/>
      <c r="GU198" s="104"/>
      <c r="GV198" s="104"/>
      <c r="GW198" s="104"/>
      <c r="GX198" s="104"/>
      <c r="GY198" s="104"/>
      <c r="GZ198" s="104"/>
      <c r="HA198" s="104"/>
      <c r="HB198" s="104"/>
      <c r="HC198" s="104"/>
      <c r="HD198" s="104"/>
      <c r="HE198" s="104"/>
      <c r="HF198" s="104"/>
      <c r="HG198" s="104"/>
      <c r="HH198" s="104"/>
      <c r="HI198" s="104"/>
      <c r="HJ198" s="104"/>
      <c r="HK198" s="104"/>
      <c r="HL198" s="104"/>
      <c r="HM198" s="104"/>
      <c r="HN198" s="104"/>
      <c r="HO198" s="104"/>
      <c r="HP198" s="104"/>
      <c r="HQ198" s="104"/>
      <c r="HR198" s="104"/>
      <c r="HS198" s="104"/>
      <c r="HT198" s="104"/>
      <c r="HU198" s="104"/>
      <c r="HV198" s="104"/>
      <c r="HW198" s="104"/>
      <c r="HX198" s="104"/>
      <c r="HY198" s="104"/>
      <c r="HZ198" s="104"/>
      <c r="IA198" s="104"/>
      <c r="IB198" s="104"/>
      <c r="IC198" s="104"/>
      <c r="ID198" s="104"/>
      <c r="IE198" s="104"/>
      <c r="IF198" s="104"/>
      <c r="IG198" s="104"/>
      <c r="IH198" s="104"/>
      <c r="II198" s="104"/>
      <c r="IJ198" s="104"/>
      <c r="IK198" s="104"/>
      <c r="IL198" s="104"/>
      <c r="IM198" s="104"/>
      <c r="IN198" s="104"/>
      <c r="IO198" s="104"/>
      <c r="IP198" s="104"/>
    </row>
    <row r="199" spans="1:250" ht="15.4" x14ac:dyDescent="0.35">
      <c r="A199" s="39">
        <v>4</v>
      </c>
      <c r="C199" s="44" t="s">
        <v>445</v>
      </c>
      <c r="E199" s="41" t="s">
        <v>446</v>
      </c>
      <c r="F199" s="42" t="s">
        <v>4</v>
      </c>
      <c r="G199" s="43">
        <v>2.06</v>
      </c>
      <c r="P199" s="46">
        <v>9.5605649948120117</v>
      </c>
      <c r="Q199" s="46">
        <v>51.933784484863281</v>
      </c>
      <c r="R199" s="45">
        <f t="shared" si="11"/>
        <v>6.334792221602159</v>
      </c>
      <c r="S199" s="45"/>
      <c r="T199" s="45"/>
      <c r="U199" s="45"/>
    </row>
    <row r="200" spans="1:250" ht="15.4" x14ac:dyDescent="0.35">
      <c r="A200" s="39">
        <v>4</v>
      </c>
      <c r="C200" s="44" t="s">
        <v>443</v>
      </c>
      <c r="E200" s="41" t="s">
        <v>444</v>
      </c>
      <c r="F200" s="42" t="s">
        <v>4</v>
      </c>
      <c r="G200" s="43">
        <v>1.68</v>
      </c>
      <c r="P200" s="46">
        <v>10.086339950561523</v>
      </c>
      <c r="Q200" s="46">
        <v>49.524204254150391</v>
      </c>
      <c r="R200" s="45">
        <f t="shared" si="11"/>
        <v>5.7259805203376297</v>
      </c>
      <c r="S200" s="45"/>
      <c r="T200" s="45"/>
      <c r="U200" s="45"/>
    </row>
    <row r="201" spans="1:250" ht="15.4" x14ac:dyDescent="0.35">
      <c r="A201" s="39">
        <v>4</v>
      </c>
      <c r="C201" s="44" t="s">
        <v>441</v>
      </c>
      <c r="E201" s="41" t="s">
        <v>442</v>
      </c>
      <c r="F201" s="42" t="s">
        <v>4</v>
      </c>
      <c r="G201" s="43">
        <v>2.85</v>
      </c>
      <c r="P201" s="46">
        <v>9.7196016311645508</v>
      </c>
      <c r="Q201" s="46">
        <v>49.904800415039063</v>
      </c>
      <c r="R201" s="45">
        <f t="shared" si="11"/>
        <v>5.9876970578301378</v>
      </c>
      <c r="S201" s="45"/>
      <c r="T201" s="45"/>
      <c r="U201" s="45"/>
    </row>
    <row r="202" spans="1:250" ht="15.4" x14ac:dyDescent="0.35">
      <c r="A202" s="39">
        <v>4</v>
      </c>
      <c r="C202" s="44" t="s">
        <v>439</v>
      </c>
      <c r="E202" s="41" t="s">
        <v>440</v>
      </c>
      <c r="F202" s="42" t="s">
        <v>4</v>
      </c>
      <c r="G202" s="43">
        <v>2.94</v>
      </c>
      <c r="P202" s="46">
        <v>10.075263977050781</v>
      </c>
      <c r="Q202" s="46">
        <v>48.274040222167969</v>
      </c>
      <c r="R202" s="45">
        <f t="shared" si="11"/>
        <v>5.5875725603548316</v>
      </c>
      <c r="S202" s="45"/>
      <c r="T202" s="45"/>
      <c r="U202" s="45"/>
    </row>
    <row r="203" spans="1:250" x14ac:dyDescent="0.35">
      <c r="A203" s="10">
        <v>2</v>
      </c>
      <c r="B203" s="9">
        <v>102</v>
      </c>
      <c r="C203" s="2" t="s">
        <v>177</v>
      </c>
      <c r="D203" s="2"/>
      <c r="E203" s="2" t="s">
        <v>178</v>
      </c>
      <c r="F203" s="2" t="s">
        <v>4</v>
      </c>
      <c r="G203" s="3">
        <v>3.38</v>
      </c>
      <c r="H203" s="21">
        <v>4453470</v>
      </c>
      <c r="I203" s="21">
        <v>73644912</v>
      </c>
      <c r="J203" s="18">
        <v>8.1529216766357422</v>
      </c>
      <c r="K203" s="18">
        <v>48.188503265380859</v>
      </c>
      <c r="L203" s="10"/>
      <c r="M203" s="10"/>
      <c r="N203" s="18"/>
      <c r="O203" s="18"/>
      <c r="P203" s="45">
        <f>(((H203+60160)/(1.6309*(10)^7))/G203)*100</f>
        <v>8.1880770809017136</v>
      </c>
      <c r="Q203" s="45">
        <f>(((I203+717822)/(4.552*(10)^7))/G203)*100</f>
        <v>48.33218118571979</v>
      </c>
      <c r="R203" s="45">
        <f t="shared" si="11"/>
        <v>6.8836762119675523</v>
      </c>
      <c r="S203" s="45"/>
      <c r="T203" s="45"/>
      <c r="U203" s="45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</row>
    <row r="204" spans="1:250" x14ac:dyDescent="0.35">
      <c r="A204" s="10">
        <v>2</v>
      </c>
      <c r="B204" s="9">
        <v>101</v>
      </c>
      <c r="C204" s="2" t="s">
        <v>175</v>
      </c>
      <c r="D204" s="2"/>
      <c r="E204" s="2" t="s">
        <v>176</v>
      </c>
      <c r="F204" s="2" t="s">
        <v>4</v>
      </c>
      <c r="G204" s="3">
        <v>2.91</v>
      </c>
      <c r="H204" s="21">
        <v>5296046</v>
      </c>
      <c r="I204" s="21">
        <v>66153872</v>
      </c>
      <c r="J204" s="18">
        <v>11.137531280517578</v>
      </c>
      <c r="K204" s="18">
        <v>50.464317321777344</v>
      </c>
      <c r="L204" s="10"/>
      <c r="M204" s="10"/>
      <c r="N204" s="18"/>
      <c r="O204" s="18"/>
      <c r="P204" s="45">
        <f>(((H204+60160)/(1.6309*(10)^7))/G204)*100</f>
        <v>11.285919544770993</v>
      </c>
      <c r="Q204" s="45">
        <f>(((I204+717822)/(4.552*(10)^7))/G204)*100</f>
        <v>50.483224019954228</v>
      </c>
      <c r="R204" s="45">
        <f t="shared" si="11"/>
        <v>5.2164625554077171</v>
      </c>
      <c r="S204" s="45"/>
      <c r="T204" s="45"/>
      <c r="U204" s="45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</row>
    <row r="205" spans="1:250" x14ac:dyDescent="0.35">
      <c r="A205" s="10">
        <v>2</v>
      </c>
      <c r="B205" s="9">
        <v>100</v>
      </c>
      <c r="C205" s="2" t="s">
        <v>173</v>
      </c>
      <c r="D205" s="2"/>
      <c r="E205" s="2" t="s">
        <v>174</v>
      </c>
      <c r="F205" s="2" t="s">
        <v>4</v>
      </c>
      <c r="G205" s="3">
        <v>2.72</v>
      </c>
      <c r="H205" s="21">
        <v>4309082</v>
      </c>
      <c r="I205" s="21">
        <v>63806792</v>
      </c>
      <c r="J205" s="18">
        <v>9.8254356384277344</v>
      </c>
      <c r="K205" s="18">
        <v>52.143356323242188</v>
      </c>
      <c r="L205" s="10"/>
      <c r="M205" s="10"/>
      <c r="N205" s="18"/>
      <c r="O205" s="18"/>
      <c r="P205" s="45">
        <f>(((H205+60160)/(1.6309*(10)^7))/G205)*100</f>
        <v>9.8494019902399597</v>
      </c>
      <c r="Q205" s="45">
        <f>(((I205+717822)/(4.552*(10)^7))/G205)*100</f>
        <v>52.113981895482276</v>
      </c>
      <c r="R205" s="45">
        <f t="shared" si="11"/>
        <v>6.1703579181891497</v>
      </c>
      <c r="S205" s="45"/>
      <c r="T205" s="45"/>
      <c r="U205" s="45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</row>
    <row r="206" spans="1:250" x14ac:dyDescent="0.35">
      <c r="A206" s="10">
        <v>2</v>
      </c>
      <c r="B206" s="9">
        <v>99</v>
      </c>
      <c r="C206" s="2" t="s">
        <v>171</v>
      </c>
      <c r="D206" s="2"/>
      <c r="E206" s="2" t="s">
        <v>172</v>
      </c>
      <c r="F206" s="2" t="s">
        <v>4</v>
      </c>
      <c r="G206" s="3">
        <v>1.98</v>
      </c>
      <c r="H206" s="21">
        <v>3978985.5</v>
      </c>
      <c r="I206" s="21">
        <v>45742172</v>
      </c>
      <c r="J206" s="18">
        <v>12.537267684936523</v>
      </c>
      <c r="K206" s="18">
        <v>52.11279296875</v>
      </c>
      <c r="L206" s="10"/>
      <c r="M206" s="10"/>
      <c r="N206" s="18"/>
      <c r="O206" s="18"/>
      <c r="P206" s="45">
        <f>(((H206+60160)/(1.6309*(10)^7))/G206)*100</f>
        <v>12.50826215431648</v>
      </c>
      <c r="Q206" s="45">
        <f>(((I206+717822)/(4.552*(10)^7))/G206)*100</f>
        <v>51.547986455060283</v>
      </c>
      <c r="R206" s="45">
        <f t="shared" si="11"/>
        <v>4.8059659838540707</v>
      </c>
      <c r="S206" s="45"/>
      <c r="T206" s="45"/>
      <c r="U206" s="45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</row>
    <row r="207" spans="1:250" x14ac:dyDescent="0.35">
      <c r="A207" s="9">
        <v>1</v>
      </c>
      <c r="B207" s="9">
        <v>0</v>
      </c>
      <c r="C207" s="1" t="s">
        <v>0</v>
      </c>
      <c r="D207" s="1"/>
      <c r="E207" s="2" t="s">
        <v>1</v>
      </c>
      <c r="F207" s="2" t="s">
        <v>0</v>
      </c>
      <c r="G207" s="3"/>
      <c r="H207" s="21">
        <v>0</v>
      </c>
      <c r="I207" s="21">
        <v>0</v>
      </c>
      <c r="J207" s="18">
        <v>0</v>
      </c>
      <c r="K207" s="18">
        <v>0</v>
      </c>
      <c r="L207" s="10"/>
      <c r="M207" s="10"/>
      <c r="N207" s="18"/>
      <c r="O207" s="18"/>
      <c r="P207" s="45"/>
      <c r="Q207" s="45"/>
      <c r="R207" s="45"/>
      <c r="S207" s="45"/>
      <c r="T207" s="45"/>
      <c r="U207" s="45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</row>
    <row r="208" spans="1:250" x14ac:dyDescent="0.35">
      <c r="A208" s="10">
        <v>1</v>
      </c>
      <c r="B208" s="9">
        <v>67</v>
      </c>
      <c r="C208" s="2" t="s">
        <v>124</v>
      </c>
      <c r="D208" s="2"/>
      <c r="E208" s="2" t="s">
        <v>125</v>
      </c>
      <c r="F208" s="2" t="s">
        <v>0</v>
      </c>
      <c r="G208" s="3"/>
      <c r="H208" s="21">
        <v>0</v>
      </c>
      <c r="I208" s="21">
        <v>0</v>
      </c>
      <c r="J208" s="18">
        <v>0</v>
      </c>
      <c r="K208" s="18">
        <v>0</v>
      </c>
      <c r="L208" s="10"/>
      <c r="M208" s="10"/>
      <c r="N208" s="18"/>
      <c r="O208" s="18"/>
      <c r="P208" s="45"/>
      <c r="Q208" s="45"/>
      <c r="R208" s="45"/>
      <c r="S208" s="45"/>
      <c r="T208" s="45"/>
      <c r="U208" s="45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</row>
    <row r="209" spans="1:250" x14ac:dyDescent="0.35">
      <c r="A209" s="10">
        <v>2</v>
      </c>
      <c r="B209" s="9">
        <v>76</v>
      </c>
      <c r="C209" s="2" t="s">
        <v>135</v>
      </c>
      <c r="D209" s="2"/>
      <c r="E209" s="2" t="s">
        <v>136</v>
      </c>
      <c r="F209" s="2" t="s">
        <v>0</v>
      </c>
      <c r="G209" s="3"/>
      <c r="H209" s="21">
        <v>0</v>
      </c>
      <c r="I209" s="21">
        <v>317019.5</v>
      </c>
      <c r="J209" s="18">
        <v>0</v>
      </c>
      <c r="K209" s="18">
        <v>0</v>
      </c>
      <c r="L209" s="10"/>
      <c r="M209" s="10"/>
      <c r="N209" s="18"/>
      <c r="O209" s="18"/>
      <c r="P209" s="45"/>
      <c r="Q209" s="45"/>
      <c r="R209" s="45"/>
      <c r="S209" s="45"/>
      <c r="T209" s="45"/>
      <c r="U209" s="45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</row>
    <row r="210" spans="1:250" x14ac:dyDescent="0.35">
      <c r="A210" s="11">
        <v>3</v>
      </c>
      <c r="B210" s="11">
        <v>0</v>
      </c>
      <c r="C210" s="1" t="s">
        <v>0</v>
      </c>
      <c r="D210" s="1"/>
      <c r="E210" s="2" t="s">
        <v>266</v>
      </c>
      <c r="F210" s="2" t="s">
        <v>0</v>
      </c>
      <c r="G210" s="12"/>
      <c r="H210" s="22">
        <v>0</v>
      </c>
      <c r="I210" s="22">
        <v>210273</v>
      </c>
      <c r="J210" s="12">
        <v>0</v>
      </c>
      <c r="K210" s="12">
        <v>0</v>
      </c>
      <c r="L210" s="10"/>
      <c r="M210" s="10"/>
      <c r="N210" s="18"/>
      <c r="O210" s="18"/>
      <c r="P210" s="45"/>
      <c r="Q210" s="45"/>
      <c r="R210" s="45"/>
      <c r="S210" s="45"/>
      <c r="T210" s="45"/>
      <c r="U210" s="45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</row>
    <row r="211" spans="1:250" ht="15.4" x14ac:dyDescent="0.35">
      <c r="A211" s="39">
        <v>4</v>
      </c>
      <c r="C211" s="40" t="s">
        <v>0</v>
      </c>
      <c r="E211" s="41" t="s">
        <v>401</v>
      </c>
      <c r="F211" s="42" t="s">
        <v>0</v>
      </c>
      <c r="G211" s="43"/>
      <c r="P211" s="46">
        <v>0</v>
      </c>
      <c r="Q211" s="46">
        <v>0</v>
      </c>
      <c r="R211" s="45" t="e">
        <f t="shared" ref="R211:R274" si="12">(Q211/12.011)/(P211/14.007)</f>
        <v>#DIV/0!</v>
      </c>
      <c r="S211" s="45"/>
      <c r="T211" s="45"/>
      <c r="U211" s="45"/>
    </row>
    <row r="212" spans="1:250" ht="15.4" x14ac:dyDescent="0.35">
      <c r="A212" s="39">
        <v>5</v>
      </c>
      <c r="C212" s="40" t="s">
        <v>0</v>
      </c>
      <c r="E212" s="41" t="s">
        <v>526</v>
      </c>
      <c r="F212" s="42" t="s">
        <v>4</v>
      </c>
      <c r="G212" s="43">
        <v>1</v>
      </c>
      <c r="P212" s="46">
        <v>0</v>
      </c>
      <c r="Q212" s="46">
        <v>2.7775030136108398</v>
      </c>
      <c r="R212" s="45" t="e">
        <f t="shared" si="12"/>
        <v>#DIV/0!</v>
      </c>
      <c r="S212" s="45"/>
      <c r="T212" s="45"/>
      <c r="U212" s="45"/>
    </row>
    <row r="213" spans="1:250" ht="15.4" x14ac:dyDescent="0.35">
      <c r="A213" s="39">
        <v>6</v>
      </c>
      <c r="C213" s="40" t="s">
        <v>0</v>
      </c>
      <c r="E213" s="41" t="s">
        <v>649</v>
      </c>
      <c r="F213" s="42" t="s">
        <v>0</v>
      </c>
      <c r="G213" s="43"/>
      <c r="P213" s="46">
        <v>0</v>
      </c>
      <c r="Q213" s="46">
        <v>0</v>
      </c>
      <c r="R213" s="45" t="e">
        <f t="shared" si="12"/>
        <v>#DIV/0!</v>
      </c>
      <c r="S213" s="45"/>
      <c r="T213" s="45"/>
      <c r="U213" s="45"/>
    </row>
    <row r="214" spans="1:250" x14ac:dyDescent="0.35">
      <c r="A214" s="10">
        <v>2</v>
      </c>
      <c r="B214" s="9">
        <v>87</v>
      </c>
      <c r="C214" s="2" t="s">
        <v>148</v>
      </c>
      <c r="D214" s="2"/>
      <c r="E214" s="2" t="s">
        <v>149</v>
      </c>
      <c r="F214" s="2" t="s">
        <v>4</v>
      </c>
      <c r="G214" s="3">
        <v>3.2</v>
      </c>
      <c r="H214" s="21">
        <v>5855979</v>
      </c>
      <c r="I214" s="21">
        <v>72627264</v>
      </c>
      <c r="J214" s="18">
        <v>11.136093139648438</v>
      </c>
      <c r="K214" s="18">
        <v>50.218761444091797</v>
      </c>
      <c r="L214" s="10"/>
      <c r="M214" s="10"/>
      <c r="N214" s="18"/>
      <c r="O214" s="18"/>
      <c r="P214" s="45">
        <f t="shared" ref="P214:P219" si="13">(((H214+60160)/(1.6309*(10)^7))/G214)*100</f>
        <v>11.336031868906737</v>
      </c>
      <c r="Q214" s="45">
        <f t="shared" ref="Q214:Q219" si="14">(((I214+717822)/(4.552*(10)^7))/G214)*100</f>
        <v>50.35223940026362</v>
      </c>
      <c r="R214" s="45">
        <f t="shared" si="12"/>
        <v>5.1799276513000354</v>
      </c>
      <c r="S214" s="45"/>
      <c r="T214" s="45"/>
      <c r="U214" s="45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</row>
    <row r="215" spans="1:250" x14ac:dyDescent="0.35">
      <c r="A215" s="10">
        <v>2</v>
      </c>
      <c r="B215" s="9">
        <v>86</v>
      </c>
      <c r="C215" s="2" t="s">
        <v>146</v>
      </c>
      <c r="D215" s="2"/>
      <c r="E215" s="2" t="s">
        <v>147</v>
      </c>
      <c r="F215" s="2" t="s">
        <v>4</v>
      </c>
      <c r="G215" s="3">
        <v>3.16</v>
      </c>
      <c r="H215" s="21">
        <v>5559770</v>
      </c>
      <c r="I215" s="21">
        <v>71802256</v>
      </c>
      <c r="J215" s="18">
        <v>10.737119674682617</v>
      </c>
      <c r="K215" s="18">
        <v>50.295902252197266</v>
      </c>
      <c r="L215" s="10"/>
      <c r="M215" s="10"/>
      <c r="N215" s="18"/>
      <c r="O215" s="18"/>
      <c r="P215" s="45">
        <f t="shared" si="13"/>
        <v>10.904769518422304</v>
      </c>
      <c r="Q215" s="45">
        <f t="shared" si="14"/>
        <v>50.416062768347771</v>
      </c>
      <c r="R215" s="45">
        <f t="shared" si="12"/>
        <v>5.3916090967081995</v>
      </c>
      <c r="S215" s="45"/>
      <c r="T215" s="45"/>
      <c r="U215" s="45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</row>
    <row r="216" spans="1:250" x14ac:dyDescent="0.35">
      <c r="A216" s="9">
        <v>1</v>
      </c>
      <c r="B216" s="9">
        <v>65</v>
      </c>
      <c r="C216" s="2" t="s">
        <v>122</v>
      </c>
      <c r="D216" s="2"/>
      <c r="E216" s="2" t="s">
        <v>123</v>
      </c>
      <c r="F216" s="2" t="s">
        <v>4</v>
      </c>
      <c r="G216" s="3">
        <v>3.39</v>
      </c>
      <c r="H216" s="21">
        <v>5574601</v>
      </c>
      <c r="I216" s="21">
        <v>82920160</v>
      </c>
      <c r="J216" s="18">
        <v>10.090755462646484</v>
      </c>
      <c r="K216" s="18">
        <v>55.508995056152344</v>
      </c>
      <c r="L216" s="10"/>
      <c r="M216" s="10"/>
      <c r="N216" s="18"/>
      <c r="O216" s="18"/>
      <c r="P216" s="45">
        <f t="shared" si="13"/>
        <v>10.191743126069522</v>
      </c>
      <c r="Q216" s="45">
        <f t="shared" si="14"/>
        <v>54.20028798647941</v>
      </c>
      <c r="R216" s="45">
        <f t="shared" si="12"/>
        <v>6.2018189924052427</v>
      </c>
      <c r="S216" s="45"/>
      <c r="T216" s="45"/>
      <c r="U216" s="45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</row>
    <row r="217" spans="1:250" x14ac:dyDescent="0.35">
      <c r="A217" s="9">
        <v>1</v>
      </c>
      <c r="B217" s="9">
        <v>64</v>
      </c>
      <c r="C217" s="2" t="s">
        <v>120</v>
      </c>
      <c r="D217" s="2"/>
      <c r="E217" s="2" t="s">
        <v>121</v>
      </c>
      <c r="F217" s="2" t="s">
        <v>4</v>
      </c>
      <c r="G217" s="3">
        <v>2.4300000000000002</v>
      </c>
      <c r="H217" s="21">
        <v>3867309</v>
      </c>
      <c r="I217" s="21">
        <v>57428840</v>
      </c>
      <c r="J217" s="18">
        <v>9.8509664535522461</v>
      </c>
      <c r="K217" s="18">
        <v>53.765346527099609</v>
      </c>
      <c r="L217" s="10"/>
      <c r="M217" s="10"/>
      <c r="N217" s="18"/>
      <c r="O217" s="18"/>
      <c r="P217" s="45">
        <f t="shared" si="13"/>
        <v>9.9101256167225191</v>
      </c>
      <c r="Q217" s="45">
        <f t="shared" si="14"/>
        <v>52.567371462460322</v>
      </c>
      <c r="R217" s="45">
        <f t="shared" si="12"/>
        <v>6.1859024022267688</v>
      </c>
      <c r="S217" s="45"/>
      <c r="T217" s="45"/>
      <c r="U217" s="45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</row>
    <row r="218" spans="1:250" x14ac:dyDescent="0.35">
      <c r="A218" s="9">
        <v>1</v>
      </c>
      <c r="B218" s="9">
        <v>63</v>
      </c>
      <c r="C218" s="2" t="s">
        <v>118</v>
      </c>
      <c r="D218" s="2"/>
      <c r="E218" s="2" t="s">
        <v>119</v>
      </c>
      <c r="F218" s="2" t="s">
        <v>4</v>
      </c>
      <c r="G218" s="3">
        <v>1.86</v>
      </c>
      <c r="H218" s="21">
        <v>3182764</v>
      </c>
      <c r="I218" s="21">
        <v>40036908</v>
      </c>
      <c r="J218" s="18">
        <v>10.655982971191406</v>
      </c>
      <c r="K218" s="18">
        <v>49.140758514404297</v>
      </c>
      <c r="L218" s="10"/>
      <c r="M218" s="10"/>
      <c r="N218" s="18"/>
      <c r="O218" s="18"/>
      <c r="P218" s="45">
        <f t="shared" si="13"/>
        <v>10.690462486245144</v>
      </c>
      <c r="Q218" s="45">
        <f t="shared" si="14"/>
        <v>48.135204660128124</v>
      </c>
      <c r="R218" s="45">
        <f t="shared" si="12"/>
        <v>5.2508823836243144</v>
      </c>
      <c r="S218" s="45"/>
      <c r="T218" s="45"/>
      <c r="U218" s="45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</row>
    <row r="219" spans="1:250" s="60" customFormat="1" x14ac:dyDescent="0.35">
      <c r="A219" s="53">
        <v>1</v>
      </c>
      <c r="B219" s="53">
        <v>62</v>
      </c>
      <c r="C219" s="54" t="s">
        <v>116</v>
      </c>
      <c r="D219" s="54"/>
      <c r="E219" s="54" t="s">
        <v>117</v>
      </c>
      <c r="F219" s="54" t="s">
        <v>4</v>
      </c>
      <c r="G219" s="55">
        <v>2.4300000000000002</v>
      </c>
      <c r="H219" s="56">
        <v>4651881</v>
      </c>
      <c r="I219" s="56">
        <v>53275496</v>
      </c>
      <c r="J219" s="57">
        <v>11.793109893798828</v>
      </c>
      <c r="K219" s="57">
        <v>49.908245086669922</v>
      </c>
      <c r="L219" s="52"/>
      <c r="M219" s="52"/>
      <c r="N219" s="57"/>
      <c r="O219" s="57"/>
      <c r="P219" s="58">
        <f t="shared" si="13"/>
        <v>11.889824775484364</v>
      </c>
      <c r="Q219" s="58">
        <f t="shared" si="14"/>
        <v>48.812549270614106</v>
      </c>
      <c r="R219" s="58">
        <f t="shared" si="12"/>
        <v>4.7876456240887677</v>
      </c>
      <c r="S219" s="58">
        <f>AVERAGE(P219:P221)</f>
        <v>12.016891131012692</v>
      </c>
      <c r="T219" s="58">
        <f>AVERAGE(Q219:Q221)</f>
        <v>49.648981623326449</v>
      </c>
      <c r="U219" s="58">
        <f>AVERAGE(R219:R221)</f>
        <v>4.8180476121945439</v>
      </c>
      <c r="V219" s="59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GP219" s="61"/>
      <c r="GQ219" s="61"/>
      <c r="GR219" s="61"/>
      <c r="GS219" s="61"/>
      <c r="GT219" s="61"/>
      <c r="GU219" s="61"/>
      <c r="GV219" s="61"/>
      <c r="GW219" s="61"/>
      <c r="GX219" s="61"/>
      <c r="GY219" s="61"/>
      <c r="GZ219" s="61"/>
      <c r="HA219" s="61"/>
      <c r="HB219" s="61"/>
      <c r="HC219" s="61"/>
      <c r="HD219" s="61"/>
      <c r="HE219" s="61"/>
      <c r="HF219" s="61"/>
      <c r="HG219" s="61"/>
      <c r="HH219" s="61"/>
      <c r="HI219" s="61"/>
      <c r="HJ219" s="61"/>
      <c r="HK219" s="61"/>
      <c r="HL219" s="61"/>
      <c r="HM219" s="61"/>
      <c r="HN219" s="61"/>
      <c r="HO219" s="61"/>
      <c r="HP219" s="61"/>
      <c r="HQ219" s="61"/>
      <c r="HR219" s="61"/>
      <c r="HS219" s="61"/>
      <c r="HT219" s="61"/>
      <c r="HU219" s="61"/>
      <c r="HV219" s="61"/>
      <c r="HW219" s="61"/>
      <c r="HX219" s="61"/>
      <c r="HY219" s="61"/>
      <c r="HZ219" s="61"/>
      <c r="IA219" s="61"/>
      <c r="IB219" s="61"/>
      <c r="IC219" s="61"/>
      <c r="ID219" s="61"/>
      <c r="IE219" s="61"/>
      <c r="IF219" s="61"/>
      <c r="IG219" s="61"/>
      <c r="IH219" s="61"/>
      <c r="II219" s="61"/>
      <c r="IJ219" s="61"/>
      <c r="IK219" s="61"/>
      <c r="IL219" s="61"/>
      <c r="IM219" s="61"/>
      <c r="IN219" s="61"/>
      <c r="IO219" s="61"/>
      <c r="IP219" s="61"/>
    </row>
    <row r="220" spans="1:250" s="60" customFormat="1" ht="15.4" x14ac:dyDescent="0.35">
      <c r="A220" s="62">
        <v>6</v>
      </c>
      <c r="B220" s="63"/>
      <c r="C220" s="64" t="s">
        <v>736</v>
      </c>
      <c r="E220" s="65" t="s">
        <v>737</v>
      </c>
      <c r="F220" s="66" t="s">
        <v>4</v>
      </c>
      <c r="G220" s="67">
        <v>2.17</v>
      </c>
      <c r="H220" s="68"/>
      <c r="I220" s="68"/>
      <c r="J220" s="69"/>
      <c r="K220" s="69"/>
      <c r="L220" s="63"/>
      <c r="M220" s="63"/>
      <c r="N220" s="70"/>
      <c r="O220" s="70"/>
      <c r="P220" s="71">
        <v>12.090279579162598</v>
      </c>
      <c r="Q220" s="71">
        <v>49.814659118652344</v>
      </c>
      <c r="R220" s="58">
        <f t="shared" si="12"/>
        <v>4.8049268540570464</v>
      </c>
      <c r="S220" s="58">
        <f>STDEV(P219:P221)</f>
        <v>0.11048312262429333</v>
      </c>
      <c r="T220" s="58">
        <f>STDEV(Q219:Q221)</f>
        <v>0.76713108131168595</v>
      </c>
      <c r="U220" s="58">
        <f>STDEV(R219:R221)</f>
        <v>3.8669526861876025E-2</v>
      </c>
      <c r="V220" s="59"/>
      <c r="GP220" s="61"/>
      <c r="GQ220" s="61"/>
      <c r="GR220" s="61"/>
      <c r="GS220" s="61"/>
      <c r="GT220" s="61"/>
      <c r="GU220" s="61"/>
      <c r="GV220" s="61"/>
      <c r="GW220" s="61"/>
      <c r="GX220" s="61"/>
      <c r="GY220" s="61"/>
      <c r="GZ220" s="61"/>
      <c r="HA220" s="61"/>
      <c r="HB220" s="61"/>
      <c r="HC220" s="61"/>
      <c r="HD220" s="61"/>
      <c r="HE220" s="61"/>
      <c r="HF220" s="61"/>
      <c r="HG220" s="61"/>
      <c r="HH220" s="61"/>
      <c r="HI220" s="61"/>
      <c r="HJ220" s="61"/>
      <c r="HK220" s="61"/>
      <c r="HL220" s="61"/>
      <c r="HM220" s="61"/>
      <c r="HN220" s="61"/>
      <c r="HO220" s="61"/>
      <c r="HP220" s="61"/>
      <c r="HQ220" s="61"/>
      <c r="HR220" s="61"/>
      <c r="HS220" s="61"/>
      <c r="HT220" s="61"/>
      <c r="HU220" s="61"/>
      <c r="HV220" s="61"/>
      <c r="HW220" s="61"/>
      <c r="HX220" s="61"/>
      <c r="HY220" s="61"/>
      <c r="HZ220" s="61"/>
      <c r="IA220" s="61"/>
      <c r="IB220" s="61"/>
      <c r="IC220" s="61"/>
      <c r="ID220" s="61"/>
      <c r="IE220" s="61"/>
      <c r="IF220" s="61"/>
      <c r="IG220" s="61"/>
      <c r="IH220" s="61"/>
      <c r="II220" s="61"/>
      <c r="IJ220" s="61"/>
      <c r="IK220" s="61"/>
      <c r="IL220" s="61"/>
      <c r="IM220" s="61"/>
      <c r="IN220" s="61"/>
      <c r="IO220" s="61"/>
      <c r="IP220" s="61"/>
    </row>
    <row r="221" spans="1:250" s="60" customFormat="1" ht="15.4" x14ac:dyDescent="0.35">
      <c r="A221" s="62">
        <v>6</v>
      </c>
      <c r="B221" s="63"/>
      <c r="C221" s="64" t="s">
        <v>738</v>
      </c>
      <c r="E221" s="65" t="s">
        <v>739</v>
      </c>
      <c r="F221" s="66" t="s">
        <v>4</v>
      </c>
      <c r="G221" s="67">
        <v>2.7</v>
      </c>
      <c r="H221" s="68"/>
      <c r="I221" s="68"/>
      <c r="J221" s="69"/>
      <c r="K221" s="69"/>
      <c r="L221" s="63"/>
      <c r="M221" s="63"/>
      <c r="N221" s="70"/>
      <c r="O221" s="70"/>
      <c r="P221" s="71">
        <v>12.070569038391113</v>
      </c>
      <c r="Q221" s="71">
        <v>50.319736480712891</v>
      </c>
      <c r="R221" s="58">
        <f t="shared" si="12"/>
        <v>4.8615703584378158</v>
      </c>
      <c r="S221" s="58">
        <f>100*S220/S219</f>
        <v>0.91939854842458457</v>
      </c>
      <c r="T221" s="58">
        <f>100*T220/T219</f>
        <v>1.5451093984801227</v>
      </c>
      <c r="U221" s="58">
        <f>100*U220/U219</f>
        <v>0.80259744142010814</v>
      </c>
      <c r="V221" s="59"/>
      <c r="GP221" s="61"/>
      <c r="GQ221" s="61"/>
      <c r="GR221" s="61"/>
      <c r="GS221" s="61"/>
      <c r="GT221" s="61"/>
      <c r="GU221" s="61"/>
      <c r="GV221" s="61"/>
      <c r="GW221" s="61"/>
      <c r="GX221" s="61"/>
      <c r="GY221" s="61"/>
      <c r="GZ221" s="61"/>
      <c r="HA221" s="61"/>
      <c r="HB221" s="61"/>
      <c r="HC221" s="61"/>
      <c r="HD221" s="61"/>
      <c r="HE221" s="61"/>
      <c r="HF221" s="61"/>
      <c r="HG221" s="61"/>
      <c r="HH221" s="61"/>
      <c r="HI221" s="61"/>
      <c r="HJ221" s="61"/>
      <c r="HK221" s="61"/>
      <c r="HL221" s="61"/>
      <c r="HM221" s="61"/>
      <c r="HN221" s="61"/>
      <c r="HO221" s="61"/>
      <c r="HP221" s="61"/>
      <c r="HQ221" s="61"/>
      <c r="HR221" s="61"/>
      <c r="HS221" s="61"/>
      <c r="HT221" s="61"/>
      <c r="HU221" s="61"/>
      <c r="HV221" s="61"/>
      <c r="HW221" s="61"/>
      <c r="HX221" s="61"/>
      <c r="HY221" s="61"/>
      <c r="HZ221" s="61"/>
      <c r="IA221" s="61"/>
      <c r="IB221" s="61"/>
      <c r="IC221" s="61"/>
      <c r="ID221" s="61"/>
      <c r="IE221" s="61"/>
      <c r="IF221" s="61"/>
      <c r="IG221" s="61"/>
      <c r="IH221" s="61"/>
      <c r="II221" s="61"/>
      <c r="IJ221" s="61"/>
      <c r="IK221" s="61"/>
      <c r="IL221" s="61"/>
      <c r="IM221" s="61"/>
      <c r="IN221" s="61"/>
      <c r="IO221" s="61"/>
      <c r="IP221" s="61"/>
    </row>
    <row r="222" spans="1:250" ht="15.4" x14ac:dyDescent="0.35">
      <c r="A222" s="39">
        <v>5</v>
      </c>
      <c r="C222" s="44" t="s">
        <v>568</v>
      </c>
      <c r="E222" s="41" t="s">
        <v>569</v>
      </c>
      <c r="F222" s="42" t="s">
        <v>4</v>
      </c>
      <c r="G222" s="43">
        <v>3.05</v>
      </c>
      <c r="P222" s="46">
        <v>10.053415298461914</v>
      </c>
      <c r="Q222" s="46">
        <v>48.628704071044922</v>
      </c>
      <c r="R222" s="45">
        <f t="shared" si="12"/>
        <v>5.640856275716521</v>
      </c>
      <c r="S222" s="45"/>
      <c r="T222" s="45"/>
      <c r="U222" s="45"/>
    </row>
    <row r="223" spans="1:250" ht="15.4" x14ac:dyDescent="0.35">
      <c r="A223" s="39">
        <v>5</v>
      </c>
      <c r="C223" s="44" t="s">
        <v>543</v>
      </c>
      <c r="E223" s="41" t="s">
        <v>544</v>
      </c>
      <c r="F223" s="42" t="s">
        <v>4</v>
      </c>
      <c r="G223" s="43">
        <v>3.02</v>
      </c>
      <c r="P223" s="46">
        <v>8.6504850387573242</v>
      </c>
      <c r="Q223" s="46">
        <v>52.367801666259766</v>
      </c>
      <c r="R223" s="45">
        <f t="shared" si="12"/>
        <v>7.059758508405368</v>
      </c>
      <c r="S223" s="45"/>
      <c r="T223" s="45"/>
      <c r="U223" s="45"/>
    </row>
    <row r="224" spans="1:250" ht="15.4" x14ac:dyDescent="0.35">
      <c r="A224" s="39">
        <v>5</v>
      </c>
      <c r="C224" s="44" t="s">
        <v>576</v>
      </c>
      <c r="E224" s="41" t="s">
        <v>577</v>
      </c>
      <c r="F224" s="42" t="s">
        <v>4</v>
      </c>
      <c r="G224" s="43">
        <v>2.91</v>
      </c>
      <c r="P224" s="46">
        <v>10.248398780822754</v>
      </c>
      <c r="Q224" s="46">
        <v>45.691616058349609</v>
      </c>
      <c r="R224" s="45">
        <f t="shared" si="12"/>
        <v>5.1993190039099719</v>
      </c>
      <c r="S224" s="45"/>
      <c r="T224" s="45"/>
      <c r="U224" s="45"/>
    </row>
    <row r="225" spans="1:250" ht="15.4" x14ac:dyDescent="0.35">
      <c r="A225" s="39">
        <v>5</v>
      </c>
      <c r="C225" s="44" t="s">
        <v>578</v>
      </c>
      <c r="E225" s="41" t="s">
        <v>579</v>
      </c>
      <c r="F225" s="42" t="s">
        <v>4</v>
      </c>
      <c r="G225" s="43">
        <v>2.61</v>
      </c>
      <c r="P225" s="46">
        <v>10.729681015014648</v>
      </c>
      <c r="Q225" s="46">
        <v>50.683235168457031</v>
      </c>
      <c r="R225" s="45">
        <f t="shared" si="12"/>
        <v>5.5086284324066943</v>
      </c>
      <c r="S225" s="45"/>
      <c r="T225" s="45"/>
      <c r="U225" s="45"/>
    </row>
    <row r="226" spans="1:250" ht="15.4" x14ac:dyDescent="0.35">
      <c r="A226" s="39">
        <v>4</v>
      </c>
      <c r="C226" s="44" t="s">
        <v>437</v>
      </c>
      <c r="E226" s="41" t="s">
        <v>438</v>
      </c>
      <c r="F226" s="42" t="s">
        <v>4</v>
      </c>
      <c r="G226" s="43">
        <v>1.01</v>
      </c>
      <c r="P226" s="46">
        <v>8.4333066940307617</v>
      </c>
      <c r="Q226" s="46">
        <v>36.078460693359375</v>
      </c>
      <c r="R226" s="45">
        <f t="shared" si="12"/>
        <v>4.9890294428230986</v>
      </c>
      <c r="S226" s="45"/>
      <c r="T226" s="45"/>
      <c r="U226" s="45"/>
    </row>
    <row r="227" spans="1:250" s="60" customFormat="1" ht="15.4" x14ac:dyDescent="0.35">
      <c r="A227" s="62">
        <v>4</v>
      </c>
      <c r="B227" s="63"/>
      <c r="C227" s="64" t="s">
        <v>435</v>
      </c>
      <c r="E227" s="65" t="s">
        <v>436</v>
      </c>
      <c r="F227" s="66" t="s">
        <v>4</v>
      </c>
      <c r="G227" s="67">
        <v>2.6</v>
      </c>
      <c r="H227" s="68"/>
      <c r="I227" s="68"/>
      <c r="J227" s="69"/>
      <c r="K227" s="69"/>
      <c r="L227" s="63"/>
      <c r="M227" s="63"/>
      <c r="N227" s="70"/>
      <c r="O227" s="70"/>
      <c r="P227" s="71">
        <v>11.524526596069336</v>
      </c>
      <c r="Q227" s="71">
        <v>47.725856781005859</v>
      </c>
      <c r="R227" s="58">
        <f t="shared" si="12"/>
        <v>4.8294380648550641</v>
      </c>
      <c r="S227" s="58">
        <f>AVERAGE(P227:P229)</f>
        <v>12.328773180643717</v>
      </c>
      <c r="T227" s="58">
        <f>AVERAGE(Q227:Q229)</f>
        <v>50.45762507120768</v>
      </c>
      <c r="U227" s="58">
        <f>AVERAGE(R227:R229)</f>
        <v>4.7745797477279313</v>
      </c>
      <c r="V227" s="59"/>
      <c r="GP227" s="61"/>
      <c r="GQ227" s="61"/>
      <c r="GR227" s="61"/>
      <c r="GS227" s="61"/>
      <c r="GT227" s="61"/>
      <c r="GU227" s="61"/>
      <c r="GV227" s="61"/>
      <c r="GW227" s="61"/>
      <c r="GX227" s="61"/>
      <c r="GY227" s="61"/>
      <c r="GZ227" s="61"/>
      <c r="HA227" s="61"/>
      <c r="HB227" s="61"/>
      <c r="HC227" s="61"/>
      <c r="HD227" s="61"/>
      <c r="HE227" s="61"/>
      <c r="HF227" s="61"/>
      <c r="HG227" s="61"/>
      <c r="HH227" s="61"/>
      <c r="HI227" s="61"/>
      <c r="HJ227" s="61"/>
      <c r="HK227" s="61"/>
      <c r="HL227" s="61"/>
      <c r="HM227" s="61"/>
      <c r="HN227" s="61"/>
      <c r="HO227" s="61"/>
      <c r="HP227" s="61"/>
      <c r="HQ227" s="61"/>
      <c r="HR227" s="61"/>
      <c r="HS227" s="61"/>
      <c r="HT227" s="61"/>
      <c r="HU227" s="61"/>
      <c r="HV227" s="61"/>
      <c r="HW227" s="61"/>
      <c r="HX227" s="61"/>
      <c r="HY227" s="61"/>
      <c r="HZ227" s="61"/>
      <c r="IA227" s="61"/>
      <c r="IB227" s="61"/>
      <c r="IC227" s="61"/>
      <c r="ID227" s="61"/>
      <c r="IE227" s="61"/>
      <c r="IF227" s="61"/>
      <c r="IG227" s="61"/>
      <c r="IH227" s="61"/>
      <c r="II227" s="61"/>
      <c r="IJ227" s="61"/>
      <c r="IK227" s="61"/>
      <c r="IL227" s="61"/>
      <c r="IM227" s="61"/>
      <c r="IN227" s="61"/>
      <c r="IO227" s="61"/>
      <c r="IP227" s="61"/>
    </row>
    <row r="228" spans="1:250" s="60" customFormat="1" ht="15.4" x14ac:dyDescent="0.35">
      <c r="A228" s="62">
        <v>5</v>
      </c>
      <c r="B228" s="63"/>
      <c r="C228" s="64" t="s">
        <v>601</v>
      </c>
      <c r="E228" s="65" t="s">
        <v>602</v>
      </c>
      <c r="F228" s="66" t="s">
        <v>4</v>
      </c>
      <c r="G228" s="67">
        <v>2.57</v>
      </c>
      <c r="H228" s="68"/>
      <c r="I228" s="68"/>
      <c r="J228" s="69"/>
      <c r="K228" s="69"/>
      <c r="L228" s="63"/>
      <c r="M228" s="63"/>
      <c r="N228" s="70"/>
      <c r="O228" s="70"/>
      <c r="P228" s="71">
        <v>12.408944129943848</v>
      </c>
      <c r="Q228" s="71">
        <v>50.509243011474609</v>
      </c>
      <c r="R228" s="58">
        <f t="shared" si="12"/>
        <v>4.7468115695737492</v>
      </c>
      <c r="S228" s="58">
        <f>STDEV(P227:P229)</f>
        <v>0.76730876298562256</v>
      </c>
      <c r="T228" s="58">
        <f>STDEV(Q227:Q229)</f>
        <v>2.7063285370928023</v>
      </c>
      <c r="U228" s="58">
        <f>STDEV(R227:R229)</f>
        <v>4.7509905838663047E-2</v>
      </c>
      <c r="V228" s="59"/>
      <c r="GP228" s="61"/>
      <c r="GQ228" s="61"/>
      <c r="GR228" s="61"/>
      <c r="GS228" s="61"/>
      <c r="GT228" s="61"/>
      <c r="GU228" s="61"/>
      <c r="GV228" s="61"/>
      <c r="GW228" s="61"/>
      <c r="GX228" s="61"/>
      <c r="GY228" s="61"/>
      <c r="GZ228" s="61"/>
      <c r="HA228" s="61"/>
      <c r="HB228" s="61"/>
      <c r="HC228" s="61"/>
      <c r="HD228" s="61"/>
      <c r="HE228" s="61"/>
      <c r="HF228" s="61"/>
      <c r="HG228" s="61"/>
      <c r="HH228" s="61"/>
      <c r="HI228" s="61"/>
      <c r="HJ228" s="61"/>
      <c r="HK228" s="61"/>
      <c r="HL228" s="61"/>
      <c r="HM228" s="61"/>
      <c r="HN228" s="61"/>
      <c r="HO228" s="61"/>
      <c r="HP228" s="61"/>
      <c r="HQ228" s="61"/>
      <c r="HR228" s="61"/>
      <c r="HS228" s="61"/>
      <c r="HT228" s="61"/>
      <c r="HU228" s="61"/>
      <c r="HV228" s="61"/>
      <c r="HW228" s="61"/>
      <c r="HX228" s="61"/>
      <c r="HY228" s="61"/>
      <c r="HZ228" s="61"/>
      <c r="IA228" s="61"/>
      <c r="IB228" s="61"/>
      <c r="IC228" s="61"/>
      <c r="ID228" s="61"/>
      <c r="IE228" s="61"/>
      <c r="IF228" s="61"/>
      <c r="IG228" s="61"/>
      <c r="IH228" s="61"/>
      <c r="II228" s="61"/>
      <c r="IJ228" s="61"/>
      <c r="IK228" s="61"/>
      <c r="IL228" s="61"/>
      <c r="IM228" s="61"/>
      <c r="IN228" s="61"/>
      <c r="IO228" s="61"/>
      <c r="IP228" s="61"/>
    </row>
    <row r="229" spans="1:250" s="60" customFormat="1" ht="15.4" x14ac:dyDescent="0.35">
      <c r="A229" s="62">
        <v>5</v>
      </c>
      <c r="B229" s="63"/>
      <c r="C229" s="64" t="s">
        <v>604</v>
      </c>
      <c r="E229" s="65" t="s">
        <v>605</v>
      </c>
      <c r="F229" s="66" t="s">
        <v>4</v>
      </c>
      <c r="G229" s="67">
        <v>2.2599999999999998</v>
      </c>
      <c r="H229" s="68"/>
      <c r="I229" s="68"/>
      <c r="J229" s="69"/>
      <c r="K229" s="69"/>
      <c r="L229" s="63"/>
      <c r="M229" s="63"/>
      <c r="N229" s="70"/>
      <c r="O229" s="70"/>
      <c r="P229" s="71">
        <v>13.052848815917969</v>
      </c>
      <c r="Q229" s="71">
        <v>53.137775421142578</v>
      </c>
      <c r="R229" s="58">
        <f t="shared" si="12"/>
        <v>4.7474896087549805</v>
      </c>
      <c r="S229" s="58">
        <f>100*S228/S227</f>
        <v>6.2237235752727127</v>
      </c>
      <c r="T229" s="58">
        <f>100*T228/T227</f>
        <v>5.3635670194019855</v>
      </c>
      <c r="U229" s="58">
        <f>100*U228/U227</f>
        <v>0.99505942614680332</v>
      </c>
      <c r="V229" s="59"/>
      <c r="GP229" s="61"/>
      <c r="GQ229" s="61"/>
      <c r="GR229" s="61"/>
      <c r="GS229" s="61"/>
      <c r="GT229" s="61"/>
      <c r="GU229" s="61"/>
      <c r="GV229" s="61"/>
      <c r="GW229" s="61"/>
      <c r="GX229" s="61"/>
      <c r="GY229" s="61"/>
      <c r="GZ229" s="61"/>
      <c r="HA229" s="61"/>
      <c r="HB229" s="61"/>
      <c r="HC229" s="61"/>
      <c r="HD229" s="61"/>
      <c r="HE229" s="61"/>
      <c r="HF229" s="61"/>
      <c r="HG229" s="61"/>
      <c r="HH229" s="61"/>
      <c r="HI229" s="61"/>
      <c r="HJ229" s="61"/>
      <c r="HK229" s="61"/>
      <c r="HL229" s="61"/>
      <c r="HM229" s="61"/>
      <c r="HN229" s="61"/>
      <c r="HO229" s="61"/>
      <c r="HP229" s="61"/>
      <c r="HQ229" s="61"/>
      <c r="HR229" s="61"/>
      <c r="HS229" s="61"/>
      <c r="HT229" s="61"/>
      <c r="HU229" s="61"/>
      <c r="HV229" s="61"/>
      <c r="HW229" s="61"/>
      <c r="HX229" s="61"/>
      <c r="HY229" s="61"/>
      <c r="HZ229" s="61"/>
      <c r="IA229" s="61"/>
      <c r="IB229" s="61"/>
      <c r="IC229" s="61"/>
      <c r="ID229" s="61"/>
      <c r="IE229" s="61"/>
      <c r="IF229" s="61"/>
      <c r="IG229" s="61"/>
      <c r="IH229" s="61"/>
      <c r="II229" s="61"/>
      <c r="IJ229" s="61"/>
      <c r="IK229" s="61"/>
      <c r="IL229" s="61"/>
      <c r="IM229" s="61"/>
      <c r="IN229" s="61"/>
      <c r="IO229" s="61"/>
      <c r="IP229" s="61"/>
    </row>
    <row r="230" spans="1:250" ht="15.4" x14ac:dyDescent="0.35">
      <c r="A230" s="39">
        <v>4</v>
      </c>
      <c r="C230" s="44" t="s">
        <v>433</v>
      </c>
      <c r="E230" s="41" t="s">
        <v>434</v>
      </c>
      <c r="F230" s="42" t="s">
        <v>4</v>
      </c>
      <c r="G230" s="43">
        <v>1.48</v>
      </c>
      <c r="P230" s="46">
        <v>7.0643601417541504</v>
      </c>
      <c r="Q230" s="46">
        <v>45.079185485839844</v>
      </c>
      <c r="R230" s="45">
        <f t="shared" si="12"/>
        <v>7.4416491498105941</v>
      </c>
      <c r="S230" s="45"/>
      <c r="T230" s="45"/>
      <c r="U230" s="45"/>
    </row>
    <row r="231" spans="1:250" ht="15.4" x14ac:dyDescent="0.35">
      <c r="A231" s="39">
        <v>4</v>
      </c>
      <c r="C231" s="44" t="s">
        <v>430</v>
      </c>
      <c r="E231" s="41" t="s">
        <v>431</v>
      </c>
      <c r="F231" s="42" t="s">
        <v>4</v>
      </c>
      <c r="G231" s="43">
        <v>2.13</v>
      </c>
      <c r="P231" s="46">
        <v>10.276941299438477</v>
      </c>
      <c r="Q231" s="46">
        <v>48.861564636230469</v>
      </c>
      <c r="R231" s="45">
        <f t="shared" si="12"/>
        <v>5.544590232189992</v>
      </c>
      <c r="S231" s="45"/>
      <c r="T231" s="45"/>
      <c r="U231" s="45"/>
    </row>
    <row r="232" spans="1:250" ht="15.4" x14ac:dyDescent="0.35">
      <c r="A232" s="39">
        <v>4</v>
      </c>
      <c r="C232" s="44" t="s">
        <v>428</v>
      </c>
      <c r="E232" s="41" t="s">
        <v>429</v>
      </c>
      <c r="F232" s="42" t="s">
        <v>4</v>
      </c>
      <c r="G232" s="43">
        <v>2.2999999999999998</v>
      </c>
      <c r="P232" s="46">
        <v>10.350875854492188</v>
      </c>
      <c r="Q232" s="46">
        <v>49.987785339355469</v>
      </c>
      <c r="R232" s="45">
        <f t="shared" si="12"/>
        <v>5.6318717712175035</v>
      </c>
      <c r="S232" s="45"/>
      <c r="T232" s="45"/>
      <c r="U232" s="45"/>
    </row>
    <row r="233" spans="1:250" ht="15.4" x14ac:dyDescent="0.35">
      <c r="A233" s="39">
        <v>4</v>
      </c>
      <c r="C233" s="44" t="s">
        <v>426</v>
      </c>
      <c r="E233" s="41" t="s">
        <v>427</v>
      </c>
      <c r="F233" s="42" t="s">
        <v>4</v>
      </c>
      <c r="G233" s="43">
        <v>2.44</v>
      </c>
      <c r="P233" s="46">
        <v>10.165505409240723</v>
      </c>
      <c r="Q233" s="46">
        <v>50.477447509765625</v>
      </c>
      <c r="R233" s="45">
        <f t="shared" si="12"/>
        <v>5.7907440783710307</v>
      </c>
      <c r="S233" s="45"/>
      <c r="T233" s="45"/>
      <c r="U233" s="45"/>
    </row>
    <row r="234" spans="1:250" s="60" customFormat="1" ht="15.4" x14ac:dyDescent="0.35">
      <c r="A234" s="62">
        <v>4</v>
      </c>
      <c r="B234" s="63"/>
      <c r="C234" s="64" t="s">
        <v>424</v>
      </c>
      <c r="E234" s="65" t="s">
        <v>425</v>
      </c>
      <c r="F234" s="66" t="s">
        <v>4</v>
      </c>
      <c r="G234" s="67">
        <v>2.62</v>
      </c>
      <c r="H234" s="68"/>
      <c r="I234" s="68"/>
      <c r="J234" s="69"/>
      <c r="K234" s="69"/>
      <c r="L234" s="63"/>
      <c r="M234" s="63"/>
      <c r="N234" s="70"/>
      <c r="O234" s="70"/>
      <c r="P234" s="71">
        <v>8.7033529281616211</v>
      </c>
      <c r="Q234" s="71">
        <v>47.242294311523438</v>
      </c>
      <c r="R234" s="58">
        <f t="shared" si="12"/>
        <v>6.3300967469261415</v>
      </c>
      <c r="S234" s="58">
        <f>AVERAGE(P234:P236)</f>
        <v>9.2917076746622715</v>
      </c>
      <c r="T234" s="58">
        <f>AVERAGE(Q234:Q236)</f>
        <v>48.832299550374351</v>
      </c>
      <c r="U234" s="58">
        <f>AVERAGE(R234:R236)</f>
        <v>6.1368472989331417</v>
      </c>
      <c r="V234" s="59"/>
      <c r="GP234" s="61"/>
      <c r="GQ234" s="61"/>
      <c r="GR234" s="61"/>
      <c r="GS234" s="61"/>
      <c r="GT234" s="61"/>
      <c r="GU234" s="61"/>
      <c r="GV234" s="61"/>
      <c r="GW234" s="61"/>
      <c r="GX234" s="61"/>
      <c r="GY234" s="61"/>
      <c r="GZ234" s="61"/>
      <c r="HA234" s="61"/>
      <c r="HB234" s="61"/>
      <c r="HC234" s="61"/>
      <c r="HD234" s="61"/>
      <c r="HE234" s="61"/>
      <c r="HF234" s="61"/>
      <c r="HG234" s="61"/>
      <c r="HH234" s="61"/>
      <c r="HI234" s="61"/>
      <c r="HJ234" s="61"/>
      <c r="HK234" s="61"/>
      <c r="HL234" s="61"/>
      <c r="HM234" s="61"/>
      <c r="HN234" s="61"/>
      <c r="HO234" s="61"/>
      <c r="HP234" s="61"/>
      <c r="HQ234" s="61"/>
      <c r="HR234" s="61"/>
      <c r="HS234" s="61"/>
      <c r="HT234" s="61"/>
      <c r="HU234" s="61"/>
      <c r="HV234" s="61"/>
      <c r="HW234" s="61"/>
      <c r="HX234" s="61"/>
      <c r="HY234" s="61"/>
      <c r="HZ234" s="61"/>
      <c r="IA234" s="61"/>
      <c r="IB234" s="61"/>
      <c r="IC234" s="61"/>
      <c r="ID234" s="61"/>
      <c r="IE234" s="61"/>
      <c r="IF234" s="61"/>
      <c r="IG234" s="61"/>
      <c r="IH234" s="61"/>
      <c r="II234" s="61"/>
      <c r="IJ234" s="61"/>
      <c r="IK234" s="61"/>
      <c r="IL234" s="61"/>
      <c r="IM234" s="61"/>
      <c r="IN234" s="61"/>
      <c r="IO234" s="61"/>
      <c r="IP234" s="61"/>
    </row>
    <row r="235" spans="1:250" s="60" customFormat="1" ht="15.4" x14ac:dyDescent="0.35">
      <c r="A235" s="62">
        <v>5</v>
      </c>
      <c r="B235" s="63"/>
      <c r="C235" s="64" t="s">
        <v>639</v>
      </c>
      <c r="E235" s="65" t="s">
        <v>640</v>
      </c>
      <c r="F235" s="66" t="s">
        <v>4</v>
      </c>
      <c r="G235" s="67">
        <v>4.28</v>
      </c>
      <c r="H235" s="68"/>
      <c r="I235" s="68"/>
      <c r="J235" s="69"/>
      <c r="K235" s="69"/>
      <c r="L235" s="63"/>
      <c r="M235" s="63"/>
      <c r="N235" s="70"/>
      <c r="O235" s="70"/>
      <c r="P235" s="71">
        <v>9.3068513870239258</v>
      </c>
      <c r="Q235" s="71">
        <v>48.961589813232422</v>
      </c>
      <c r="R235" s="58">
        <f t="shared" si="12"/>
        <v>6.1350582954705537</v>
      </c>
      <c r="S235" s="58">
        <f>STDEV(P234:P236)</f>
        <v>0.58093094659031408</v>
      </c>
      <c r="T235" s="58">
        <f>STDEV(Q234:Q236)</f>
        <v>1.5294641010388268</v>
      </c>
      <c r="U235" s="58">
        <f>STDEV(R234:R236)</f>
        <v>0.19236118566744501</v>
      </c>
      <c r="V235" s="59"/>
      <c r="GP235" s="61"/>
      <c r="GQ235" s="61"/>
      <c r="GR235" s="61"/>
      <c r="GS235" s="61"/>
      <c r="GT235" s="61"/>
      <c r="GU235" s="61"/>
      <c r="GV235" s="61"/>
      <c r="GW235" s="61"/>
      <c r="GX235" s="61"/>
      <c r="GY235" s="61"/>
      <c r="GZ235" s="61"/>
      <c r="HA235" s="61"/>
      <c r="HB235" s="61"/>
      <c r="HC235" s="61"/>
      <c r="HD235" s="61"/>
      <c r="HE235" s="61"/>
      <c r="HF235" s="61"/>
      <c r="HG235" s="61"/>
      <c r="HH235" s="61"/>
      <c r="HI235" s="61"/>
      <c r="HJ235" s="61"/>
      <c r="HK235" s="61"/>
      <c r="HL235" s="61"/>
      <c r="HM235" s="61"/>
      <c r="HN235" s="61"/>
      <c r="HO235" s="61"/>
      <c r="HP235" s="61"/>
      <c r="HQ235" s="61"/>
      <c r="HR235" s="61"/>
      <c r="HS235" s="61"/>
      <c r="HT235" s="61"/>
      <c r="HU235" s="61"/>
      <c r="HV235" s="61"/>
      <c r="HW235" s="61"/>
      <c r="HX235" s="61"/>
      <c r="HY235" s="61"/>
      <c r="HZ235" s="61"/>
      <c r="IA235" s="61"/>
      <c r="IB235" s="61"/>
      <c r="IC235" s="61"/>
      <c r="ID235" s="61"/>
      <c r="IE235" s="61"/>
      <c r="IF235" s="61"/>
      <c r="IG235" s="61"/>
      <c r="IH235" s="61"/>
      <c r="II235" s="61"/>
      <c r="IJ235" s="61"/>
      <c r="IK235" s="61"/>
      <c r="IL235" s="61"/>
      <c r="IM235" s="61"/>
      <c r="IN235" s="61"/>
      <c r="IO235" s="61"/>
      <c r="IP235" s="61"/>
    </row>
    <row r="236" spans="1:250" s="60" customFormat="1" ht="15.4" x14ac:dyDescent="0.35">
      <c r="A236" s="62">
        <v>5</v>
      </c>
      <c r="B236" s="63"/>
      <c r="C236" s="64" t="s">
        <v>641</v>
      </c>
      <c r="E236" s="65" t="s">
        <v>642</v>
      </c>
      <c r="F236" s="66" t="s">
        <v>4</v>
      </c>
      <c r="G236" s="67">
        <v>2.94</v>
      </c>
      <c r="H236" s="68"/>
      <c r="I236" s="68"/>
      <c r="J236" s="69"/>
      <c r="K236" s="69"/>
      <c r="L236" s="63"/>
      <c r="M236" s="63"/>
      <c r="N236" s="70"/>
      <c r="O236" s="70"/>
      <c r="P236" s="71">
        <v>9.8649187088012695</v>
      </c>
      <c r="Q236" s="71">
        <v>50.293014526367188</v>
      </c>
      <c r="R236" s="58">
        <f t="shared" si="12"/>
        <v>5.9453868544027317</v>
      </c>
      <c r="S236" s="58">
        <f>100*S235/S234</f>
        <v>6.2521440291806138</v>
      </c>
      <c r="T236" s="58">
        <f>100*T235/T234</f>
        <v>3.1320747028533122</v>
      </c>
      <c r="U236" s="58">
        <f>100*U235/U234</f>
        <v>3.1345278169278545</v>
      </c>
      <c r="V236" s="59"/>
      <c r="GP236" s="61"/>
      <c r="GQ236" s="61"/>
      <c r="GR236" s="61"/>
      <c r="GS236" s="61"/>
      <c r="GT236" s="61"/>
      <c r="GU236" s="61"/>
      <c r="GV236" s="61"/>
      <c r="GW236" s="61"/>
      <c r="GX236" s="61"/>
      <c r="GY236" s="61"/>
      <c r="GZ236" s="61"/>
      <c r="HA236" s="61"/>
      <c r="HB236" s="61"/>
      <c r="HC236" s="61"/>
      <c r="HD236" s="61"/>
      <c r="HE236" s="61"/>
      <c r="HF236" s="61"/>
      <c r="HG236" s="61"/>
      <c r="HH236" s="61"/>
      <c r="HI236" s="61"/>
      <c r="HJ236" s="61"/>
      <c r="HK236" s="61"/>
      <c r="HL236" s="61"/>
      <c r="HM236" s="61"/>
      <c r="HN236" s="61"/>
      <c r="HO236" s="61"/>
      <c r="HP236" s="61"/>
      <c r="HQ236" s="61"/>
      <c r="HR236" s="61"/>
      <c r="HS236" s="61"/>
      <c r="HT236" s="61"/>
      <c r="HU236" s="61"/>
      <c r="HV236" s="61"/>
      <c r="HW236" s="61"/>
      <c r="HX236" s="61"/>
      <c r="HY236" s="61"/>
      <c r="HZ236" s="61"/>
      <c r="IA236" s="61"/>
      <c r="IB236" s="61"/>
      <c r="IC236" s="61"/>
      <c r="ID236" s="61"/>
      <c r="IE236" s="61"/>
      <c r="IF236" s="61"/>
      <c r="IG236" s="61"/>
      <c r="IH236" s="61"/>
      <c r="II236" s="61"/>
      <c r="IJ236" s="61"/>
      <c r="IK236" s="61"/>
      <c r="IL236" s="61"/>
      <c r="IM236" s="61"/>
      <c r="IN236" s="61"/>
      <c r="IO236" s="61"/>
      <c r="IP236" s="61"/>
    </row>
    <row r="237" spans="1:250" ht="15.4" x14ac:dyDescent="0.35">
      <c r="A237" s="39">
        <v>4</v>
      </c>
      <c r="C237" s="44" t="s">
        <v>422</v>
      </c>
      <c r="E237" s="41" t="s">
        <v>423</v>
      </c>
      <c r="F237" s="42" t="s">
        <v>4</v>
      </c>
      <c r="G237" s="43">
        <v>1.99</v>
      </c>
      <c r="P237" s="46">
        <v>9.3700647354125977</v>
      </c>
      <c r="Q237" s="46">
        <v>50.056468963623047</v>
      </c>
      <c r="R237" s="45">
        <f t="shared" si="12"/>
        <v>6.229935941568967</v>
      </c>
      <c r="S237" s="45"/>
      <c r="T237" s="45"/>
      <c r="U237" s="45"/>
    </row>
    <row r="238" spans="1:250" ht="15.4" x14ac:dyDescent="0.35">
      <c r="A238" s="39">
        <v>4</v>
      </c>
      <c r="C238" s="44" t="s">
        <v>420</v>
      </c>
      <c r="E238" s="41" t="s">
        <v>421</v>
      </c>
      <c r="F238" s="42" t="s">
        <v>4</v>
      </c>
      <c r="G238" s="43">
        <v>1.75</v>
      </c>
      <c r="P238" s="46">
        <v>10.216657638549805</v>
      </c>
      <c r="Q238" s="46">
        <v>47.156036376953125</v>
      </c>
      <c r="R238" s="45">
        <f t="shared" si="12"/>
        <v>5.3826286089833264</v>
      </c>
      <c r="S238" s="45"/>
      <c r="T238" s="45"/>
      <c r="U238" s="45"/>
    </row>
    <row r="239" spans="1:250" ht="15.4" x14ac:dyDescent="0.35">
      <c r="A239" s="39">
        <v>4</v>
      </c>
      <c r="C239" s="44" t="s">
        <v>418</v>
      </c>
      <c r="E239" s="41" t="s">
        <v>419</v>
      </c>
      <c r="F239" s="42" t="s">
        <v>4</v>
      </c>
      <c r="G239" s="43">
        <v>1.63</v>
      </c>
      <c r="P239" s="46">
        <v>9.4564304351806641</v>
      </c>
      <c r="Q239" s="46">
        <v>50.066989898681641</v>
      </c>
      <c r="R239" s="45">
        <f t="shared" si="12"/>
        <v>6.1743353144473083</v>
      </c>
      <c r="S239" s="45"/>
      <c r="T239" s="45"/>
      <c r="U239" s="45"/>
    </row>
    <row r="240" spans="1:250" x14ac:dyDescent="0.35">
      <c r="A240" s="10">
        <v>2</v>
      </c>
      <c r="B240" s="9">
        <v>91</v>
      </c>
      <c r="C240" s="2" t="s">
        <v>156</v>
      </c>
      <c r="D240" s="2"/>
      <c r="E240" s="2" t="s">
        <v>157</v>
      </c>
      <c r="F240" s="2" t="s">
        <v>4</v>
      </c>
      <c r="G240" s="3">
        <v>2.23</v>
      </c>
      <c r="H240" s="21">
        <v>3381023</v>
      </c>
      <c r="I240" s="21">
        <v>51935872</v>
      </c>
      <c r="J240" s="18">
        <v>9.5871992111206055</v>
      </c>
      <c r="K240" s="18">
        <v>52.212486267089844</v>
      </c>
      <c r="L240" s="10"/>
      <c r="M240" s="10"/>
      <c r="N240" s="18"/>
      <c r="O240" s="18"/>
      <c r="P240" s="45">
        <f>(((H240+60160)/(1.6309*(10)^7))/G240)*100</f>
        <v>9.4618394146454659</v>
      </c>
      <c r="Q240" s="45">
        <f>(((I240+717822)/(4.552*(10)^7))/G240)*100</f>
        <v>51.870654598185808</v>
      </c>
      <c r="R240" s="45">
        <f t="shared" si="12"/>
        <v>6.3931091237084647</v>
      </c>
      <c r="S240" s="45"/>
      <c r="T240" s="45"/>
      <c r="U240" s="45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</row>
    <row r="241" spans="1:250" x14ac:dyDescent="0.35">
      <c r="A241" s="10">
        <v>2</v>
      </c>
      <c r="B241" s="9">
        <v>90</v>
      </c>
      <c r="C241" s="2" t="s">
        <v>154</v>
      </c>
      <c r="D241" s="2"/>
      <c r="E241" s="2" t="s">
        <v>155</v>
      </c>
      <c r="F241" s="2" t="s">
        <v>4</v>
      </c>
      <c r="G241" s="3">
        <v>2.2200000000000002</v>
      </c>
      <c r="H241" s="21">
        <v>3769960</v>
      </c>
      <c r="I241" s="21">
        <v>51554604</v>
      </c>
      <c r="J241" s="18">
        <v>10.63953971862793</v>
      </c>
      <c r="K241" s="18">
        <v>52.080257415771484</v>
      </c>
      <c r="L241" s="10"/>
      <c r="M241" s="10"/>
      <c r="N241" s="18"/>
      <c r="O241" s="18"/>
      <c r="P241" s="45">
        <f>(((H241+60160)/(1.6309*(10)^7))/G241)*100</f>
        <v>10.57869445876068</v>
      </c>
      <c r="Q241" s="45">
        <f>(((I241+717822)/(4.552*(10)^7))/G241)*100</f>
        <v>51.727016339714062</v>
      </c>
      <c r="R241" s="45">
        <f t="shared" si="12"/>
        <v>5.7023164735481746</v>
      </c>
      <c r="S241" s="45"/>
      <c r="T241" s="45"/>
      <c r="U241" s="45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</row>
    <row r="242" spans="1:250" s="60" customFormat="1" x14ac:dyDescent="0.35">
      <c r="A242" s="52">
        <v>2</v>
      </c>
      <c r="B242" s="53">
        <v>89</v>
      </c>
      <c r="C242" s="54" t="s">
        <v>152</v>
      </c>
      <c r="D242" s="54"/>
      <c r="E242" s="54" t="s">
        <v>153</v>
      </c>
      <c r="F242" s="54" t="s">
        <v>4</v>
      </c>
      <c r="G242" s="55">
        <v>2.0499999999999998</v>
      </c>
      <c r="H242" s="56">
        <v>3786171</v>
      </c>
      <c r="I242" s="56">
        <v>44954016</v>
      </c>
      <c r="J242" s="57">
        <v>11.56739330291748</v>
      </c>
      <c r="K242" s="57">
        <v>49.510822296142578</v>
      </c>
      <c r="L242" s="52"/>
      <c r="M242" s="52"/>
      <c r="N242" s="57"/>
      <c r="O242" s="57"/>
      <c r="P242" s="58">
        <f>(((H242+60160)/(1.6309*(10)^7))/G242)*100</f>
        <v>11.504439416213403</v>
      </c>
      <c r="Q242" s="58">
        <f>(((I242+717822)/(4.552*(10)^7))/G242)*100</f>
        <v>48.943201594581858</v>
      </c>
      <c r="R242" s="58">
        <f t="shared" si="12"/>
        <v>4.9612701454193227</v>
      </c>
      <c r="S242" s="58">
        <f>AVERAGE(P242:P244)</f>
        <v>11.655182859196785</v>
      </c>
      <c r="T242" s="58">
        <f>AVERAGE(Q242:Q244)</f>
        <v>50.309225258903588</v>
      </c>
      <c r="U242" s="58">
        <f>AVERAGE(R242:R244)</f>
        <v>5.0340198237809917</v>
      </c>
      <c r="V242" s="59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GP242" s="61"/>
      <c r="GQ242" s="61"/>
      <c r="GR242" s="61"/>
      <c r="GS242" s="61"/>
      <c r="GT242" s="61"/>
      <c r="GU242" s="61"/>
      <c r="GV242" s="61"/>
      <c r="GW242" s="61"/>
      <c r="GX242" s="61"/>
      <c r="GY242" s="61"/>
      <c r="GZ242" s="61"/>
      <c r="HA242" s="61"/>
      <c r="HB242" s="61"/>
      <c r="HC242" s="61"/>
      <c r="HD242" s="61"/>
      <c r="HE242" s="61"/>
      <c r="HF242" s="61"/>
      <c r="HG242" s="61"/>
      <c r="HH242" s="61"/>
      <c r="HI242" s="61"/>
      <c r="HJ242" s="61"/>
      <c r="HK242" s="61"/>
      <c r="HL242" s="61"/>
      <c r="HM242" s="61"/>
      <c r="HN242" s="61"/>
      <c r="HO242" s="61"/>
      <c r="HP242" s="61"/>
      <c r="HQ242" s="61"/>
      <c r="HR242" s="61"/>
      <c r="HS242" s="61"/>
      <c r="HT242" s="61"/>
      <c r="HU242" s="61"/>
      <c r="HV242" s="61"/>
      <c r="HW242" s="61"/>
      <c r="HX242" s="61"/>
      <c r="HY242" s="61"/>
      <c r="HZ242" s="61"/>
      <c r="IA242" s="61"/>
      <c r="IB242" s="61"/>
      <c r="IC242" s="61"/>
      <c r="ID242" s="61"/>
      <c r="IE242" s="61"/>
      <c r="IF242" s="61"/>
      <c r="IG242" s="61"/>
      <c r="IH242" s="61"/>
      <c r="II242" s="61"/>
      <c r="IJ242" s="61"/>
      <c r="IK242" s="61"/>
      <c r="IL242" s="61"/>
      <c r="IM242" s="61"/>
      <c r="IN242" s="61"/>
      <c r="IO242" s="61"/>
      <c r="IP242" s="61"/>
    </row>
    <row r="243" spans="1:250" s="60" customFormat="1" ht="15.4" x14ac:dyDescent="0.35">
      <c r="A243" s="62">
        <v>6</v>
      </c>
      <c r="B243" s="63"/>
      <c r="C243" s="64" t="s">
        <v>690</v>
      </c>
      <c r="E243" s="65" t="s">
        <v>691</v>
      </c>
      <c r="F243" s="66" t="s">
        <v>4</v>
      </c>
      <c r="G243" s="67">
        <v>2.77</v>
      </c>
      <c r="H243" s="68"/>
      <c r="I243" s="68"/>
      <c r="J243" s="69"/>
      <c r="K243" s="69"/>
      <c r="L243" s="63"/>
      <c r="M243" s="63"/>
      <c r="N243" s="70"/>
      <c r="O243" s="70"/>
      <c r="P243" s="71">
        <v>11.300552368164063</v>
      </c>
      <c r="Q243" s="71">
        <v>49.411857604980469</v>
      </c>
      <c r="R243" s="58">
        <f t="shared" si="12"/>
        <v>5.0991462782823591</v>
      </c>
      <c r="S243" s="58">
        <f>STDEV(P242:P244)</f>
        <v>0.44938245624162337</v>
      </c>
      <c r="T243" s="58">
        <f>STDEV(Q242:Q244)</f>
        <v>1.9741111439456249</v>
      </c>
      <c r="U243" s="58">
        <f>STDEV(R242:R244)</f>
        <v>6.9253463161307954E-2</v>
      </c>
      <c r="V243" s="59"/>
      <c r="GP243" s="61"/>
      <c r="GQ243" s="61"/>
      <c r="GR243" s="61"/>
      <c r="GS243" s="61"/>
      <c r="GT243" s="61"/>
      <c r="GU243" s="61"/>
      <c r="GV243" s="61"/>
      <c r="GW243" s="61"/>
      <c r="GX243" s="61"/>
      <c r="GY243" s="61"/>
      <c r="GZ243" s="61"/>
      <c r="HA243" s="61"/>
      <c r="HB243" s="61"/>
      <c r="HC243" s="61"/>
      <c r="HD243" s="61"/>
      <c r="HE243" s="61"/>
      <c r="HF243" s="61"/>
      <c r="HG243" s="61"/>
      <c r="HH243" s="61"/>
      <c r="HI243" s="61"/>
      <c r="HJ243" s="61"/>
      <c r="HK243" s="61"/>
      <c r="HL243" s="61"/>
      <c r="HM243" s="61"/>
      <c r="HN243" s="61"/>
      <c r="HO243" s="61"/>
      <c r="HP243" s="61"/>
      <c r="HQ243" s="61"/>
      <c r="HR243" s="61"/>
      <c r="HS243" s="61"/>
      <c r="HT243" s="61"/>
      <c r="HU243" s="61"/>
      <c r="HV243" s="61"/>
      <c r="HW243" s="61"/>
      <c r="HX243" s="61"/>
      <c r="HY243" s="61"/>
      <c r="HZ243" s="61"/>
      <c r="IA243" s="61"/>
      <c r="IB243" s="61"/>
      <c r="IC243" s="61"/>
      <c r="ID243" s="61"/>
      <c r="IE243" s="61"/>
      <c r="IF243" s="61"/>
      <c r="IG243" s="61"/>
      <c r="IH243" s="61"/>
      <c r="II243" s="61"/>
      <c r="IJ243" s="61"/>
      <c r="IK243" s="61"/>
      <c r="IL243" s="61"/>
      <c r="IM243" s="61"/>
      <c r="IN243" s="61"/>
      <c r="IO243" s="61"/>
      <c r="IP243" s="61"/>
    </row>
    <row r="244" spans="1:250" s="60" customFormat="1" ht="15.4" x14ac:dyDescent="0.35">
      <c r="A244" s="62">
        <v>6</v>
      </c>
      <c r="B244" s="63"/>
      <c r="C244" s="64" t="s">
        <v>692</v>
      </c>
      <c r="E244" s="65" t="s">
        <v>693</v>
      </c>
      <c r="F244" s="66" t="s">
        <v>4</v>
      </c>
      <c r="G244" s="67">
        <v>2.2400000000000002</v>
      </c>
      <c r="H244" s="68"/>
      <c r="I244" s="68"/>
      <c r="J244" s="69"/>
      <c r="K244" s="69"/>
      <c r="L244" s="63"/>
      <c r="M244" s="63"/>
      <c r="N244" s="70"/>
      <c r="O244" s="70"/>
      <c r="P244" s="71">
        <v>12.160556793212891</v>
      </c>
      <c r="Q244" s="71">
        <v>52.572616577148438</v>
      </c>
      <c r="R244" s="58">
        <f t="shared" si="12"/>
        <v>5.041643047641295</v>
      </c>
      <c r="S244" s="58">
        <f>100*S243/S242</f>
        <v>3.8556448377558312</v>
      </c>
      <c r="T244" s="58">
        <f>100*T243/T242</f>
        <v>3.923954570531281</v>
      </c>
      <c r="U244" s="58">
        <f>100*U243/U242</f>
        <v>1.3757089877586639</v>
      </c>
      <c r="V244" s="59"/>
      <c r="GP244" s="61"/>
      <c r="GQ244" s="61"/>
      <c r="GR244" s="61"/>
      <c r="GS244" s="61"/>
      <c r="GT244" s="61"/>
      <c r="GU244" s="61"/>
      <c r="GV244" s="61"/>
      <c r="GW244" s="61"/>
      <c r="GX244" s="61"/>
      <c r="GY244" s="61"/>
      <c r="GZ244" s="61"/>
      <c r="HA244" s="61"/>
      <c r="HB244" s="61"/>
      <c r="HC244" s="61"/>
      <c r="HD244" s="61"/>
      <c r="HE244" s="61"/>
      <c r="HF244" s="61"/>
      <c r="HG244" s="61"/>
      <c r="HH244" s="61"/>
      <c r="HI244" s="61"/>
      <c r="HJ244" s="61"/>
      <c r="HK244" s="61"/>
      <c r="HL244" s="61"/>
      <c r="HM244" s="61"/>
      <c r="HN244" s="61"/>
      <c r="HO244" s="61"/>
      <c r="HP244" s="61"/>
      <c r="HQ244" s="61"/>
      <c r="HR244" s="61"/>
      <c r="HS244" s="61"/>
      <c r="HT244" s="61"/>
      <c r="HU244" s="61"/>
      <c r="HV244" s="61"/>
      <c r="HW244" s="61"/>
      <c r="HX244" s="61"/>
      <c r="HY244" s="61"/>
      <c r="HZ244" s="61"/>
      <c r="IA244" s="61"/>
      <c r="IB244" s="61"/>
      <c r="IC244" s="61"/>
      <c r="ID244" s="61"/>
      <c r="IE244" s="61"/>
      <c r="IF244" s="61"/>
      <c r="IG244" s="61"/>
      <c r="IH244" s="61"/>
      <c r="II244" s="61"/>
      <c r="IJ244" s="61"/>
      <c r="IK244" s="61"/>
      <c r="IL244" s="61"/>
      <c r="IM244" s="61"/>
      <c r="IN244" s="61"/>
      <c r="IO244" s="61"/>
      <c r="IP244" s="61"/>
    </row>
    <row r="245" spans="1:250" x14ac:dyDescent="0.35">
      <c r="A245" s="10">
        <v>2</v>
      </c>
      <c r="B245" s="9">
        <v>88</v>
      </c>
      <c r="C245" s="2" t="s">
        <v>150</v>
      </c>
      <c r="D245" s="2"/>
      <c r="E245" s="2" t="s">
        <v>151</v>
      </c>
      <c r="F245" s="2" t="s">
        <v>4</v>
      </c>
      <c r="G245" s="3">
        <v>1.85</v>
      </c>
      <c r="H245" s="21">
        <v>3183788</v>
      </c>
      <c r="I245" s="21">
        <v>39912828</v>
      </c>
      <c r="J245" s="18">
        <v>10.942354202270508</v>
      </c>
      <c r="K245" s="18">
        <v>49.033676147460938</v>
      </c>
      <c r="L245" s="10"/>
      <c r="M245" s="10"/>
      <c r="N245" s="18"/>
      <c r="O245" s="18"/>
      <c r="P245" s="45">
        <f>(((H245+60160)/(1.6309*(10)^7))/G245)*100</f>
        <v>10.751642684440526</v>
      </c>
      <c r="Q245" s="45">
        <f>(((I245+717822)/(4.552*(10)^7))/G245)*100</f>
        <v>48.248052534080657</v>
      </c>
      <c r="R245" s="45">
        <f t="shared" si="12"/>
        <v>5.2332433135846417</v>
      </c>
      <c r="S245" s="45"/>
      <c r="T245" s="45"/>
      <c r="U245" s="45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</row>
    <row r="246" spans="1:250" x14ac:dyDescent="0.35">
      <c r="A246" s="9">
        <v>1</v>
      </c>
      <c r="B246" s="9">
        <v>57</v>
      </c>
      <c r="C246" s="2" t="s">
        <v>106</v>
      </c>
      <c r="D246" s="2"/>
      <c r="E246" s="2" t="s">
        <v>107</v>
      </c>
      <c r="F246" s="2" t="s">
        <v>4</v>
      </c>
      <c r="G246" s="3">
        <v>3.25</v>
      </c>
      <c r="H246" s="21">
        <v>5708590</v>
      </c>
      <c r="I246" s="21">
        <v>71243408</v>
      </c>
      <c r="J246" s="18">
        <v>10.773428916931152</v>
      </c>
      <c r="K246" s="18">
        <v>49.792255401611328</v>
      </c>
      <c r="L246" s="10"/>
      <c r="M246" s="10"/>
      <c r="N246" s="18"/>
      <c r="O246" s="18"/>
      <c r="P246" s="45">
        <f>(((H246+60160)/(1.6309*(10)^7))/G246)*100</f>
        <v>10.883561223864122</v>
      </c>
      <c r="Q246" s="45">
        <f>(((I246+717822)/(4.552*(10)^7))/G246)*100</f>
        <v>48.642172502365831</v>
      </c>
      <c r="R246" s="45">
        <f t="shared" si="12"/>
        <v>5.2120419264099782</v>
      </c>
      <c r="S246" s="45"/>
      <c r="T246" s="45"/>
      <c r="U246" s="45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</row>
    <row r="247" spans="1:250" x14ac:dyDescent="0.35">
      <c r="A247" s="9">
        <v>1</v>
      </c>
      <c r="B247" s="9">
        <v>56</v>
      </c>
      <c r="C247" s="2" t="s">
        <v>104</v>
      </c>
      <c r="D247" s="2"/>
      <c r="E247" s="2" t="s">
        <v>105</v>
      </c>
      <c r="F247" s="2" t="s">
        <v>4</v>
      </c>
      <c r="G247" s="3">
        <v>3.23</v>
      </c>
      <c r="H247" s="21">
        <v>5521742</v>
      </c>
      <c r="I247" s="21">
        <v>72758624</v>
      </c>
      <c r="J247" s="18">
        <v>10.492167472839355</v>
      </c>
      <c r="K247" s="18">
        <v>51.159187316894531</v>
      </c>
      <c r="L247" s="10"/>
      <c r="M247" s="10"/>
      <c r="N247" s="18"/>
      <c r="O247" s="18"/>
      <c r="P247" s="45">
        <f>(((H247+60160)/(1.6309*(10)^7))/G247)*100</f>
        <v>10.596253811121022</v>
      </c>
      <c r="Q247" s="45">
        <f>(((I247+717822)/(4.552*(10)^7))/G247)*100</f>
        <v>49.973914096209207</v>
      </c>
      <c r="R247" s="45">
        <f t="shared" si="12"/>
        <v>5.4999276339448047</v>
      </c>
      <c r="S247" s="45"/>
      <c r="T247" s="45"/>
      <c r="U247" s="45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</row>
    <row r="248" spans="1:250" s="60" customFormat="1" x14ac:dyDescent="0.35">
      <c r="A248" s="53">
        <v>1</v>
      </c>
      <c r="B248" s="53">
        <v>54</v>
      </c>
      <c r="C248" s="54" t="s">
        <v>101</v>
      </c>
      <c r="D248" s="54"/>
      <c r="E248" s="54" t="s">
        <v>102</v>
      </c>
      <c r="F248" s="54" t="s">
        <v>4</v>
      </c>
      <c r="G248" s="55">
        <v>3.6</v>
      </c>
      <c r="H248" s="56">
        <v>5620942</v>
      </c>
      <c r="I248" s="56">
        <v>96774872</v>
      </c>
      <c r="J248" s="57">
        <v>9.5795602798461914</v>
      </c>
      <c r="K248" s="57">
        <v>60.955867767333984</v>
      </c>
      <c r="L248" s="52"/>
      <c r="M248" s="52"/>
      <c r="N248" s="57"/>
      <c r="O248" s="57"/>
      <c r="P248" s="58">
        <f>(((H248+60160)/(1.6309*(10)^7))/G248)*100</f>
        <v>9.6761535893610198</v>
      </c>
      <c r="Q248" s="58">
        <f>(((I248+717822)/(4.552*(10)^7))/G248)*100</f>
        <v>59.493198349931653</v>
      </c>
      <c r="R248" s="58">
        <f t="shared" si="12"/>
        <v>7.1701877144430783</v>
      </c>
      <c r="S248" s="58">
        <f>AVERAGE(P248:P250)</f>
        <v>9.091789381064677</v>
      </c>
      <c r="T248" s="58">
        <f>AVERAGE(Q248:Q250)</f>
        <v>57.486956263535156</v>
      </c>
      <c r="U248" s="58">
        <f>AVERAGE(R248:R250)</f>
        <v>7.398219225238253</v>
      </c>
      <c r="V248" s="59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GP248" s="61"/>
      <c r="GQ248" s="61"/>
      <c r="GR248" s="61"/>
      <c r="GS248" s="61"/>
      <c r="GT248" s="61"/>
      <c r="GU248" s="61"/>
      <c r="GV248" s="61"/>
      <c r="GW248" s="61"/>
      <c r="GX248" s="61"/>
      <c r="GY248" s="61"/>
      <c r="GZ248" s="61"/>
      <c r="HA248" s="61"/>
      <c r="HB248" s="61"/>
      <c r="HC248" s="61"/>
      <c r="HD248" s="61"/>
      <c r="HE248" s="61"/>
      <c r="HF248" s="61"/>
      <c r="HG248" s="61"/>
      <c r="HH248" s="61"/>
      <c r="HI248" s="61"/>
      <c r="HJ248" s="61"/>
      <c r="HK248" s="61"/>
      <c r="HL248" s="61"/>
      <c r="HM248" s="61"/>
      <c r="HN248" s="61"/>
      <c r="HO248" s="61"/>
      <c r="HP248" s="61"/>
      <c r="HQ248" s="61"/>
      <c r="HR248" s="61"/>
      <c r="HS248" s="61"/>
      <c r="HT248" s="61"/>
      <c r="HU248" s="61"/>
      <c r="HV248" s="61"/>
      <c r="HW248" s="61"/>
      <c r="HX248" s="61"/>
      <c r="HY248" s="61"/>
      <c r="HZ248" s="61"/>
      <c r="IA248" s="61"/>
      <c r="IB248" s="61"/>
      <c r="IC248" s="61"/>
      <c r="ID248" s="61"/>
      <c r="IE248" s="61"/>
      <c r="IF248" s="61"/>
      <c r="IG248" s="61"/>
      <c r="IH248" s="61"/>
      <c r="II248" s="61"/>
      <c r="IJ248" s="61"/>
      <c r="IK248" s="61"/>
      <c r="IL248" s="61"/>
      <c r="IM248" s="61"/>
      <c r="IN248" s="61"/>
      <c r="IO248" s="61"/>
      <c r="IP248" s="61"/>
    </row>
    <row r="249" spans="1:250" s="60" customFormat="1" ht="15.4" x14ac:dyDescent="0.35">
      <c r="A249" s="62">
        <v>6</v>
      </c>
      <c r="B249" s="63"/>
      <c r="C249" s="64" t="s">
        <v>694</v>
      </c>
      <c r="E249" s="65" t="s">
        <v>695</v>
      </c>
      <c r="F249" s="66" t="s">
        <v>4</v>
      </c>
      <c r="G249" s="67">
        <v>4.53</v>
      </c>
      <c r="H249" s="68"/>
      <c r="I249" s="68"/>
      <c r="J249" s="69"/>
      <c r="K249" s="69"/>
      <c r="L249" s="63"/>
      <c r="M249" s="63"/>
      <c r="N249" s="70"/>
      <c r="O249" s="70"/>
      <c r="P249" s="71">
        <v>8.1559534072875977</v>
      </c>
      <c r="Q249" s="71">
        <v>55.084815979003906</v>
      </c>
      <c r="R249" s="58">
        <f t="shared" si="12"/>
        <v>7.8763159396039599</v>
      </c>
      <c r="S249" s="58">
        <f>STDEV(P248:P250)</f>
        <v>0.81878046498534918</v>
      </c>
      <c r="T249" s="58">
        <f>STDEV(Q248:Q250)</f>
        <v>2.2306972720522609</v>
      </c>
      <c r="U249" s="58">
        <f>STDEV(R248:R250)</f>
        <v>0.41419044184987369</v>
      </c>
      <c r="V249" s="59"/>
      <c r="GP249" s="61"/>
      <c r="GQ249" s="61"/>
      <c r="GR249" s="61"/>
      <c r="GS249" s="61"/>
      <c r="GT249" s="61"/>
      <c r="GU249" s="61"/>
      <c r="GV249" s="61"/>
      <c r="GW249" s="61"/>
      <c r="GX249" s="61"/>
      <c r="GY249" s="61"/>
      <c r="GZ249" s="61"/>
      <c r="HA249" s="61"/>
      <c r="HB249" s="61"/>
      <c r="HC249" s="61"/>
      <c r="HD249" s="61"/>
      <c r="HE249" s="61"/>
      <c r="HF249" s="61"/>
      <c r="HG249" s="61"/>
      <c r="HH249" s="61"/>
      <c r="HI249" s="61"/>
      <c r="HJ249" s="61"/>
      <c r="HK249" s="61"/>
      <c r="HL249" s="61"/>
      <c r="HM249" s="61"/>
      <c r="HN249" s="61"/>
      <c r="HO249" s="61"/>
      <c r="HP249" s="61"/>
      <c r="HQ249" s="61"/>
      <c r="HR249" s="61"/>
      <c r="HS249" s="61"/>
      <c r="HT249" s="61"/>
      <c r="HU249" s="61"/>
      <c r="HV249" s="61"/>
      <c r="HW249" s="61"/>
      <c r="HX249" s="61"/>
      <c r="HY249" s="61"/>
      <c r="HZ249" s="61"/>
      <c r="IA249" s="61"/>
      <c r="IB249" s="61"/>
      <c r="IC249" s="61"/>
      <c r="ID249" s="61"/>
      <c r="IE249" s="61"/>
      <c r="IF249" s="61"/>
      <c r="IG249" s="61"/>
      <c r="IH249" s="61"/>
      <c r="II249" s="61"/>
      <c r="IJ249" s="61"/>
      <c r="IK249" s="61"/>
      <c r="IL249" s="61"/>
      <c r="IM249" s="61"/>
      <c r="IN249" s="61"/>
      <c r="IO249" s="61"/>
      <c r="IP249" s="61"/>
    </row>
    <row r="250" spans="1:250" s="60" customFormat="1" ht="15.4" x14ac:dyDescent="0.35">
      <c r="A250" s="62">
        <v>6</v>
      </c>
      <c r="B250" s="63"/>
      <c r="C250" s="64" t="s">
        <v>696</v>
      </c>
      <c r="E250" s="65" t="s">
        <v>697</v>
      </c>
      <c r="F250" s="66" t="s">
        <v>4</v>
      </c>
      <c r="G250" s="67">
        <v>2.62</v>
      </c>
      <c r="H250" s="68"/>
      <c r="I250" s="68"/>
      <c r="J250" s="69"/>
      <c r="K250" s="69"/>
      <c r="L250" s="63"/>
      <c r="M250" s="63"/>
      <c r="N250" s="70"/>
      <c r="O250" s="70"/>
      <c r="P250" s="71">
        <v>9.4432611465454102</v>
      </c>
      <c r="Q250" s="71">
        <v>57.882854461669922</v>
      </c>
      <c r="R250" s="58">
        <f t="shared" si="12"/>
        <v>7.1481540216677182</v>
      </c>
      <c r="S250" s="58">
        <f>100*S249/S248</f>
        <v>9.0057130743768656</v>
      </c>
      <c r="T250" s="58">
        <f>100*T249/T248</f>
        <v>3.880353765515371</v>
      </c>
      <c r="U250" s="58">
        <f>100*U249/U248</f>
        <v>5.5985153891750903</v>
      </c>
      <c r="V250" s="59"/>
      <c r="GP250" s="61"/>
      <c r="GQ250" s="61"/>
      <c r="GR250" s="61"/>
      <c r="GS250" s="61"/>
      <c r="GT250" s="61"/>
      <c r="GU250" s="61"/>
      <c r="GV250" s="61"/>
      <c r="GW250" s="61"/>
      <c r="GX250" s="61"/>
      <c r="GY250" s="61"/>
      <c r="GZ250" s="61"/>
      <c r="HA250" s="61"/>
      <c r="HB250" s="61"/>
      <c r="HC250" s="61"/>
      <c r="HD250" s="61"/>
      <c r="HE250" s="61"/>
      <c r="HF250" s="61"/>
      <c r="HG250" s="61"/>
      <c r="HH250" s="61"/>
      <c r="HI250" s="61"/>
      <c r="HJ250" s="61"/>
      <c r="HK250" s="61"/>
      <c r="HL250" s="61"/>
      <c r="HM250" s="61"/>
      <c r="HN250" s="61"/>
      <c r="HO250" s="61"/>
      <c r="HP250" s="61"/>
      <c r="HQ250" s="61"/>
      <c r="HR250" s="61"/>
      <c r="HS250" s="61"/>
      <c r="HT250" s="61"/>
      <c r="HU250" s="61"/>
      <c r="HV250" s="61"/>
      <c r="HW250" s="61"/>
      <c r="HX250" s="61"/>
      <c r="HY250" s="61"/>
      <c r="HZ250" s="61"/>
      <c r="IA250" s="61"/>
      <c r="IB250" s="61"/>
      <c r="IC250" s="61"/>
      <c r="ID250" s="61"/>
      <c r="IE250" s="61"/>
      <c r="IF250" s="61"/>
      <c r="IG250" s="61"/>
      <c r="IH250" s="61"/>
      <c r="II250" s="61"/>
      <c r="IJ250" s="61"/>
      <c r="IK250" s="61"/>
      <c r="IL250" s="61"/>
      <c r="IM250" s="61"/>
      <c r="IN250" s="61"/>
      <c r="IO250" s="61"/>
      <c r="IP250" s="61"/>
    </row>
    <row r="251" spans="1:250" x14ac:dyDescent="0.35">
      <c r="A251" s="9">
        <v>1</v>
      </c>
      <c r="B251" s="9">
        <v>53</v>
      </c>
      <c r="C251" s="2" t="s">
        <v>99</v>
      </c>
      <c r="D251" s="2"/>
      <c r="E251" s="2" t="s">
        <v>100</v>
      </c>
      <c r="F251" s="2" t="s">
        <v>4</v>
      </c>
      <c r="G251" s="3">
        <v>3.37</v>
      </c>
      <c r="H251" s="21">
        <v>7055058</v>
      </c>
      <c r="I251" s="21">
        <v>84980040</v>
      </c>
      <c r="J251" s="18">
        <v>12.793176651000977</v>
      </c>
      <c r="K251" s="18">
        <v>57.217800140380859</v>
      </c>
      <c r="L251" s="10"/>
      <c r="M251" s="10"/>
      <c r="N251" s="18"/>
      <c r="O251" s="18"/>
      <c r="P251" s="45">
        <f>(((H251+60160)/(1.6309*(10)^7))/G251)*100</f>
        <v>12.945862117965486</v>
      </c>
      <c r="Q251" s="45">
        <f>(((I251+717822)/(4.552*(10)^7))/G251)*100</f>
        <v>55.864746575020995</v>
      </c>
      <c r="R251" s="45">
        <f t="shared" si="12"/>
        <v>5.0323729291891448</v>
      </c>
      <c r="S251" s="45"/>
      <c r="T251" s="45"/>
      <c r="U251" s="45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</row>
    <row r="252" spans="1:250" x14ac:dyDescent="0.35">
      <c r="A252" s="9">
        <v>1</v>
      </c>
      <c r="B252" s="9">
        <v>52</v>
      </c>
      <c r="C252" s="2" t="s">
        <v>97</v>
      </c>
      <c r="D252" s="2"/>
      <c r="E252" s="2" t="s">
        <v>98</v>
      </c>
      <c r="F252" s="2" t="s">
        <v>4</v>
      </c>
      <c r="G252" s="3">
        <v>2.25</v>
      </c>
      <c r="H252" s="21">
        <v>4467683</v>
      </c>
      <c r="I252" s="21">
        <v>64649120</v>
      </c>
      <c r="J252" s="18">
        <v>12.244114875793457</v>
      </c>
      <c r="K252" s="18">
        <v>65.30828857421875</v>
      </c>
      <c r="L252" s="10"/>
      <c r="M252" s="10"/>
      <c r="N252" s="18"/>
      <c r="O252" s="18"/>
      <c r="P252" s="45">
        <f>(((H252+60160)/(1.6309*(10)^7))/G252)*100</f>
        <v>12.339043881701311</v>
      </c>
      <c r="Q252" s="45">
        <f>(((I252+717822)/(4.552*(10)^7))/G252)*100</f>
        <v>63.822438976762363</v>
      </c>
      <c r="R252" s="45">
        <f t="shared" si="12"/>
        <v>6.0319516220020502</v>
      </c>
      <c r="S252" s="45"/>
      <c r="T252" s="45"/>
      <c r="U252" s="45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</row>
    <row r="253" spans="1:250" x14ac:dyDescent="0.35">
      <c r="A253" s="9">
        <v>1</v>
      </c>
      <c r="B253" s="9">
        <v>51</v>
      </c>
      <c r="C253" s="2" t="s">
        <v>95</v>
      </c>
      <c r="D253" s="2"/>
      <c r="E253" s="2" t="s">
        <v>96</v>
      </c>
      <c r="F253" s="2" t="s">
        <v>4</v>
      </c>
      <c r="G253" s="3">
        <v>1.81</v>
      </c>
      <c r="H253" s="21">
        <v>3396668</v>
      </c>
      <c r="I253" s="21">
        <v>43426608</v>
      </c>
      <c r="J253" s="18">
        <v>11.661225318908691</v>
      </c>
      <c r="K253" s="18">
        <v>54.724460601806641</v>
      </c>
      <c r="L253" s="10"/>
      <c r="M253" s="10"/>
      <c r="N253" s="18"/>
      <c r="O253" s="18"/>
      <c r="P253" s="45">
        <f>(((H253+60160)/(1.6309*(10)^7))/G253)*100</f>
        <v>11.710403603880716</v>
      </c>
      <c r="Q253" s="45">
        <f>(((I253+717822)/(4.552*(10)^7))/G253)*100</f>
        <v>53.579059414112194</v>
      </c>
      <c r="R253" s="45">
        <f t="shared" si="12"/>
        <v>5.3356727266044048</v>
      </c>
      <c r="S253" s="45"/>
      <c r="T253" s="45"/>
      <c r="U253" s="45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</row>
    <row r="254" spans="1:250" x14ac:dyDescent="0.35">
      <c r="A254" s="10">
        <v>2</v>
      </c>
      <c r="B254" s="9">
        <v>140</v>
      </c>
      <c r="C254" s="2" t="s">
        <v>250</v>
      </c>
      <c r="D254" s="2"/>
      <c r="E254" s="2" t="s">
        <v>251</v>
      </c>
      <c r="F254" s="2" t="s">
        <v>4</v>
      </c>
      <c r="G254" s="3">
        <v>3.38</v>
      </c>
      <c r="H254" s="21">
        <v>5002893</v>
      </c>
      <c r="I254" s="21">
        <v>85347024</v>
      </c>
      <c r="J254" s="18">
        <v>9.0892362594604492</v>
      </c>
      <c r="K254" s="18">
        <v>55.595291137695313</v>
      </c>
      <c r="L254" s="10"/>
      <c r="M254" s="10"/>
      <c r="N254" s="18"/>
      <c r="O254" s="18"/>
      <c r="P254" s="45">
        <f>(((H254+60160)/(1.6309*(10)^7))/G254)*100</f>
        <v>9.1847732819683188</v>
      </c>
      <c r="Q254" s="45">
        <f>(((I254+717822)/(4.552*(10)^7))/G254)*100</f>
        <v>55.937988113684355</v>
      </c>
      <c r="R254" s="45">
        <f t="shared" si="12"/>
        <v>7.1023875011033306</v>
      </c>
      <c r="S254" s="45"/>
      <c r="T254" s="45"/>
      <c r="U254" s="45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</row>
    <row r="255" spans="1:250" x14ac:dyDescent="0.35">
      <c r="A255" s="10">
        <v>2</v>
      </c>
      <c r="B255" s="9">
        <v>143</v>
      </c>
      <c r="C255" s="2" t="s">
        <v>256</v>
      </c>
      <c r="D255" s="2"/>
      <c r="E255" s="2" t="s">
        <v>257</v>
      </c>
      <c r="F255" s="2" t="s">
        <v>4</v>
      </c>
      <c r="G255" s="3">
        <v>2.1</v>
      </c>
      <c r="H255" s="21">
        <v>3334061</v>
      </c>
      <c r="I255" s="21">
        <v>46060132</v>
      </c>
      <c r="J255" s="18">
        <v>10.0518798828125</v>
      </c>
      <c r="K255" s="18">
        <v>49.458839416503906</v>
      </c>
      <c r="L255" s="10"/>
      <c r="M255" s="10"/>
      <c r="N255" s="18"/>
      <c r="O255" s="18"/>
      <c r="P255" s="45">
        <f>(((H255+60160)/(1.6309*(10)^7))/G255)*100</f>
        <v>9.9104525984776153</v>
      </c>
      <c r="Q255" s="45">
        <f>(((I255+717822)/(4.552*(10)^7))/G255)*100</f>
        <v>48.935009205791289</v>
      </c>
      <c r="R255" s="45">
        <f t="shared" si="12"/>
        <v>5.758271626873313</v>
      </c>
      <c r="S255" s="45"/>
      <c r="T255" s="45"/>
      <c r="U255" s="45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</row>
    <row r="256" spans="1:250" ht="15.4" x14ac:dyDescent="0.35">
      <c r="A256" s="39">
        <v>5</v>
      </c>
      <c r="C256" s="44" t="s">
        <v>583</v>
      </c>
      <c r="E256" s="41" t="s">
        <v>584</v>
      </c>
      <c r="F256" s="42" t="s">
        <v>4</v>
      </c>
      <c r="G256" s="43">
        <v>2.82</v>
      </c>
      <c r="P256" s="46">
        <v>10.181017875671387</v>
      </c>
      <c r="Q256" s="46">
        <v>48.70880126953125</v>
      </c>
      <c r="R256" s="45">
        <f t="shared" si="12"/>
        <v>5.5793319787345403</v>
      </c>
      <c r="S256" s="45"/>
      <c r="T256" s="45"/>
      <c r="U256" s="45"/>
    </row>
    <row r="257" spans="1:250" ht="15.4" x14ac:dyDescent="0.35">
      <c r="A257" s="39">
        <v>5</v>
      </c>
      <c r="C257" s="44" t="s">
        <v>541</v>
      </c>
      <c r="E257" s="41" t="s">
        <v>542</v>
      </c>
      <c r="F257" s="42" t="s">
        <v>4</v>
      </c>
      <c r="G257" s="43">
        <v>2.84</v>
      </c>
      <c r="P257" s="46">
        <v>11.163917541503906</v>
      </c>
      <c r="Q257" s="46">
        <v>50.826076507568359</v>
      </c>
      <c r="R257" s="45">
        <f t="shared" si="12"/>
        <v>5.3092836403888883</v>
      </c>
      <c r="S257" s="45"/>
      <c r="T257" s="45"/>
      <c r="U257" s="45"/>
    </row>
    <row r="258" spans="1:250" ht="15.4" x14ac:dyDescent="0.35">
      <c r="A258" s="39">
        <v>4</v>
      </c>
      <c r="C258" s="44" t="s">
        <v>416</v>
      </c>
      <c r="E258" s="41" t="s">
        <v>417</v>
      </c>
      <c r="F258" s="42" t="s">
        <v>4</v>
      </c>
      <c r="G258" s="43">
        <v>2.56</v>
      </c>
      <c r="P258" s="46">
        <v>10.859094619750977</v>
      </c>
      <c r="Q258" s="46">
        <v>49.550624847412109</v>
      </c>
      <c r="R258" s="45">
        <f t="shared" si="12"/>
        <v>5.3213457747395498</v>
      </c>
      <c r="S258" s="45"/>
      <c r="T258" s="45"/>
      <c r="U258" s="45"/>
    </row>
    <row r="259" spans="1:250" ht="15.4" x14ac:dyDescent="0.35">
      <c r="A259" s="39">
        <v>4</v>
      </c>
      <c r="C259" s="44" t="s">
        <v>414</v>
      </c>
      <c r="E259" s="41" t="s">
        <v>415</v>
      </c>
      <c r="F259" s="42" t="s">
        <v>4</v>
      </c>
      <c r="G259" s="43">
        <v>1.98</v>
      </c>
      <c r="P259" s="46">
        <v>10.940352439880371</v>
      </c>
      <c r="Q259" s="46">
        <v>46.442188262939453</v>
      </c>
      <c r="R259" s="45">
        <f t="shared" si="12"/>
        <v>4.9504801498017335</v>
      </c>
      <c r="S259" s="45"/>
      <c r="T259" s="45"/>
      <c r="U259" s="45"/>
    </row>
    <row r="260" spans="1:250" s="60" customFormat="1" ht="15.4" x14ac:dyDescent="0.35">
      <c r="A260" s="62">
        <v>4</v>
      </c>
      <c r="B260" s="63"/>
      <c r="C260" s="64" t="s">
        <v>412</v>
      </c>
      <c r="E260" s="65" t="s">
        <v>413</v>
      </c>
      <c r="F260" s="66" t="s">
        <v>4</v>
      </c>
      <c r="G260" s="67">
        <v>2.62</v>
      </c>
      <c r="H260" s="68"/>
      <c r="I260" s="68"/>
      <c r="J260" s="69"/>
      <c r="K260" s="69"/>
      <c r="L260" s="63"/>
      <c r="M260" s="63"/>
      <c r="N260" s="70"/>
      <c r="O260" s="70"/>
      <c r="P260" s="71">
        <v>10.829494476318359</v>
      </c>
      <c r="Q260" s="71">
        <v>52.206912994384766</v>
      </c>
      <c r="R260" s="58">
        <f t="shared" si="12"/>
        <v>5.6219346318482906</v>
      </c>
      <c r="S260" s="58">
        <f>AVERAGE(P260:P262)</f>
        <v>11.453331311543783</v>
      </c>
      <c r="T260" s="58">
        <f>AVERAGE(Q260:Q262)</f>
        <v>52.900436401367188</v>
      </c>
      <c r="U260" s="58">
        <f>AVERAGE(R260:R262)</f>
        <v>5.3925784941429953</v>
      </c>
      <c r="V260" s="59"/>
      <c r="GP260" s="61"/>
      <c r="GQ260" s="61"/>
      <c r="GR260" s="61"/>
      <c r="GS260" s="61"/>
      <c r="GT260" s="61"/>
      <c r="GU260" s="61"/>
      <c r="GV260" s="61"/>
      <c r="GW260" s="61"/>
      <c r="GX260" s="61"/>
      <c r="GY260" s="61"/>
      <c r="GZ260" s="61"/>
      <c r="HA260" s="61"/>
      <c r="HB260" s="61"/>
      <c r="HC260" s="61"/>
      <c r="HD260" s="61"/>
      <c r="HE260" s="61"/>
      <c r="HF260" s="61"/>
      <c r="HG260" s="61"/>
      <c r="HH260" s="61"/>
      <c r="HI260" s="61"/>
      <c r="HJ260" s="61"/>
      <c r="HK260" s="61"/>
      <c r="HL260" s="61"/>
      <c r="HM260" s="61"/>
      <c r="HN260" s="61"/>
      <c r="HO260" s="61"/>
      <c r="HP260" s="61"/>
      <c r="HQ260" s="61"/>
      <c r="HR260" s="61"/>
      <c r="HS260" s="61"/>
      <c r="HT260" s="61"/>
      <c r="HU260" s="61"/>
      <c r="HV260" s="61"/>
      <c r="HW260" s="61"/>
      <c r="HX260" s="61"/>
      <c r="HY260" s="61"/>
      <c r="HZ260" s="61"/>
      <c r="IA260" s="61"/>
      <c r="IB260" s="61"/>
      <c r="IC260" s="61"/>
      <c r="ID260" s="61"/>
      <c r="IE260" s="61"/>
      <c r="IF260" s="61"/>
      <c r="IG260" s="61"/>
      <c r="IH260" s="61"/>
      <c r="II260" s="61"/>
      <c r="IJ260" s="61"/>
      <c r="IK260" s="61"/>
      <c r="IL260" s="61"/>
      <c r="IM260" s="61"/>
      <c r="IN260" s="61"/>
      <c r="IO260" s="61"/>
      <c r="IP260" s="61"/>
    </row>
    <row r="261" spans="1:250" s="60" customFormat="1" ht="15.4" x14ac:dyDescent="0.35">
      <c r="A261" s="62">
        <v>5</v>
      </c>
      <c r="B261" s="63"/>
      <c r="C261" s="64" t="s">
        <v>643</v>
      </c>
      <c r="E261" s="65" t="s">
        <v>644</v>
      </c>
      <c r="F261" s="66" t="s">
        <v>4</v>
      </c>
      <c r="G261" s="67">
        <v>3.3</v>
      </c>
      <c r="H261" s="68"/>
      <c r="I261" s="68"/>
      <c r="J261" s="69"/>
      <c r="K261" s="69"/>
      <c r="L261" s="63"/>
      <c r="M261" s="63"/>
      <c r="N261" s="70"/>
      <c r="O261" s="70"/>
      <c r="P261" s="71">
        <v>11.659300804138184</v>
      </c>
      <c r="Q261" s="71">
        <v>52.762531280517578</v>
      </c>
      <c r="R261" s="58">
        <f t="shared" si="12"/>
        <v>5.2773886328537074</v>
      </c>
      <c r="S261" s="58">
        <f>STDEV(P260:P262)</f>
        <v>0.5505492461629472</v>
      </c>
      <c r="T261" s="58">
        <f>STDEV(Q260:Q262)</f>
        <v>0.77177261394856134</v>
      </c>
      <c r="U261" s="58">
        <f>STDEV(R260:R262)</f>
        <v>0.19862890111667028</v>
      </c>
      <c r="V261" s="59"/>
      <c r="GP261" s="61"/>
      <c r="GQ261" s="61"/>
      <c r="GR261" s="61"/>
      <c r="GS261" s="61"/>
      <c r="GT261" s="61"/>
      <c r="GU261" s="61"/>
      <c r="GV261" s="61"/>
      <c r="GW261" s="61"/>
      <c r="GX261" s="61"/>
      <c r="GY261" s="61"/>
      <c r="GZ261" s="61"/>
      <c r="HA261" s="61"/>
      <c r="HB261" s="61"/>
      <c r="HC261" s="61"/>
      <c r="HD261" s="61"/>
      <c r="HE261" s="61"/>
      <c r="HF261" s="61"/>
      <c r="HG261" s="61"/>
      <c r="HH261" s="61"/>
      <c r="HI261" s="61"/>
      <c r="HJ261" s="61"/>
      <c r="HK261" s="61"/>
      <c r="HL261" s="61"/>
      <c r="HM261" s="61"/>
      <c r="HN261" s="61"/>
      <c r="HO261" s="61"/>
      <c r="HP261" s="61"/>
      <c r="HQ261" s="61"/>
      <c r="HR261" s="61"/>
      <c r="HS261" s="61"/>
      <c r="HT261" s="61"/>
      <c r="HU261" s="61"/>
      <c r="HV261" s="61"/>
      <c r="HW261" s="61"/>
      <c r="HX261" s="61"/>
      <c r="HY261" s="61"/>
      <c r="HZ261" s="61"/>
      <c r="IA261" s="61"/>
      <c r="IB261" s="61"/>
      <c r="IC261" s="61"/>
      <c r="ID261" s="61"/>
      <c r="IE261" s="61"/>
      <c r="IF261" s="61"/>
      <c r="IG261" s="61"/>
      <c r="IH261" s="61"/>
      <c r="II261" s="61"/>
      <c r="IJ261" s="61"/>
      <c r="IK261" s="61"/>
      <c r="IL261" s="61"/>
      <c r="IM261" s="61"/>
      <c r="IN261" s="61"/>
      <c r="IO261" s="61"/>
      <c r="IP261" s="61"/>
    </row>
    <row r="262" spans="1:250" s="60" customFormat="1" ht="15.4" x14ac:dyDescent="0.35">
      <c r="A262" s="62">
        <v>5</v>
      </c>
      <c r="B262" s="63"/>
      <c r="C262" s="64" t="s">
        <v>645</v>
      </c>
      <c r="E262" s="65" t="s">
        <v>646</v>
      </c>
      <c r="F262" s="66" t="s">
        <v>4</v>
      </c>
      <c r="G262" s="67">
        <v>3.48</v>
      </c>
      <c r="H262" s="68"/>
      <c r="I262" s="68"/>
      <c r="J262" s="69"/>
      <c r="K262" s="69"/>
      <c r="L262" s="63"/>
      <c r="M262" s="63"/>
      <c r="N262" s="70"/>
      <c r="O262" s="70"/>
      <c r="P262" s="71">
        <v>11.871198654174805</v>
      </c>
      <c r="Q262" s="71">
        <v>53.731864929199219</v>
      </c>
      <c r="R262" s="58">
        <f t="shared" si="12"/>
        <v>5.2784122177269879</v>
      </c>
      <c r="S262" s="58">
        <f>100*S261/S260</f>
        <v>4.8068918220155741</v>
      </c>
      <c r="T262" s="58">
        <f>100*T261/T260</f>
        <v>1.4589154011754337</v>
      </c>
      <c r="U262" s="58">
        <f>100*U261/U260</f>
        <v>3.6833752412209808</v>
      </c>
      <c r="V262" s="59"/>
      <c r="GP262" s="61"/>
      <c r="GQ262" s="61"/>
      <c r="GR262" s="61"/>
      <c r="GS262" s="61"/>
      <c r="GT262" s="61"/>
      <c r="GU262" s="61"/>
      <c r="GV262" s="61"/>
      <c r="GW262" s="61"/>
      <c r="GX262" s="61"/>
      <c r="GY262" s="61"/>
      <c r="GZ262" s="61"/>
      <c r="HA262" s="61"/>
      <c r="HB262" s="61"/>
      <c r="HC262" s="61"/>
      <c r="HD262" s="61"/>
      <c r="HE262" s="61"/>
      <c r="HF262" s="61"/>
      <c r="HG262" s="61"/>
      <c r="HH262" s="61"/>
      <c r="HI262" s="61"/>
      <c r="HJ262" s="61"/>
      <c r="HK262" s="61"/>
      <c r="HL262" s="61"/>
      <c r="HM262" s="61"/>
      <c r="HN262" s="61"/>
      <c r="HO262" s="61"/>
      <c r="HP262" s="61"/>
      <c r="HQ262" s="61"/>
      <c r="HR262" s="61"/>
      <c r="HS262" s="61"/>
      <c r="HT262" s="61"/>
      <c r="HU262" s="61"/>
      <c r="HV262" s="61"/>
      <c r="HW262" s="61"/>
      <c r="HX262" s="61"/>
      <c r="HY262" s="61"/>
      <c r="HZ262" s="61"/>
      <c r="IA262" s="61"/>
      <c r="IB262" s="61"/>
      <c r="IC262" s="61"/>
      <c r="ID262" s="61"/>
      <c r="IE262" s="61"/>
      <c r="IF262" s="61"/>
      <c r="IG262" s="61"/>
      <c r="IH262" s="61"/>
      <c r="II262" s="61"/>
      <c r="IJ262" s="61"/>
      <c r="IK262" s="61"/>
      <c r="IL262" s="61"/>
      <c r="IM262" s="61"/>
      <c r="IN262" s="61"/>
      <c r="IO262" s="61"/>
      <c r="IP262" s="61"/>
    </row>
    <row r="263" spans="1:250" ht="15.4" x14ac:dyDescent="0.35">
      <c r="A263" s="39">
        <v>4</v>
      </c>
      <c r="C263" s="44" t="s">
        <v>410</v>
      </c>
      <c r="E263" s="41" t="s">
        <v>411</v>
      </c>
      <c r="F263" s="42" t="s">
        <v>4</v>
      </c>
      <c r="G263" s="43">
        <v>2.57</v>
      </c>
      <c r="P263" s="46">
        <v>10.408169746398926</v>
      </c>
      <c r="Q263" s="46">
        <v>47.986953735351563</v>
      </c>
      <c r="R263" s="45">
        <f t="shared" si="12"/>
        <v>5.376687265248064</v>
      </c>
      <c r="S263" s="45"/>
      <c r="T263" s="45"/>
      <c r="U263" s="45"/>
    </row>
    <row r="264" spans="1:250" x14ac:dyDescent="0.35">
      <c r="A264" s="11">
        <v>3</v>
      </c>
      <c r="B264" s="9">
        <v>68</v>
      </c>
      <c r="C264" s="2" t="s">
        <v>388</v>
      </c>
      <c r="D264" s="2"/>
      <c r="E264" s="2" t="s">
        <v>389</v>
      </c>
      <c r="F264" s="2" t="s">
        <v>4</v>
      </c>
      <c r="G264" s="12">
        <v>3.27</v>
      </c>
      <c r="H264" s="22">
        <v>5671514</v>
      </c>
      <c r="I264" s="22">
        <v>76311528</v>
      </c>
      <c r="J264" s="12">
        <v>10.48529052734375</v>
      </c>
      <c r="K264" s="12">
        <v>52.004589080810547</v>
      </c>
      <c r="P264" s="45">
        <f t="shared" ref="P264:P271" si="15">(((H264+60160)/(1.6309*(10)^7))/G264)*100</f>
        <v>10.747473815605838</v>
      </c>
      <c r="Q264" s="45">
        <f t="shared" ref="Q264:Q271" si="16">(((I264+717822)/(4.552*(10)^7))/G264)*100</f>
        <v>51.749508231083027</v>
      </c>
      <c r="R264" s="45">
        <f t="shared" si="12"/>
        <v>5.6152072880214146</v>
      </c>
      <c r="S264" s="45"/>
      <c r="T264" s="45"/>
      <c r="U264" s="45"/>
    </row>
    <row r="265" spans="1:250" x14ac:dyDescent="0.35">
      <c r="A265" s="11">
        <v>3</v>
      </c>
      <c r="B265" s="9">
        <v>67</v>
      </c>
      <c r="C265" s="2" t="s">
        <v>386</v>
      </c>
      <c r="D265" s="2"/>
      <c r="E265" s="2" t="s">
        <v>387</v>
      </c>
      <c r="F265" s="2" t="s">
        <v>4</v>
      </c>
      <c r="G265" s="12">
        <v>2.97</v>
      </c>
      <c r="H265" s="22">
        <v>5740608</v>
      </c>
      <c r="I265" s="22">
        <v>70324024</v>
      </c>
      <c r="J265" s="12">
        <v>11.683723449707031</v>
      </c>
      <c r="K265" s="12">
        <v>52.813034057617188</v>
      </c>
      <c r="P265" s="45">
        <f t="shared" si="15"/>
        <v>11.975722231409273</v>
      </c>
      <c r="Q265" s="45">
        <f t="shared" si="16"/>
        <v>52.547920623931176</v>
      </c>
      <c r="R265" s="45">
        <f t="shared" si="12"/>
        <v>5.1170514375983656</v>
      </c>
      <c r="S265" s="45"/>
      <c r="T265" s="45"/>
      <c r="U265" s="45"/>
    </row>
    <row r="266" spans="1:250" x14ac:dyDescent="0.35">
      <c r="A266" s="11">
        <v>3</v>
      </c>
      <c r="B266" s="9">
        <v>66</v>
      </c>
      <c r="C266" s="2" t="s">
        <v>384</v>
      </c>
      <c r="D266" s="2"/>
      <c r="E266" s="2" t="s">
        <v>385</v>
      </c>
      <c r="F266" s="2" t="s">
        <v>4</v>
      </c>
      <c r="G266" s="12">
        <v>2.85</v>
      </c>
      <c r="H266" s="22">
        <v>5772433</v>
      </c>
      <c r="I266" s="22">
        <v>62176784</v>
      </c>
      <c r="J266" s="12">
        <v>12.24254035949707</v>
      </c>
      <c r="K266" s="12">
        <v>48.734378814697266</v>
      </c>
      <c r="P266" s="45">
        <f t="shared" si="15"/>
        <v>12.548432519768978</v>
      </c>
      <c r="Q266" s="45">
        <f t="shared" si="16"/>
        <v>48.480410384484948</v>
      </c>
      <c r="R266" s="45">
        <f t="shared" si="12"/>
        <v>4.5054976715097252</v>
      </c>
      <c r="S266" s="45"/>
      <c r="T266" s="45"/>
      <c r="U266" s="45"/>
    </row>
    <row r="267" spans="1:250" x14ac:dyDescent="0.35">
      <c r="A267" s="11">
        <v>3</v>
      </c>
      <c r="B267" s="9">
        <v>65</v>
      </c>
      <c r="C267" s="2" t="s">
        <v>382</v>
      </c>
      <c r="D267" s="2"/>
      <c r="E267" s="2" t="s">
        <v>383</v>
      </c>
      <c r="F267" s="2" t="s">
        <v>4</v>
      </c>
      <c r="G267" s="12">
        <v>2.11</v>
      </c>
      <c r="H267" s="22">
        <v>3708909</v>
      </c>
      <c r="I267" s="22">
        <v>47441864</v>
      </c>
      <c r="J267" s="12">
        <v>10.679664611816406</v>
      </c>
      <c r="K267" s="12">
        <v>50.430217742919922</v>
      </c>
      <c r="P267" s="45">
        <f t="shared" si="15"/>
        <v>10.952778377536434</v>
      </c>
      <c r="Q267" s="45">
        <f t="shared" si="16"/>
        <v>50.141686587427856</v>
      </c>
      <c r="R267" s="45">
        <f t="shared" si="12"/>
        <v>5.3387624790904811</v>
      </c>
      <c r="S267" s="45"/>
      <c r="T267" s="45"/>
      <c r="U267" s="45"/>
    </row>
    <row r="268" spans="1:250" x14ac:dyDescent="0.35">
      <c r="A268" s="11">
        <v>3</v>
      </c>
      <c r="B268" s="9">
        <v>64</v>
      </c>
      <c r="C268" s="2" t="s">
        <v>380</v>
      </c>
      <c r="D268" s="2"/>
      <c r="E268" s="2" t="s">
        <v>381</v>
      </c>
      <c r="F268" s="2" t="s">
        <v>4</v>
      </c>
      <c r="G268" s="12">
        <v>3.25</v>
      </c>
      <c r="H268" s="22">
        <v>5911997</v>
      </c>
      <c r="I268" s="22">
        <v>72997480</v>
      </c>
      <c r="J268" s="12">
        <v>10.992922782897949</v>
      </c>
      <c r="K268" s="12">
        <v>50.076530456542969</v>
      </c>
      <c r="P268" s="45">
        <f t="shared" si="15"/>
        <v>11.267317243428593</v>
      </c>
      <c r="Q268" s="45">
        <f t="shared" si="16"/>
        <v>49.827836960930114</v>
      </c>
      <c r="R268" s="45">
        <f t="shared" si="12"/>
        <v>5.1572415613096743</v>
      </c>
      <c r="S268" s="45"/>
      <c r="T268" s="45"/>
      <c r="U268" s="45"/>
    </row>
    <row r="269" spans="1:250" x14ac:dyDescent="0.35">
      <c r="A269" s="11">
        <v>3</v>
      </c>
      <c r="B269" s="9">
        <v>63</v>
      </c>
      <c r="C269" s="2" t="s">
        <v>378</v>
      </c>
      <c r="D269" s="2"/>
      <c r="E269" s="2" t="s">
        <v>379</v>
      </c>
      <c r="F269" s="2" t="s">
        <v>4</v>
      </c>
      <c r="G269" s="12">
        <v>3.03</v>
      </c>
      <c r="H269" s="22">
        <v>5740297</v>
      </c>
      <c r="I269" s="22">
        <v>69041800</v>
      </c>
      <c r="J269" s="12">
        <v>11.451747894287109</v>
      </c>
      <c r="K269" s="12">
        <v>50.834281921386719</v>
      </c>
      <c r="P269" s="45">
        <f t="shared" si="15"/>
        <v>11.737949869547016</v>
      </c>
      <c r="Q269" s="45">
        <f t="shared" si="16"/>
        <v>50.577718712117267</v>
      </c>
      <c r="R269" s="45">
        <f t="shared" si="12"/>
        <v>5.0249639229026979</v>
      </c>
      <c r="S269" s="45"/>
      <c r="T269" s="45"/>
      <c r="U269" s="45"/>
    </row>
    <row r="270" spans="1:250" x14ac:dyDescent="0.35">
      <c r="A270" s="9">
        <v>1</v>
      </c>
      <c r="B270" s="9">
        <v>61</v>
      </c>
      <c r="C270" s="2" t="s">
        <v>114</v>
      </c>
      <c r="D270" s="2"/>
      <c r="E270" s="2" t="s">
        <v>115</v>
      </c>
      <c r="F270" s="2" t="s">
        <v>4</v>
      </c>
      <c r="G270" s="3">
        <v>2.5499999999999998</v>
      </c>
      <c r="H270" s="21">
        <v>4287960</v>
      </c>
      <c r="I270" s="21">
        <v>59832160</v>
      </c>
      <c r="J270" s="18">
        <v>10.379676818847656</v>
      </c>
      <c r="K270" s="18">
        <v>53.362087249755859</v>
      </c>
      <c r="L270" s="10"/>
      <c r="M270" s="10"/>
      <c r="N270" s="18"/>
      <c r="O270" s="18"/>
      <c r="P270" s="45">
        <f t="shared" si="15"/>
        <v>10.455240039482591</v>
      </c>
      <c r="Q270" s="45">
        <f t="shared" si="16"/>
        <v>52.1640838760812</v>
      </c>
      <c r="R270" s="45">
        <f t="shared" si="12"/>
        <v>5.8183995114463176</v>
      </c>
      <c r="S270" s="45"/>
      <c r="T270" s="45"/>
      <c r="U270" s="45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</row>
    <row r="271" spans="1:250" s="60" customFormat="1" x14ac:dyDescent="0.35">
      <c r="A271" s="53">
        <v>1</v>
      </c>
      <c r="B271" s="53">
        <v>60</v>
      </c>
      <c r="C271" s="54" t="s">
        <v>112</v>
      </c>
      <c r="D271" s="54"/>
      <c r="E271" s="54" t="s">
        <v>113</v>
      </c>
      <c r="F271" s="54" t="s">
        <v>4</v>
      </c>
      <c r="G271" s="55">
        <v>2.1800000000000002</v>
      </c>
      <c r="H271" s="56">
        <v>4014564</v>
      </c>
      <c r="I271" s="56">
        <v>48255564</v>
      </c>
      <c r="J271" s="57">
        <v>11.386983871459961</v>
      </c>
      <c r="K271" s="57">
        <v>50.435169219970703</v>
      </c>
      <c r="L271" s="52"/>
      <c r="M271" s="52"/>
      <c r="N271" s="57"/>
      <c r="O271" s="57"/>
      <c r="P271" s="58">
        <f t="shared" si="15"/>
        <v>11.460785146491412</v>
      </c>
      <c r="Q271" s="58">
        <f t="shared" si="16"/>
        <v>49.351616791086897</v>
      </c>
      <c r="R271" s="58">
        <f t="shared" si="12"/>
        <v>5.0217255731074841</v>
      </c>
      <c r="S271" s="58">
        <f>AVERAGE(P271:P273)</f>
        <v>11.566347848309638</v>
      </c>
      <c r="T271" s="58">
        <f>AVERAGE(Q271:Q273)</f>
        <v>50.47454047862076</v>
      </c>
      <c r="U271" s="58">
        <f>AVERAGE(R271:R273)</f>
        <v>5.0887549206447895</v>
      </c>
      <c r="V271" s="59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GP271" s="61"/>
      <c r="GQ271" s="61"/>
      <c r="GR271" s="61"/>
      <c r="GS271" s="61"/>
      <c r="GT271" s="61"/>
      <c r="GU271" s="61"/>
      <c r="GV271" s="61"/>
      <c r="GW271" s="61"/>
      <c r="GX271" s="61"/>
      <c r="GY271" s="61"/>
      <c r="GZ271" s="61"/>
      <c r="HA271" s="61"/>
      <c r="HB271" s="61"/>
      <c r="HC271" s="61"/>
      <c r="HD271" s="61"/>
      <c r="HE271" s="61"/>
      <c r="HF271" s="61"/>
      <c r="HG271" s="61"/>
      <c r="HH271" s="61"/>
      <c r="HI271" s="61"/>
      <c r="HJ271" s="61"/>
      <c r="HK271" s="61"/>
      <c r="HL271" s="61"/>
      <c r="HM271" s="61"/>
      <c r="HN271" s="61"/>
      <c r="HO271" s="61"/>
      <c r="HP271" s="61"/>
      <c r="HQ271" s="61"/>
      <c r="HR271" s="61"/>
      <c r="HS271" s="61"/>
      <c r="HT271" s="61"/>
      <c r="HU271" s="61"/>
      <c r="HV271" s="61"/>
      <c r="HW271" s="61"/>
      <c r="HX271" s="61"/>
      <c r="HY271" s="61"/>
      <c r="HZ271" s="61"/>
      <c r="IA271" s="61"/>
      <c r="IB271" s="61"/>
      <c r="IC271" s="61"/>
      <c r="ID271" s="61"/>
      <c r="IE271" s="61"/>
      <c r="IF271" s="61"/>
      <c r="IG271" s="61"/>
      <c r="IH271" s="61"/>
      <c r="II271" s="61"/>
      <c r="IJ271" s="61"/>
      <c r="IK271" s="61"/>
      <c r="IL271" s="61"/>
      <c r="IM271" s="61"/>
      <c r="IN271" s="61"/>
      <c r="IO271" s="61"/>
      <c r="IP271" s="61"/>
    </row>
    <row r="272" spans="1:250" s="60" customFormat="1" ht="15.4" x14ac:dyDescent="0.35">
      <c r="A272" s="62">
        <v>6</v>
      </c>
      <c r="B272" s="63"/>
      <c r="C272" s="64" t="s">
        <v>732</v>
      </c>
      <c r="E272" s="65" t="s">
        <v>733</v>
      </c>
      <c r="F272" s="66" t="s">
        <v>4</v>
      </c>
      <c r="G272" s="67">
        <v>2.1800000000000002</v>
      </c>
      <c r="H272" s="68"/>
      <c r="I272" s="68"/>
      <c r="J272" s="69"/>
      <c r="K272" s="69"/>
      <c r="L272" s="63"/>
      <c r="M272" s="63"/>
      <c r="N272" s="70"/>
      <c r="O272" s="70"/>
      <c r="P272" s="71">
        <v>11.5709</v>
      </c>
      <c r="Q272" s="71">
        <v>50.6374</v>
      </c>
      <c r="R272" s="58">
        <f t="shared" si="12"/>
        <v>5.103524687564776</v>
      </c>
      <c r="S272" s="58">
        <f>STDEV(P271:P273)</f>
        <v>0.10336183371368035</v>
      </c>
      <c r="T272" s="58">
        <f>STDEV(Q271:Q273)</f>
        <v>1.0510004840300287</v>
      </c>
      <c r="U272" s="58">
        <f>STDEV(R271:R273)</f>
        <v>6.1000586933428975E-2</v>
      </c>
      <c r="V272" s="59"/>
      <c r="GP272" s="61"/>
      <c r="GQ272" s="61"/>
      <c r="GR272" s="61"/>
      <c r="GS272" s="61"/>
      <c r="GT272" s="61"/>
      <c r="GU272" s="61"/>
      <c r="GV272" s="61"/>
      <c r="GW272" s="61"/>
      <c r="GX272" s="61"/>
      <c r="GY272" s="61"/>
      <c r="GZ272" s="61"/>
      <c r="HA272" s="61"/>
      <c r="HB272" s="61"/>
      <c r="HC272" s="61"/>
      <c r="HD272" s="61"/>
      <c r="HE272" s="61"/>
      <c r="HF272" s="61"/>
      <c r="HG272" s="61"/>
      <c r="HH272" s="61"/>
      <c r="HI272" s="61"/>
      <c r="HJ272" s="61"/>
      <c r="HK272" s="61"/>
      <c r="HL272" s="61"/>
      <c r="HM272" s="61"/>
      <c r="HN272" s="61"/>
      <c r="HO272" s="61"/>
      <c r="HP272" s="61"/>
      <c r="HQ272" s="61"/>
      <c r="HR272" s="61"/>
      <c r="HS272" s="61"/>
      <c r="HT272" s="61"/>
      <c r="HU272" s="61"/>
      <c r="HV272" s="61"/>
      <c r="HW272" s="61"/>
      <c r="HX272" s="61"/>
      <c r="HY272" s="61"/>
      <c r="HZ272" s="61"/>
      <c r="IA272" s="61"/>
      <c r="IB272" s="61"/>
      <c r="IC272" s="61"/>
      <c r="ID272" s="61"/>
      <c r="IE272" s="61"/>
      <c r="IF272" s="61"/>
      <c r="IG272" s="61"/>
      <c r="IH272" s="61"/>
      <c r="II272" s="61"/>
      <c r="IJ272" s="61"/>
      <c r="IK272" s="61"/>
      <c r="IL272" s="61"/>
      <c r="IM272" s="61"/>
      <c r="IN272" s="61"/>
      <c r="IO272" s="61"/>
      <c r="IP272" s="61"/>
    </row>
    <row r="273" spans="1:250" s="60" customFormat="1" ht="15.4" x14ac:dyDescent="0.35">
      <c r="A273" s="62">
        <v>6</v>
      </c>
      <c r="B273" s="63"/>
      <c r="C273" s="64" t="s">
        <v>734</v>
      </c>
      <c r="E273" s="65" t="s">
        <v>735</v>
      </c>
      <c r="F273" s="66" t="s">
        <v>4</v>
      </c>
      <c r="G273" s="67">
        <v>2.4500000000000002</v>
      </c>
      <c r="H273" s="68"/>
      <c r="I273" s="68"/>
      <c r="J273" s="69"/>
      <c r="K273" s="69"/>
      <c r="L273" s="63"/>
      <c r="M273" s="63"/>
      <c r="N273" s="70"/>
      <c r="O273" s="70"/>
      <c r="P273" s="71">
        <v>11.6673583984375</v>
      </c>
      <c r="Q273" s="71">
        <v>51.434604644775391</v>
      </c>
      <c r="R273" s="58">
        <f t="shared" si="12"/>
        <v>5.1410145012621085</v>
      </c>
      <c r="S273" s="58">
        <f>100*S272/S271</f>
        <v>0.89364279087271392</v>
      </c>
      <c r="T273" s="58">
        <f>100*T272/T271</f>
        <v>2.082238835785331</v>
      </c>
      <c r="U273" s="58">
        <f>100*U272/U271</f>
        <v>1.1987330473698599</v>
      </c>
      <c r="V273" s="59"/>
      <c r="GP273" s="61"/>
      <c r="GQ273" s="61"/>
      <c r="GR273" s="61"/>
      <c r="GS273" s="61"/>
      <c r="GT273" s="61"/>
      <c r="GU273" s="61"/>
      <c r="GV273" s="61"/>
      <c r="GW273" s="61"/>
      <c r="GX273" s="61"/>
      <c r="GY273" s="61"/>
      <c r="GZ273" s="61"/>
      <c r="HA273" s="61"/>
      <c r="HB273" s="61"/>
      <c r="HC273" s="61"/>
      <c r="HD273" s="61"/>
      <c r="HE273" s="61"/>
      <c r="HF273" s="61"/>
      <c r="HG273" s="61"/>
      <c r="HH273" s="61"/>
      <c r="HI273" s="61"/>
      <c r="HJ273" s="61"/>
      <c r="HK273" s="61"/>
      <c r="HL273" s="61"/>
      <c r="HM273" s="61"/>
      <c r="HN273" s="61"/>
      <c r="HO273" s="61"/>
      <c r="HP273" s="61"/>
      <c r="HQ273" s="61"/>
      <c r="HR273" s="61"/>
      <c r="HS273" s="61"/>
      <c r="HT273" s="61"/>
      <c r="HU273" s="61"/>
      <c r="HV273" s="61"/>
      <c r="HW273" s="61"/>
      <c r="HX273" s="61"/>
      <c r="HY273" s="61"/>
      <c r="HZ273" s="61"/>
      <c r="IA273" s="61"/>
      <c r="IB273" s="61"/>
      <c r="IC273" s="61"/>
      <c r="ID273" s="61"/>
      <c r="IE273" s="61"/>
      <c r="IF273" s="61"/>
      <c r="IG273" s="61"/>
      <c r="IH273" s="61"/>
      <c r="II273" s="61"/>
      <c r="IJ273" s="61"/>
      <c r="IK273" s="61"/>
      <c r="IL273" s="61"/>
      <c r="IM273" s="61"/>
      <c r="IN273" s="61"/>
      <c r="IO273" s="61"/>
      <c r="IP273" s="61"/>
    </row>
    <row r="274" spans="1:250" x14ac:dyDescent="0.35">
      <c r="A274" s="9">
        <v>1</v>
      </c>
      <c r="B274" s="9">
        <v>59</v>
      </c>
      <c r="C274" s="2" t="s">
        <v>110</v>
      </c>
      <c r="D274" s="2"/>
      <c r="E274" s="2" t="s">
        <v>111</v>
      </c>
      <c r="F274" s="2" t="s">
        <v>4</v>
      </c>
      <c r="G274" s="3">
        <v>2.31</v>
      </c>
      <c r="H274" s="21">
        <v>4140487</v>
      </c>
      <c r="I274" s="21">
        <v>50250480</v>
      </c>
      <c r="J274" s="18">
        <v>11.074063301086426</v>
      </c>
      <c r="K274" s="18">
        <v>49.545696258544922</v>
      </c>
      <c r="L274" s="10"/>
      <c r="M274" s="10"/>
      <c r="N274" s="18"/>
      <c r="O274" s="18"/>
      <c r="P274" s="45">
        <f t="shared" ref="P274:P282" si="17">(((H274+60160)/(1.6309*(10)^7))/G274)*100</f>
        <v>11.150051534501838</v>
      </c>
      <c r="Q274" s="45">
        <f t="shared" ref="Q274:Q282" si="18">(((I274+717822)/(4.552*(10)^7))/G274)*100</f>
        <v>48.471441124780327</v>
      </c>
      <c r="R274" s="45">
        <f t="shared" si="12"/>
        <v>5.0696154671345406</v>
      </c>
      <c r="S274" s="45"/>
      <c r="T274" s="45"/>
      <c r="U274" s="45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</row>
    <row r="275" spans="1:250" x14ac:dyDescent="0.35">
      <c r="A275" s="9">
        <v>1</v>
      </c>
      <c r="B275" s="9">
        <v>58</v>
      </c>
      <c r="C275" s="2" t="s">
        <v>108</v>
      </c>
      <c r="D275" s="2"/>
      <c r="E275" s="2" t="s">
        <v>109</v>
      </c>
      <c r="F275" s="2" t="s">
        <v>4</v>
      </c>
      <c r="G275" s="3">
        <v>2.17</v>
      </c>
      <c r="H275" s="21">
        <v>4060821</v>
      </c>
      <c r="I275" s="21">
        <v>51562268</v>
      </c>
      <c r="J275" s="18">
        <v>11.567683219909668</v>
      </c>
      <c r="K275" s="18">
        <v>54.106372833251953</v>
      </c>
      <c r="L275" s="10"/>
      <c r="M275" s="10"/>
      <c r="N275" s="18"/>
      <c r="O275" s="18"/>
      <c r="P275" s="45">
        <f t="shared" si="17"/>
        <v>11.644304281399572</v>
      </c>
      <c r="Q275" s="45">
        <f t="shared" si="18"/>
        <v>52.926641856924192</v>
      </c>
      <c r="R275" s="45">
        <f t="shared" ref="R275:R338" si="19">(Q275/12.011)/(P275/14.007)</f>
        <v>5.3006210311424242</v>
      </c>
      <c r="S275" s="45"/>
      <c r="T275" s="45"/>
      <c r="U275" s="45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</row>
    <row r="276" spans="1:250" x14ac:dyDescent="0.35">
      <c r="A276" s="10">
        <v>1</v>
      </c>
      <c r="B276" s="9">
        <v>72</v>
      </c>
      <c r="C276" s="2" t="s">
        <v>131</v>
      </c>
      <c r="D276" s="2" t="s">
        <v>393</v>
      </c>
      <c r="E276" s="2" t="s">
        <v>132</v>
      </c>
      <c r="F276" s="2" t="s">
        <v>6</v>
      </c>
      <c r="G276" s="3">
        <v>1.429</v>
      </c>
      <c r="H276" s="21">
        <v>2659427</v>
      </c>
      <c r="I276" s="21">
        <v>18282580</v>
      </c>
      <c r="J276" s="18">
        <v>11.659999847412109</v>
      </c>
      <c r="K276" s="18">
        <v>29.989999771118164</v>
      </c>
      <c r="L276" s="18">
        <v>11.659999847412109</v>
      </c>
      <c r="M276" s="18">
        <v>29.989999771118164</v>
      </c>
      <c r="N276" s="18">
        <f t="shared" ref="N276:N282" si="20">G276*(L276/100)</f>
        <v>0.16662139781951907</v>
      </c>
      <c r="O276" s="18">
        <f t="shared" ref="O276:O282" si="21">G276*(M276/100)</f>
        <v>0.42855709672927861</v>
      </c>
      <c r="P276" s="45">
        <f t="shared" si="17"/>
        <v>11.669262113021009</v>
      </c>
      <c r="Q276" s="45">
        <f t="shared" si="18"/>
        <v>29.209781441665921</v>
      </c>
      <c r="R276" s="45">
        <f t="shared" si="19"/>
        <v>2.9191127788020879</v>
      </c>
      <c r="S276" s="45"/>
      <c r="T276" s="45"/>
      <c r="U276" s="45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</row>
    <row r="277" spans="1:250" x14ac:dyDescent="0.35">
      <c r="A277" s="10">
        <v>1</v>
      </c>
      <c r="B277" s="9">
        <v>73</v>
      </c>
      <c r="C277" s="2" t="s">
        <v>131</v>
      </c>
      <c r="D277" s="2" t="s">
        <v>393</v>
      </c>
      <c r="E277" s="2" t="s">
        <v>133</v>
      </c>
      <c r="F277" s="2" t="s">
        <v>6</v>
      </c>
      <c r="G277" s="3">
        <v>0.26</v>
      </c>
      <c r="H277" s="21">
        <v>482875</v>
      </c>
      <c r="I277" s="21">
        <v>3264832</v>
      </c>
      <c r="J277" s="18">
        <v>11.659999847412109</v>
      </c>
      <c r="K277" s="18">
        <v>29.989999771118164</v>
      </c>
      <c r="L277" s="18">
        <v>11.659999847412109</v>
      </c>
      <c r="M277" s="18">
        <v>29.989999771118164</v>
      </c>
      <c r="N277" s="18">
        <f t="shared" si="20"/>
        <v>3.0315999603271488E-2</v>
      </c>
      <c r="O277" s="18">
        <f t="shared" si="21"/>
        <v>7.7973999404907235E-2</v>
      </c>
      <c r="P277" s="45">
        <f t="shared" si="17"/>
        <v>12.806402316795351</v>
      </c>
      <c r="Q277" s="45">
        <f t="shared" si="18"/>
        <v>33.650922671353257</v>
      </c>
      <c r="R277" s="45">
        <f t="shared" si="19"/>
        <v>3.0643318635671761</v>
      </c>
      <c r="S277" s="45"/>
      <c r="T277" s="45"/>
      <c r="U277" s="45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</row>
    <row r="278" spans="1:250" x14ac:dyDescent="0.35">
      <c r="A278" s="10">
        <v>1</v>
      </c>
      <c r="B278" s="9">
        <v>74</v>
      </c>
      <c r="C278" s="2" t="s">
        <v>131</v>
      </c>
      <c r="D278" s="2" t="s">
        <v>393</v>
      </c>
      <c r="E278" s="2" t="s">
        <v>134</v>
      </c>
      <c r="F278" s="2" t="s">
        <v>6</v>
      </c>
      <c r="G278" s="3">
        <v>2.923</v>
      </c>
      <c r="H278" s="21">
        <v>5438710</v>
      </c>
      <c r="I278" s="21">
        <v>37832672</v>
      </c>
      <c r="J278" s="18">
        <v>11.659999847412109</v>
      </c>
      <c r="K278" s="18">
        <v>29.989999771118164</v>
      </c>
      <c r="L278" s="18">
        <v>11.659999847412109</v>
      </c>
      <c r="M278" s="18">
        <v>29.989999771118164</v>
      </c>
      <c r="N278" s="18">
        <f t="shared" si="20"/>
        <v>0.34082179553985598</v>
      </c>
      <c r="O278" s="18">
        <f t="shared" si="21"/>
        <v>0.87660769330978394</v>
      </c>
      <c r="P278" s="45">
        <f t="shared" si="17"/>
        <v>11.534992180919607</v>
      </c>
      <c r="Q278" s="45">
        <f t="shared" si="18"/>
        <v>28.973361083269655</v>
      </c>
      <c r="R278" s="45">
        <f t="shared" si="19"/>
        <v>2.9291899546363553</v>
      </c>
      <c r="S278" s="45"/>
      <c r="T278" s="45"/>
      <c r="U278" s="45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</row>
    <row r="279" spans="1:250" x14ac:dyDescent="0.35">
      <c r="A279" s="10">
        <v>2</v>
      </c>
      <c r="B279" s="9">
        <v>77</v>
      </c>
      <c r="C279" s="2" t="s">
        <v>131</v>
      </c>
      <c r="D279" s="2" t="s">
        <v>393</v>
      </c>
      <c r="E279" s="2" t="s">
        <v>137</v>
      </c>
      <c r="F279" s="2" t="s">
        <v>6</v>
      </c>
      <c r="G279" s="3">
        <v>1.2709999999999999</v>
      </c>
      <c r="H279" s="21">
        <v>2269636.5</v>
      </c>
      <c r="I279" s="21">
        <v>16096296</v>
      </c>
      <c r="J279" s="18">
        <v>11.659999847412109</v>
      </c>
      <c r="K279" s="18">
        <v>29.989999771118164</v>
      </c>
      <c r="L279" s="18">
        <v>11.659999847412109</v>
      </c>
      <c r="M279" s="18">
        <v>29.989999771118164</v>
      </c>
      <c r="N279" s="18">
        <f t="shared" si="20"/>
        <v>0.14819859806060789</v>
      </c>
      <c r="O279" s="18">
        <f t="shared" si="21"/>
        <v>0.38117289709091184</v>
      </c>
      <c r="P279" s="45">
        <f t="shared" si="17"/>
        <v>11.239451179350564</v>
      </c>
      <c r="Q279" s="45">
        <f t="shared" si="18"/>
        <v>29.062052768325188</v>
      </c>
      <c r="R279" s="45">
        <f t="shared" si="19"/>
        <v>3.0154153650724016</v>
      </c>
      <c r="S279" s="45"/>
      <c r="T279" s="45"/>
      <c r="U279" s="45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</row>
    <row r="280" spans="1:250" x14ac:dyDescent="0.35">
      <c r="A280" s="10">
        <v>2</v>
      </c>
      <c r="B280" s="9">
        <v>78</v>
      </c>
      <c r="C280" s="2" t="s">
        <v>131</v>
      </c>
      <c r="D280" s="2" t="s">
        <v>393</v>
      </c>
      <c r="E280" s="2" t="s">
        <v>138</v>
      </c>
      <c r="F280" s="2" t="s">
        <v>6</v>
      </c>
      <c r="G280" s="3">
        <v>0.433</v>
      </c>
      <c r="H280" s="21">
        <v>724767.5</v>
      </c>
      <c r="I280" s="21">
        <v>5304252</v>
      </c>
      <c r="J280" s="18">
        <v>11.659999847412109</v>
      </c>
      <c r="K280" s="18">
        <v>29.989999771118164</v>
      </c>
      <c r="L280" s="18">
        <v>11.659999847412109</v>
      </c>
      <c r="M280" s="18">
        <v>29.989999771118164</v>
      </c>
      <c r="N280" s="18">
        <f t="shared" si="20"/>
        <v>5.0487799339294433E-2</v>
      </c>
      <c r="O280" s="18">
        <f t="shared" si="21"/>
        <v>0.12985669900894165</v>
      </c>
      <c r="P280" s="45">
        <f t="shared" si="17"/>
        <v>11.115124096600342</v>
      </c>
      <c r="Q280" s="45">
        <f t="shared" si="18"/>
        <v>30.553146194652918</v>
      </c>
      <c r="R280" s="45">
        <f t="shared" si="19"/>
        <v>3.2055871167662726</v>
      </c>
      <c r="S280" s="45"/>
      <c r="T280" s="45"/>
      <c r="U280" s="45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</row>
    <row r="281" spans="1:250" x14ac:dyDescent="0.35">
      <c r="A281" s="10">
        <v>2</v>
      </c>
      <c r="B281" s="9">
        <v>79</v>
      </c>
      <c r="C281" s="2" t="s">
        <v>131</v>
      </c>
      <c r="D281" s="2" t="s">
        <v>393</v>
      </c>
      <c r="E281" s="2" t="s">
        <v>139</v>
      </c>
      <c r="F281" s="2" t="s">
        <v>6</v>
      </c>
      <c r="G281" s="3">
        <v>0.32100000000000001</v>
      </c>
      <c r="H281" s="21">
        <v>553909.5</v>
      </c>
      <c r="I281" s="21">
        <v>3890285</v>
      </c>
      <c r="J281" s="18">
        <v>11.659999847412109</v>
      </c>
      <c r="K281" s="18">
        <v>29.989999771118164</v>
      </c>
      <c r="L281" s="18">
        <v>11.659999847412109</v>
      </c>
      <c r="M281" s="18">
        <v>29.989999771118164</v>
      </c>
      <c r="N281" s="18">
        <f t="shared" si="20"/>
        <v>3.7428599510192874E-2</v>
      </c>
      <c r="O281" s="18">
        <f t="shared" si="21"/>
        <v>9.6267899265289308E-2</v>
      </c>
      <c r="P281" s="45">
        <f t="shared" si="17"/>
        <v>11.729652931345935</v>
      </c>
      <c r="Q281" s="45">
        <f t="shared" si="18"/>
        <v>31.536628998790032</v>
      </c>
      <c r="R281" s="45">
        <f t="shared" si="19"/>
        <v>3.1354224870359135</v>
      </c>
      <c r="S281" s="45"/>
      <c r="T281" s="45"/>
      <c r="U281" s="45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</row>
    <row r="282" spans="1:250" x14ac:dyDescent="0.35">
      <c r="A282" s="10">
        <v>2</v>
      </c>
      <c r="B282" s="9">
        <v>80</v>
      </c>
      <c r="C282" s="2" t="s">
        <v>131</v>
      </c>
      <c r="D282" s="2" t="s">
        <v>393</v>
      </c>
      <c r="E282" s="2" t="s">
        <v>140</v>
      </c>
      <c r="F282" s="2" t="s">
        <v>6</v>
      </c>
      <c r="G282" s="3">
        <v>2.3610000000000002</v>
      </c>
      <c r="H282" s="21">
        <v>4411603</v>
      </c>
      <c r="I282" s="21">
        <v>30366004</v>
      </c>
      <c r="J282" s="18">
        <v>11.659999847412109</v>
      </c>
      <c r="K282" s="18">
        <v>29.989999771118164</v>
      </c>
      <c r="L282" s="18">
        <v>11.659999847412109</v>
      </c>
      <c r="M282" s="18">
        <v>29.989999771118164</v>
      </c>
      <c r="N282" s="18">
        <f t="shared" si="20"/>
        <v>0.27529259639739995</v>
      </c>
      <c r="O282" s="18">
        <f t="shared" si="21"/>
        <v>0.70806389459609997</v>
      </c>
      <c r="P282" s="45">
        <f t="shared" si="17"/>
        <v>11.61329500846748</v>
      </c>
      <c r="Q282" s="45">
        <f t="shared" si="18"/>
        <v>28.922526572324585</v>
      </c>
      <c r="R282" s="45">
        <f t="shared" si="19"/>
        <v>2.9043351570522997</v>
      </c>
      <c r="S282" s="45"/>
      <c r="T282" s="45"/>
      <c r="U282" s="45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</row>
    <row r="283" spans="1:250" ht="15.4" x14ac:dyDescent="0.35">
      <c r="A283" s="39">
        <v>4</v>
      </c>
      <c r="C283" s="44" t="s">
        <v>407</v>
      </c>
      <c r="E283" s="41" t="s">
        <v>408</v>
      </c>
      <c r="F283" s="42" t="s">
        <v>6</v>
      </c>
      <c r="G283" s="43">
        <v>1.0149999999999999</v>
      </c>
      <c r="P283" s="46">
        <v>11.659999847412109</v>
      </c>
      <c r="Q283" s="46">
        <v>29.989999771118164</v>
      </c>
      <c r="R283" s="45">
        <f t="shared" si="19"/>
        <v>2.9994655577389686</v>
      </c>
      <c r="S283" s="45"/>
      <c r="T283" s="45"/>
      <c r="U283" s="45"/>
    </row>
    <row r="284" spans="1:250" ht="15.4" x14ac:dyDescent="0.35">
      <c r="A284" s="39">
        <v>4</v>
      </c>
      <c r="C284" s="44" t="s">
        <v>407</v>
      </c>
      <c r="E284" s="41" t="s">
        <v>409</v>
      </c>
      <c r="F284" s="42" t="s">
        <v>6</v>
      </c>
      <c r="G284" s="43">
        <v>4.2990000000000004</v>
      </c>
      <c r="P284" s="46">
        <v>11.659999847412109</v>
      </c>
      <c r="Q284" s="46">
        <v>29.989999771118164</v>
      </c>
      <c r="R284" s="45">
        <f t="shared" si="19"/>
        <v>2.9994655577389686</v>
      </c>
      <c r="S284" s="45"/>
      <c r="T284" s="45"/>
      <c r="U284" s="45"/>
    </row>
    <row r="285" spans="1:250" ht="15.4" x14ac:dyDescent="0.35">
      <c r="A285" s="39">
        <v>5</v>
      </c>
      <c r="C285" s="44" t="s">
        <v>532</v>
      </c>
      <c r="E285" s="41" t="s">
        <v>533</v>
      </c>
      <c r="F285" s="42" t="s">
        <v>6</v>
      </c>
      <c r="G285" s="43">
        <v>0.59099999999999997</v>
      </c>
      <c r="P285" s="46">
        <v>11.659999847412109</v>
      </c>
      <c r="Q285" s="46">
        <v>29.989999771118164</v>
      </c>
      <c r="R285" s="45">
        <f t="shared" si="19"/>
        <v>2.9994655577389686</v>
      </c>
      <c r="S285" s="45"/>
      <c r="T285" s="45"/>
      <c r="U285" s="45"/>
    </row>
    <row r="286" spans="1:250" ht="15.4" x14ac:dyDescent="0.35">
      <c r="A286" s="39">
        <v>5</v>
      </c>
      <c r="C286" s="44" t="s">
        <v>532</v>
      </c>
      <c r="E286" s="41" t="s">
        <v>534</v>
      </c>
      <c r="F286" s="42" t="s">
        <v>6</v>
      </c>
      <c r="G286" s="43">
        <v>2.3039999999999998</v>
      </c>
      <c r="P286" s="46">
        <v>11.659999847412109</v>
      </c>
      <c r="Q286" s="46">
        <v>29.989999771118164</v>
      </c>
      <c r="R286" s="45">
        <f t="shared" si="19"/>
        <v>2.9994655577389686</v>
      </c>
      <c r="S286" s="45"/>
      <c r="T286" s="45"/>
      <c r="U286" s="45"/>
    </row>
    <row r="287" spans="1:250" x14ac:dyDescent="0.35">
      <c r="A287" s="9">
        <v>1</v>
      </c>
      <c r="B287" s="9">
        <v>46</v>
      </c>
      <c r="C287" s="2" t="s">
        <v>85</v>
      </c>
      <c r="D287" s="2"/>
      <c r="E287" s="2" t="s">
        <v>86</v>
      </c>
      <c r="F287" s="2" t="s">
        <v>4</v>
      </c>
      <c r="G287" s="3">
        <v>2.4</v>
      </c>
      <c r="H287" s="21">
        <v>3695514</v>
      </c>
      <c r="I287" s="21">
        <v>49892832</v>
      </c>
      <c r="J287" s="18">
        <v>9.543522834777832</v>
      </c>
      <c r="K287" s="18">
        <v>47.3514404296875</v>
      </c>
      <c r="L287" s="10"/>
      <c r="M287" s="10"/>
      <c r="N287" s="18"/>
      <c r="O287" s="18"/>
      <c r="P287" s="45">
        <f>(((H287+60160)/(1.6309*(10)^7))/G287)*100</f>
        <v>9.595095754900159</v>
      </c>
      <c r="Q287" s="45">
        <f>(((I287+717822)/(4.552*(10)^7))/G287)*100</f>
        <v>46.326389499121277</v>
      </c>
      <c r="R287" s="45">
        <f t="shared" si="19"/>
        <v>5.6304758855165673</v>
      </c>
      <c r="S287" s="45"/>
      <c r="T287" s="45"/>
      <c r="U287" s="45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</row>
    <row r="288" spans="1:250" x14ac:dyDescent="0.35">
      <c r="A288" s="9">
        <v>1</v>
      </c>
      <c r="B288" s="9">
        <v>45</v>
      </c>
      <c r="C288" s="2" t="s">
        <v>83</v>
      </c>
      <c r="D288" s="2"/>
      <c r="E288" s="2" t="s">
        <v>84</v>
      </c>
      <c r="F288" s="2" t="s">
        <v>4</v>
      </c>
      <c r="G288" s="3">
        <v>1.36</v>
      </c>
      <c r="H288" s="21">
        <v>2646076</v>
      </c>
      <c r="I288" s="21">
        <v>35050836</v>
      </c>
      <c r="J288" s="18">
        <v>12.199858665466309</v>
      </c>
      <c r="K288" s="18">
        <v>58.9337158203125</v>
      </c>
      <c r="L288" s="10"/>
      <c r="M288" s="10"/>
      <c r="N288" s="18"/>
      <c r="O288" s="18"/>
      <c r="P288" s="45">
        <f>(((H288+60160)/(1.6309*(10)^7))/G288)*100</f>
        <v>12.20111234143544</v>
      </c>
      <c r="Q288" s="45">
        <f>(((I288+717822)/(4.552*(10)^7))/G288)*100</f>
        <v>57.777864287191164</v>
      </c>
      <c r="R288" s="45">
        <f t="shared" si="19"/>
        <v>5.522402032704135</v>
      </c>
      <c r="S288" s="45"/>
      <c r="T288" s="45"/>
      <c r="U288" s="45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</row>
    <row r="289" spans="1:250" x14ac:dyDescent="0.35">
      <c r="A289" s="9">
        <v>1</v>
      </c>
      <c r="B289" s="9">
        <v>44</v>
      </c>
      <c r="C289" s="2" t="s">
        <v>81</v>
      </c>
      <c r="D289" s="2"/>
      <c r="E289" s="2" t="s">
        <v>82</v>
      </c>
      <c r="F289" s="2" t="s">
        <v>4</v>
      </c>
      <c r="G289" s="3">
        <v>3.21</v>
      </c>
      <c r="H289" s="21">
        <v>6226282</v>
      </c>
      <c r="I289" s="21">
        <v>75061088</v>
      </c>
      <c r="J289" s="18">
        <v>11.877787590026855</v>
      </c>
      <c r="K289" s="18">
        <v>53.096603393554688</v>
      </c>
      <c r="L289" s="10"/>
      <c r="M289" s="10"/>
      <c r="N289" s="18"/>
      <c r="O289" s="18"/>
      <c r="P289" s="45">
        <f>(((H289+60160)/(1.6309*(10)^7))/G289)*100</f>
        <v>12.008051667284601</v>
      </c>
      <c r="Q289" s="45">
        <f>(((I289+717822)/(4.552*(10)^7))/G289)*100</f>
        <v>51.861021686403987</v>
      </c>
      <c r="R289" s="45">
        <f t="shared" si="19"/>
        <v>5.0365654517381611</v>
      </c>
      <c r="S289" s="45"/>
      <c r="T289" s="45"/>
      <c r="U289" s="45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</row>
    <row r="290" spans="1:250" s="60" customFormat="1" x14ac:dyDescent="0.35">
      <c r="A290" s="53">
        <v>1</v>
      </c>
      <c r="B290" s="53">
        <v>42</v>
      </c>
      <c r="C290" s="54" t="s">
        <v>78</v>
      </c>
      <c r="D290" s="54"/>
      <c r="E290" s="54" t="s">
        <v>79</v>
      </c>
      <c r="F290" s="54" t="s">
        <v>4</v>
      </c>
      <c r="G290" s="55">
        <v>2.72</v>
      </c>
      <c r="H290" s="56">
        <v>5649625</v>
      </c>
      <c r="I290" s="56">
        <v>72406600</v>
      </c>
      <c r="J290" s="57">
        <v>12.74226188659668</v>
      </c>
      <c r="K290" s="57">
        <v>60.459476470947266</v>
      </c>
      <c r="L290" s="52"/>
      <c r="M290" s="52"/>
      <c r="N290" s="57"/>
      <c r="O290" s="57"/>
      <c r="P290" s="58">
        <f>(((H290+60160)/(1.6309*(10)^7))/G290)*100</f>
        <v>12.87133277187262</v>
      </c>
      <c r="Q290" s="58">
        <f>(((I290+717822)/(4.552*(10)^7))/G290)*100</f>
        <v>59.059707109996907</v>
      </c>
      <c r="R290" s="58">
        <f t="shared" si="19"/>
        <v>5.3509849805147383</v>
      </c>
      <c r="S290" s="58">
        <f>AVERAGE(P290:P292)</f>
        <v>11.862393898200702</v>
      </c>
      <c r="T290" s="58">
        <f>AVERAGE(Q290:Q292)</f>
        <v>54.655717036747014</v>
      </c>
      <c r="U290" s="58">
        <f>AVERAGE(R290:R292)</f>
        <v>5.3739235249017012</v>
      </c>
      <c r="V290" s="59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GP290" s="61"/>
      <c r="GQ290" s="61"/>
      <c r="GR290" s="61"/>
      <c r="GS290" s="61"/>
      <c r="GT290" s="61"/>
      <c r="GU290" s="61"/>
      <c r="GV290" s="61"/>
      <c r="GW290" s="61"/>
      <c r="GX290" s="61"/>
      <c r="GY290" s="61"/>
      <c r="GZ290" s="61"/>
      <c r="HA290" s="61"/>
      <c r="HB290" s="61"/>
      <c r="HC290" s="61"/>
      <c r="HD290" s="61"/>
      <c r="HE290" s="61"/>
      <c r="HF290" s="61"/>
      <c r="HG290" s="61"/>
      <c r="HH290" s="61"/>
      <c r="HI290" s="61"/>
      <c r="HJ290" s="61"/>
      <c r="HK290" s="61"/>
      <c r="HL290" s="61"/>
      <c r="HM290" s="61"/>
      <c r="HN290" s="61"/>
      <c r="HO290" s="61"/>
      <c r="HP290" s="61"/>
      <c r="HQ290" s="61"/>
      <c r="HR290" s="61"/>
      <c r="HS290" s="61"/>
      <c r="HT290" s="61"/>
      <c r="HU290" s="61"/>
      <c r="HV290" s="61"/>
      <c r="HW290" s="61"/>
      <c r="HX290" s="61"/>
      <c r="HY290" s="61"/>
      <c r="HZ290" s="61"/>
      <c r="IA290" s="61"/>
      <c r="IB290" s="61"/>
      <c r="IC290" s="61"/>
      <c r="ID290" s="61"/>
      <c r="IE290" s="61"/>
      <c r="IF290" s="61"/>
      <c r="IG290" s="61"/>
      <c r="IH290" s="61"/>
      <c r="II290" s="61"/>
      <c r="IJ290" s="61"/>
      <c r="IK290" s="61"/>
      <c r="IL290" s="61"/>
      <c r="IM290" s="61"/>
      <c r="IN290" s="61"/>
      <c r="IO290" s="61"/>
      <c r="IP290" s="61"/>
    </row>
    <row r="291" spans="1:250" s="60" customFormat="1" ht="15.4" x14ac:dyDescent="0.35">
      <c r="A291" s="62">
        <v>6</v>
      </c>
      <c r="B291" s="63"/>
      <c r="C291" s="64" t="s">
        <v>728</v>
      </c>
      <c r="E291" s="65" t="s">
        <v>729</v>
      </c>
      <c r="F291" s="66" t="s">
        <v>4</v>
      </c>
      <c r="G291" s="67">
        <v>2.66</v>
      </c>
      <c r="H291" s="68"/>
      <c r="I291" s="68"/>
      <c r="J291" s="69"/>
      <c r="K291" s="69"/>
      <c r="L291" s="63"/>
      <c r="M291" s="63"/>
      <c r="N291" s="70"/>
      <c r="O291" s="70"/>
      <c r="P291" s="71">
        <v>11.135863304138184</v>
      </c>
      <c r="Q291" s="71">
        <v>51.2681884765625</v>
      </c>
      <c r="R291" s="58">
        <f t="shared" si="19"/>
        <v>5.3689584463545206</v>
      </c>
      <c r="S291" s="58">
        <f>STDEV(P290:P292)</f>
        <v>0.90154278636877005</v>
      </c>
      <c r="T291" s="58">
        <f>STDEV(Q290:Q292)</f>
        <v>3.9939749823260358</v>
      </c>
      <c r="U291" s="58">
        <f>STDEV(R290:R292)</f>
        <v>2.5782174039665557E-2</v>
      </c>
      <c r="V291" s="59"/>
      <c r="GP291" s="61"/>
      <c r="GQ291" s="61"/>
      <c r="GR291" s="61"/>
      <c r="GS291" s="61"/>
      <c r="GT291" s="61"/>
      <c r="GU291" s="61"/>
      <c r="GV291" s="61"/>
      <c r="GW291" s="61"/>
      <c r="GX291" s="61"/>
      <c r="GY291" s="61"/>
      <c r="GZ291" s="61"/>
      <c r="HA291" s="61"/>
      <c r="HB291" s="61"/>
      <c r="HC291" s="61"/>
      <c r="HD291" s="61"/>
      <c r="HE291" s="61"/>
      <c r="HF291" s="61"/>
      <c r="HG291" s="61"/>
      <c r="HH291" s="61"/>
      <c r="HI291" s="61"/>
      <c r="HJ291" s="61"/>
      <c r="HK291" s="61"/>
      <c r="HL291" s="61"/>
      <c r="HM291" s="61"/>
      <c r="HN291" s="61"/>
      <c r="HO291" s="61"/>
      <c r="HP291" s="61"/>
      <c r="HQ291" s="61"/>
      <c r="HR291" s="61"/>
      <c r="HS291" s="61"/>
      <c r="HT291" s="61"/>
      <c r="HU291" s="61"/>
      <c r="HV291" s="61"/>
      <c r="HW291" s="61"/>
      <c r="HX291" s="61"/>
      <c r="HY291" s="61"/>
      <c r="HZ291" s="61"/>
      <c r="IA291" s="61"/>
      <c r="IB291" s="61"/>
      <c r="IC291" s="61"/>
      <c r="ID291" s="61"/>
      <c r="IE291" s="61"/>
      <c r="IF291" s="61"/>
      <c r="IG291" s="61"/>
      <c r="IH291" s="61"/>
      <c r="II291" s="61"/>
      <c r="IJ291" s="61"/>
      <c r="IK291" s="61"/>
      <c r="IL291" s="61"/>
      <c r="IM291" s="61"/>
      <c r="IN291" s="61"/>
      <c r="IO291" s="61"/>
      <c r="IP291" s="61"/>
    </row>
    <row r="292" spans="1:250" s="60" customFormat="1" ht="15.4" x14ac:dyDescent="0.35">
      <c r="A292" s="62">
        <v>6</v>
      </c>
      <c r="B292" s="63"/>
      <c r="C292" s="64" t="s">
        <v>730</v>
      </c>
      <c r="E292" s="65" t="s">
        <v>731</v>
      </c>
      <c r="F292" s="66" t="s">
        <v>4</v>
      </c>
      <c r="G292" s="67">
        <v>2.72</v>
      </c>
      <c r="H292" s="68"/>
      <c r="I292" s="68"/>
      <c r="J292" s="69"/>
      <c r="K292" s="69"/>
      <c r="L292" s="63"/>
      <c r="M292" s="63"/>
      <c r="N292" s="70"/>
      <c r="O292" s="70"/>
      <c r="P292" s="71">
        <v>11.579985618591309</v>
      </c>
      <c r="Q292" s="71">
        <v>53.639255523681641</v>
      </c>
      <c r="R292" s="58">
        <f t="shared" si="19"/>
        <v>5.4018271478358448</v>
      </c>
      <c r="S292" s="58">
        <f>100*S291/S290</f>
        <v>7.600007166390899</v>
      </c>
      <c r="T292" s="58">
        <f>100*T291/T290</f>
        <v>7.30751547846448</v>
      </c>
      <c r="U292" s="58">
        <f>100*U291/U290</f>
        <v>0.47976443877915365</v>
      </c>
      <c r="V292" s="59"/>
      <c r="GP292" s="61"/>
      <c r="GQ292" s="61"/>
      <c r="GR292" s="61"/>
      <c r="GS292" s="61"/>
      <c r="GT292" s="61"/>
      <c r="GU292" s="61"/>
      <c r="GV292" s="61"/>
      <c r="GW292" s="61"/>
      <c r="GX292" s="61"/>
      <c r="GY292" s="61"/>
      <c r="GZ292" s="61"/>
      <c r="HA292" s="61"/>
      <c r="HB292" s="61"/>
      <c r="HC292" s="61"/>
      <c r="HD292" s="61"/>
      <c r="HE292" s="61"/>
      <c r="HF292" s="61"/>
      <c r="HG292" s="61"/>
      <c r="HH292" s="61"/>
      <c r="HI292" s="61"/>
      <c r="HJ292" s="61"/>
      <c r="HK292" s="61"/>
      <c r="HL292" s="61"/>
      <c r="HM292" s="61"/>
      <c r="HN292" s="61"/>
      <c r="HO292" s="61"/>
      <c r="HP292" s="61"/>
      <c r="HQ292" s="61"/>
      <c r="HR292" s="61"/>
      <c r="HS292" s="61"/>
      <c r="HT292" s="61"/>
      <c r="HU292" s="61"/>
      <c r="HV292" s="61"/>
      <c r="HW292" s="61"/>
      <c r="HX292" s="61"/>
      <c r="HY292" s="61"/>
      <c r="HZ292" s="61"/>
      <c r="IA292" s="61"/>
      <c r="IB292" s="61"/>
      <c r="IC292" s="61"/>
      <c r="ID292" s="61"/>
      <c r="IE292" s="61"/>
      <c r="IF292" s="61"/>
      <c r="IG292" s="61"/>
      <c r="IH292" s="61"/>
      <c r="II292" s="61"/>
      <c r="IJ292" s="61"/>
      <c r="IK292" s="61"/>
      <c r="IL292" s="61"/>
      <c r="IM292" s="61"/>
      <c r="IN292" s="61"/>
      <c r="IO292" s="61"/>
      <c r="IP292" s="61"/>
    </row>
    <row r="293" spans="1:250" x14ac:dyDescent="0.35">
      <c r="A293" s="9">
        <v>1</v>
      </c>
      <c r="B293" s="9">
        <v>41</v>
      </c>
      <c r="C293" s="2" t="s">
        <v>76</v>
      </c>
      <c r="D293" s="2"/>
      <c r="E293" s="2" t="s">
        <v>77</v>
      </c>
      <c r="F293" s="2" t="s">
        <v>4</v>
      </c>
      <c r="G293" s="3">
        <v>2.21</v>
      </c>
      <c r="H293" s="21">
        <v>3450261</v>
      </c>
      <c r="I293" s="21">
        <v>55207720</v>
      </c>
      <c r="J293" s="18">
        <v>9.696467399597168</v>
      </c>
      <c r="K293" s="18">
        <v>56.849521636962891</v>
      </c>
      <c r="L293" s="10"/>
      <c r="M293" s="10"/>
      <c r="N293" s="18"/>
      <c r="O293" s="18"/>
      <c r="P293" s="45">
        <f>(((H293+60160)/(1.6309*(10)^7))/G293)*100</f>
        <v>9.7395658339273012</v>
      </c>
      <c r="Q293" s="45">
        <f>(((I293+717822)/(4.552*(10)^7))/G293)*100</f>
        <v>55.592432146577707</v>
      </c>
      <c r="R293" s="45">
        <f t="shared" si="19"/>
        <v>6.6564402623522723</v>
      </c>
      <c r="S293" s="45"/>
      <c r="T293" s="45"/>
      <c r="U293" s="45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</row>
    <row r="294" spans="1:250" x14ac:dyDescent="0.35">
      <c r="A294" s="9">
        <v>1</v>
      </c>
      <c r="B294" s="9">
        <v>40</v>
      </c>
      <c r="C294" s="2" t="s">
        <v>74</v>
      </c>
      <c r="D294" s="2"/>
      <c r="E294" s="2" t="s">
        <v>75</v>
      </c>
      <c r="F294" s="2" t="s">
        <v>4</v>
      </c>
      <c r="G294" s="3">
        <v>1.96</v>
      </c>
      <c r="H294" s="21">
        <v>3773433</v>
      </c>
      <c r="I294" s="21">
        <v>51723120</v>
      </c>
      <c r="J294" s="18">
        <v>11.925081253051758</v>
      </c>
      <c r="K294" s="18">
        <v>60.088687896728516</v>
      </c>
      <c r="L294" s="10"/>
      <c r="M294" s="10"/>
      <c r="N294" s="18"/>
      <c r="O294" s="18"/>
      <c r="P294" s="45">
        <f>(((H294+60160)/(1.6309*(10)^7))/G294)*100</f>
        <v>11.992855453543243</v>
      </c>
      <c r="Q294" s="45">
        <f>(((I294+717822)/(4.552*(10)^7))/G294)*100</f>
        <v>58.77764203220832</v>
      </c>
      <c r="R294" s="45">
        <f t="shared" si="19"/>
        <v>5.7155170153038179</v>
      </c>
      <c r="S294" s="45"/>
      <c r="T294" s="45"/>
      <c r="U294" s="45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</row>
    <row r="295" spans="1:250" ht="15.4" x14ac:dyDescent="0.35">
      <c r="A295" s="39">
        <v>5</v>
      </c>
      <c r="C295" s="44" t="s">
        <v>564</v>
      </c>
      <c r="E295" s="41" t="s">
        <v>565</v>
      </c>
      <c r="F295" s="42" t="s">
        <v>4</v>
      </c>
      <c r="G295" s="43">
        <v>2.88</v>
      </c>
      <c r="P295" s="46">
        <v>10.057317733764648</v>
      </c>
      <c r="Q295" s="46">
        <v>51.271781921386719</v>
      </c>
      <c r="R295" s="45">
        <f t="shared" si="19"/>
        <v>5.9451415908386478</v>
      </c>
      <c r="S295" s="45"/>
      <c r="T295" s="45"/>
      <c r="U295" s="45"/>
    </row>
    <row r="296" spans="1:250" x14ac:dyDescent="0.35">
      <c r="A296" s="11">
        <v>3</v>
      </c>
      <c r="B296" s="9">
        <v>11</v>
      </c>
      <c r="C296" s="2" t="s">
        <v>278</v>
      </c>
      <c r="D296" s="2"/>
      <c r="E296" s="2" t="s">
        <v>279</v>
      </c>
      <c r="F296" s="2" t="s">
        <v>4</v>
      </c>
      <c r="G296" s="12">
        <v>2.4300000000000002</v>
      </c>
      <c r="H296" s="22">
        <v>3849183</v>
      </c>
      <c r="I296" s="22">
        <v>54344608</v>
      </c>
      <c r="J296" s="12">
        <v>9.6189727783203125</v>
      </c>
      <c r="K296" s="12">
        <v>50.051780700683594</v>
      </c>
      <c r="L296" s="10"/>
      <c r="M296" s="10"/>
      <c r="N296" s="18"/>
      <c r="O296" s="18"/>
      <c r="P296" s="45">
        <f>(((H296+60160)/(1.6309*(10)^7))/G296)*100</f>
        <v>9.8643885435772667</v>
      </c>
      <c r="Q296" s="45">
        <f>(((I296+717822)/(4.552*(10)^7))/G296)*100</f>
        <v>49.779077798751693</v>
      </c>
      <c r="R296" s="45">
        <f t="shared" si="19"/>
        <v>5.8849481148553924</v>
      </c>
      <c r="S296" s="45"/>
      <c r="T296" s="45"/>
      <c r="U296" s="45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</row>
    <row r="297" spans="1:250" ht="15.4" x14ac:dyDescent="0.35">
      <c r="A297" s="39">
        <v>5</v>
      </c>
      <c r="C297" s="44" t="s">
        <v>558</v>
      </c>
      <c r="E297" s="41" t="s">
        <v>559</v>
      </c>
      <c r="F297" s="42" t="s">
        <v>4</v>
      </c>
      <c r="G297" s="43">
        <v>3.41</v>
      </c>
      <c r="P297" s="46">
        <v>9.890742301940918</v>
      </c>
      <c r="Q297" s="46">
        <v>54.952007293701172</v>
      </c>
      <c r="R297" s="45">
        <f t="shared" si="19"/>
        <v>6.4791888113773233</v>
      </c>
      <c r="S297" s="45"/>
      <c r="T297" s="45"/>
      <c r="U297" s="45"/>
    </row>
    <row r="298" spans="1:250" x14ac:dyDescent="0.35">
      <c r="A298" s="11">
        <v>3</v>
      </c>
      <c r="B298" s="9">
        <v>13</v>
      </c>
      <c r="C298" s="2" t="s">
        <v>282</v>
      </c>
      <c r="D298" s="2"/>
      <c r="E298" s="2" t="s">
        <v>283</v>
      </c>
      <c r="F298" s="2" t="s">
        <v>4</v>
      </c>
      <c r="G298" s="12">
        <v>2.9</v>
      </c>
      <c r="H298" s="22">
        <v>4562583.5</v>
      </c>
      <c r="I298" s="22">
        <v>70726728</v>
      </c>
      <c r="J298" s="12">
        <v>9.5331754684448242</v>
      </c>
      <c r="K298" s="12">
        <v>54.393974304199219</v>
      </c>
      <c r="L298" s="10"/>
      <c r="M298" s="10"/>
      <c r="N298" s="18"/>
      <c r="O298" s="18"/>
      <c r="P298" s="45">
        <f>(((H298+60160)/(1.6309*(10)^7))/G298)*100</f>
        <v>9.7740479658999373</v>
      </c>
      <c r="Q298" s="45">
        <f>(((I298+717822)/(4.552*(10)^7))/G298)*100</f>
        <v>54.121379007332905</v>
      </c>
      <c r="R298" s="45">
        <f t="shared" si="19"/>
        <v>6.4574395534893467</v>
      </c>
      <c r="S298" s="45"/>
      <c r="T298" s="45"/>
      <c r="U298" s="45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</row>
    <row r="299" spans="1:250" s="60" customFormat="1" x14ac:dyDescent="0.35">
      <c r="A299" s="105">
        <v>3</v>
      </c>
      <c r="B299" s="53">
        <v>62</v>
      </c>
      <c r="C299" s="54" t="s">
        <v>376</v>
      </c>
      <c r="D299" s="54"/>
      <c r="E299" s="54" t="s">
        <v>377</v>
      </c>
      <c r="F299" s="54" t="s">
        <v>4</v>
      </c>
      <c r="G299" s="106">
        <v>2.1</v>
      </c>
      <c r="H299" s="107">
        <v>4004263</v>
      </c>
      <c r="I299" s="107">
        <v>44495928</v>
      </c>
      <c r="J299" s="106">
        <v>11.572752952575684</v>
      </c>
      <c r="K299" s="106">
        <v>47.577632904052734</v>
      </c>
      <c r="L299" s="63"/>
      <c r="M299" s="63"/>
      <c r="N299" s="70"/>
      <c r="O299" s="70"/>
      <c r="P299" s="58">
        <f>(((H299+60160)/(1.6309*(10)^7))/G299)*100</f>
        <v>11.867309607023873</v>
      </c>
      <c r="Q299" s="58">
        <f>(((I299+717822)/(4.552*(10)^7))/G299)*100</f>
        <v>47.298675621390913</v>
      </c>
      <c r="R299" s="58">
        <f t="shared" si="19"/>
        <v>4.6479630764519779</v>
      </c>
      <c r="S299" s="58">
        <f>AVERAGE(P299:P301)</f>
        <v>11.556159985381655</v>
      </c>
      <c r="T299" s="58">
        <f>AVERAGE(Q299:Q301)</f>
        <v>46.873930641293718</v>
      </c>
      <c r="U299" s="58">
        <f>AVERAGE(R299:R301)</f>
        <v>4.7316528923522503</v>
      </c>
      <c r="V299" s="59"/>
      <c r="GP299" s="61"/>
      <c r="GQ299" s="61"/>
      <c r="GR299" s="61"/>
      <c r="GS299" s="61"/>
      <c r="GT299" s="61"/>
      <c r="GU299" s="61"/>
      <c r="GV299" s="61"/>
      <c r="GW299" s="61"/>
      <c r="GX299" s="61"/>
      <c r="GY299" s="61"/>
      <c r="GZ299" s="61"/>
      <c r="HA299" s="61"/>
      <c r="HB299" s="61"/>
      <c r="HC299" s="61"/>
      <c r="HD299" s="61"/>
      <c r="HE299" s="61"/>
      <c r="HF299" s="61"/>
      <c r="HG299" s="61"/>
      <c r="HH299" s="61"/>
      <c r="HI299" s="61"/>
      <c r="HJ299" s="61"/>
      <c r="HK299" s="61"/>
      <c r="HL299" s="61"/>
      <c r="HM299" s="61"/>
      <c r="HN299" s="61"/>
      <c r="HO299" s="61"/>
      <c r="HP299" s="61"/>
      <c r="HQ299" s="61"/>
      <c r="HR299" s="61"/>
      <c r="HS299" s="61"/>
      <c r="HT299" s="61"/>
      <c r="HU299" s="61"/>
      <c r="HV299" s="61"/>
      <c r="HW299" s="61"/>
      <c r="HX299" s="61"/>
      <c r="HY299" s="61"/>
      <c r="HZ299" s="61"/>
      <c r="IA299" s="61"/>
      <c r="IB299" s="61"/>
      <c r="IC299" s="61"/>
      <c r="ID299" s="61"/>
      <c r="IE299" s="61"/>
      <c r="IF299" s="61"/>
      <c r="IG299" s="61"/>
      <c r="IH299" s="61"/>
      <c r="II299" s="61"/>
      <c r="IJ299" s="61"/>
      <c r="IK299" s="61"/>
      <c r="IL299" s="61"/>
      <c r="IM299" s="61"/>
      <c r="IN299" s="61"/>
      <c r="IO299" s="61"/>
      <c r="IP299" s="61"/>
    </row>
    <row r="300" spans="1:250" s="60" customFormat="1" ht="15.4" x14ac:dyDescent="0.35">
      <c r="A300" s="62">
        <v>6</v>
      </c>
      <c r="B300" s="63"/>
      <c r="C300" s="64" t="s">
        <v>657</v>
      </c>
      <c r="E300" s="65" t="s">
        <v>658</v>
      </c>
      <c r="F300" s="66" t="s">
        <v>4</v>
      </c>
      <c r="G300" s="67">
        <v>1.83</v>
      </c>
      <c r="H300" s="68"/>
      <c r="I300" s="68"/>
      <c r="J300" s="69"/>
      <c r="K300" s="69"/>
      <c r="L300" s="63"/>
      <c r="M300" s="63"/>
      <c r="N300" s="70"/>
      <c r="O300" s="70"/>
      <c r="P300" s="71">
        <v>11.46285343170166</v>
      </c>
      <c r="Q300" s="71">
        <v>46.155677795410156</v>
      </c>
      <c r="R300" s="58">
        <f t="shared" si="19"/>
        <v>4.6956785099296017</v>
      </c>
      <c r="S300" s="58">
        <f>STDEV(P299:P301)</f>
        <v>0.27656446108179417</v>
      </c>
      <c r="T300" s="58">
        <f>STDEV(Q299:Q301)</f>
        <v>0.62547674457811231</v>
      </c>
      <c r="U300" s="58">
        <f>STDEV(R299:R301)</f>
        <v>0.10634298716036714</v>
      </c>
      <c r="V300" s="59"/>
      <c r="GP300" s="61"/>
      <c r="GQ300" s="61"/>
      <c r="GR300" s="61"/>
      <c r="GS300" s="61"/>
      <c r="GT300" s="61"/>
      <c r="GU300" s="61"/>
      <c r="GV300" s="61"/>
      <c r="GW300" s="61"/>
      <c r="GX300" s="61"/>
      <c r="GY300" s="61"/>
      <c r="GZ300" s="61"/>
      <c r="HA300" s="61"/>
      <c r="HB300" s="61"/>
      <c r="HC300" s="61"/>
      <c r="HD300" s="61"/>
      <c r="HE300" s="61"/>
      <c r="HF300" s="61"/>
      <c r="HG300" s="61"/>
      <c r="HH300" s="61"/>
      <c r="HI300" s="61"/>
      <c r="HJ300" s="61"/>
      <c r="HK300" s="61"/>
      <c r="HL300" s="61"/>
      <c r="HM300" s="61"/>
      <c r="HN300" s="61"/>
      <c r="HO300" s="61"/>
      <c r="HP300" s="61"/>
      <c r="HQ300" s="61"/>
      <c r="HR300" s="61"/>
      <c r="HS300" s="61"/>
      <c r="HT300" s="61"/>
      <c r="HU300" s="61"/>
      <c r="HV300" s="61"/>
      <c r="HW300" s="61"/>
      <c r="HX300" s="61"/>
      <c r="HY300" s="61"/>
      <c r="HZ300" s="61"/>
      <c r="IA300" s="61"/>
      <c r="IB300" s="61"/>
      <c r="IC300" s="61"/>
      <c r="ID300" s="61"/>
      <c r="IE300" s="61"/>
      <c r="IF300" s="61"/>
      <c r="IG300" s="61"/>
      <c r="IH300" s="61"/>
      <c r="II300" s="61"/>
      <c r="IJ300" s="61"/>
      <c r="IK300" s="61"/>
      <c r="IL300" s="61"/>
      <c r="IM300" s="61"/>
      <c r="IN300" s="61"/>
      <c r="IO300" s="61"/>
      <c r="IP300" s="61"/>
    </row>
    <row r="301" spans="1:250" s="60" customFormat="1" ht="15.4" x14ac:dyDescent="0.35">
      <c r="A301" s="62">
        <v>6</v>
      </c>
      <c r="B301" s="63"/>
      <c r="C301" s="64" t="s">
        <v>659</v>
      </c>
      <c r="E301" s="65" t="s">
        <v>660</v>
      </c>
      <c r="F301" s="66" t="s">
        <v>4</v>
      </c>
      <c r="G301" s="67">
        <v>2.09</v>
      </c>
      <c r="H301" s="68"/>
      <c r="I301" s="68"/>
      <c r="J301" s="69"/>
      <c r="K301" s="69"/>
      <c r="L301" s="63"/>
      <c r="M301" s="63"/>
      <c r="N301" s="70"/>
      <c r="O301" s="70"/>
      <c r="P301" s="71">
        <v>11.338316917419434</v>
      </c>
      <c r="Q301" s="71">
        <v>47.167438507080078</v>
      </c>
      <c r="R301" s="58">
        <f t="shared" si="19"/>
        <v>4.8513170906751721</v>
      </c>
      <c r="S301" s="58">
        <f>100*S300/S299</f>
        <v>2.3932211169769499</v>
      </c>
      <c r="T301" s="58">
        <f>100*T300/T299</f>
        <v>1.3343808296441366</v>
      </c>
      <c r="U301" s="58">
        <f>100*U300/U299</f>
        <v>2.2474807341055985</v>
      </c>
      <c r="V301" s="59"/>
      <c r="GP301" s="61"/>
      <c r="GQ301" s="61"/>
      <c r="GR301" s="61"/>
      <c r="GS301" s="61"/>
      <c r="GT301" s="61"/>
      <c r="GU301" s="61"/>
      <c r="GV301" s="61"/>
      <c r="GW301" s="61"/>
      <c r="GX301" s="61"/>
      <c r="GY301" s="61"/>
      <c r="GZ301" s="61"/>
      <c r="HA301" s="61"/>
      <c r="HB301" s="61"/>
      <c r="HC301" s="61"/>
      <c r="HD301" s="61"/>
      <c r="HE301" s="61"/>
      <c r="HF301" s="61"/>
      <c r="HG301" s="61"/>
      <c r="HH301" s="61"/>
      <c r="HI301" s="61"/>
      <c r="HJ301" s="61"/>
      <c r="HK301" s="61"/>
      <c r="HL301" s="61"/>
      <c r="HM301" s="61"/>
      <c r="HN301" s="61"/>
      <c r="HO301" s="61"/>
      <c r="HP301" s="61"/>
      <c r="HQ301" s="61"/>
      <c r="HR301" s="61"/>
      <c r="HS301" s="61"/>
      <c r="HT301" s="61"/>
      <c r="HU301" s="61"/>
      <c r="HV301" s="61"/>
      <c r="HW301" s="61"/>
      <c r="HX301" s="61"/>
      <c r="HY301" s="61"/>
      <c r="HZ301" s="61"/>
      <c r="IA301" s="61"/>
      <c r="IB301" s="61"/>
      <c r="IC301" s="61"/>
      <c r="ID301" s="61"/>
      <c r="IE301" s="61"/>
      <c r="IF301" s="61"/>
      <c r="IG301" s="61"/>
      <c r="IH301" s="61"/>
      <c r="II301" s="61"/>
      <c r="IJ301" s="61"/>
      <c r="IK301" s="61"/>
      <c r="IL301" s="61"/>
      <c r="IM301" s="61"/>
      <c r="IN301" s="61"/>
      <c r="IO301" s="61"/>
      <c r="IP301" s="61"/>
    </row>
    <row r="302" spans="1:250" x14ac:dyDescent="0.35">
      <c r="A302" s="11">
        <v>3</v>
      </c>
      <c r="B302" s="9">
        <v>61</v>
      </c>
      <c r="C302" s="2" t="s">
        <v>374</v>
      </c>
      <c r="D302" s="2"/>
      <c r="E302" s="2" t="s">
        <v>375</v>
      </c>
      <c r="F302" s="2" t="s">
        <v>4</v>
      </c>
      <c r="G302" s="12">
        <v>0.98</v>
      </c>
      <c r="H302" s="22">
        <v>1827325</v>
      </c>
      <c r="I302" s="22">
        <v>20469960</v>
      </c>
      <c r="J302" s="12">
        <v>11.496395111083984</v>
      </c>
      <c r="K302" s="12">
        <v>47.902427673339844</v>
      </c>
      <c r="P302" s="45">
        <f>(((H302+60160)/(1.6309*(10)^7))/G302)*100</f>
        <v>11.809461659456842</v>
      </c>
      <c r="Q302" s="45">
        <f>(((I302+717822)/(4.552*(10)^7))/G302)*100</f>
        <v>47.496014310820996</v>
      </c>
      <c r="R302" s="45">
        <f t="shared" si="19"/>
        <v>4.6902179877303958</v>
      </c>
      <c r="S302" s="45"/>
      <c r="T302" s="45"/>
      <c r="U302" s="45"/>
    </row>
    <row r="303" spans="1:250" x14ac:dyDescent="0.35">
      <c r="A303" s="11">
        <v>3</v>
      </c>
      <c r="B303" s="9">
        <v>60</v>
      </c>
      <c r="C303" s="2" t="s">
        <v>372</v>
      </c>
      <c r="D303" s="2"/>
      <c r="E303" s="2" t="s">
        <v>373</v>
      </c>
      <c r="F303" s="2" t="s">
        <v>4</v>
      </c>
      <c r="G303" s="12">
        <v>3.54</v>
      </c>
      <c r="H303" s="22">
        <v>5329019.5</v>
      </c>
      <c r="I303" s="22">
        <v>85802560</v>
      </c>
      <c r="J303" s="12">
        <v>9.1061906814575195</v>
      </c>
      <c r="K303" s="12">
        <v>53.948963165283203</v>
      </c>
      <c r="P303" s="45">
        <f>(((H303+60160)/(1.6309*(10)^7))/G303)*100</f>
        <v>9.3345213709944215</v>
      </c>
      <c r="Q303" s="45">
        <f>(((I303+717822)/(4.552*(10)^7))/G303)*100</f>
        <v>53.692411853484657</v>
      </c>
      <c r="R303" s="45">
        <f t="shared" si="19"/>
        <v>6.7079037156107066</v>
      </c>
      <c r="S303" s="45"/>
      <c r="T303" s="45"/>
      <c r="U303" s="45"/>
    </row>
    <row r="304" spans="1:250" s="60" customFormat="1" x14ac:dyDescent="0.35">
      <c r="A304" s="105">
        <v>3</v>
      </c>
      <c r="B304" s="53">
        <v>59</v>
      </c>
      <c r="C304" s="54" t="s">
        <v>370</v>
      </c>
      <c r="D304" s="54"/>
      <c r="E304" s="54" t="s">
        <v>371</v>
      </c>
      <c r="F304" s="54" t="s">
        <v>4</v>
      </c>
      <c r="G304" s="106">
        <v>2.74</v>
      </c>
      <c r="H304" s="107">
        <v>4826210</v>
      </c>
      <c r="I304" s="107">
        <v>61514644</v>
      </c>
      <c r="J304" s="106">
        <v>10.666023254394531</v>
      </c>
      <c r="K304" s="106">
        <v>50.158096313476563</v>
      </c>
      <c r="L304" s="63"/>
      <c r="M304" s="63"/>
      <c r="N304" s="70"/>
      <c r="O304" s="70"/>
      <c r="P304" s="58">
        <f>(((H304+60160)/(1.6309*(10)^7))/G304)*100</f>
        <v>10.934739808255976</v>
      </c>
      <c r="Q304" s="58">
        <f>(((I304+717822)/(4.552*(10)^7))/G304)*100</f>
        <v>49.895823444896294</v>
      </c>
      <c r="R304" s="58">
        <f t="shared" si="19"/>
        <v>5.3213485038068562</v>
      </c>
      <c r="S304" s="58">
        <f>AVERAGE(P304:P306)</f>
        <v>10.841954145171426</v>
      </c>
      <c r="T304" s="58">
        <f>AVERAGE(Q304:Q306)</f>
        <v>51.442777940290945</v>
      </c>
      <c r="U304" s="58">
        <f>AVERAGE(R304:R306)</f>
        <v>5.5461309179706886</v>
      </c>
      <c r="V304" s="59"/>
      <c r="GP304" s="61"/>
      <c r="GQ304" s="61"/>
      <c r="GR304" s="61"/>
      <c r="GS304" s="61"/>
      <c r="GT304" s="61"/>
      <c r="GU304" s="61"/>
      <c r="GV304" s="61"/>
      <c r="GW304" s="61"/>
      <c r="GX304" s="61"/>
      <c r="GY304" s="61"/>
      <c r="GZ304" s="61"/>
      <c r="HA304" s="61"/>
      <c r="HB304" s="61"/>
      <c r="HC304" s="61"/>
      <c r="HD304" s="61"/>
      <c r="HE304" s="61"/>
      <c r="HF304" s="61"/>
      <c r="HG304" s="61"/>
      <c r="HH304" s="61"/>
      <c r="HI304" s="61"/>
      <c r="HJ304" s="61"/>
      <c r="HK304" s="61"/>
      <c r="HL304" s="61"/>
      <c r="HM304" s="61"/>
      <c r="HN304" s="61"/>
      <c r="HO304" s="61"/>
      <c r="HP304" s="61"/>
      <c r="HQ304" s="61"/>
      <c r="HR304" s="61"/>
      <c r="HS304" s="61"/>
      <c r="HT304" s="61"/>
      <c r="HU304" s="61"/>
      <c r="HV304" s="61"/>
      <c r="HW304" s="61"/>
      <c r="HX304" s="61"/>
      <c r="HY304" s="61"/>
      <c r="HZ304" s="61"/>
      <c r="IA304" s="61"/>
      <c r="IB304" s="61"/>
      <c r="IC304" s="61"/>
      <c r="ID304" s="61"/>
      <c r="IE304" s="61"/>
      <c r="IF304" s="61"/>
      <c r="IG304" s="61"/>
      <c r="IH304" s="61"/>
      <c r="II304" s="61"/>
      <c r="IJ304" s="61"/>
      <c r="IK304" s="61"/>
      <c r="IL304" s="61"/>
      <c r="IM304" s="61"/>
      <c r="IN304" s="61"/>
      <c r="IO304" s="61"/>
      <c r="IP304" s="61"/>
    </row>
    <row r="305" spans="1:250" s="60" customFormat="1" ht="15.4" x14ac:dyDescent="0.35">
      <c r="A305" s="62">
        <v>5</v>
      </c>
      <c r="B305" s="63"/>
      <c r="C305" s="64" t="s">
        <v>597</v>
      </c>
      <c r="E305" s="65" t="s">
        <v>598</v>
      </c>
      <c r="F305" s="66" t="s">
        <v>4</v>
      </c>
      <c r="G305" s="67">
        <v>2.48</v>
      </c>
      <c r="H305" s="68"/>
      <c r="I305" s="68"/>
      <c r="J305" s="69"/>
      <c r="K305" s="69"/>
      <c r="L305" s="63"/>
      <c r="M305" s="63"/>
      <c r="N305" s="70"/>
      <c r="O305" s="70"/>
      <c r="P305" s="71">
        <v>11.310270309448242</v>
      </c>
      <c r="Q305" s="71">
        <v>51.236839294433594</v>
      </c>
      <c r="R305" s="58">
        <f t="shared" si="19"/>
        <v>5.2829354992249691</v>
      </c>
      <c r="S305" s="58">
        <f>STDEV(P304:P306)</f>
        <v>0.52094360043350918</v>
      </c>
      <c r="T305" s="58">
        <f>STDEV(Q304:Q306)</f>
        <v>1.6595350706338907</v>
      </c>
      <c r="U305" s="58">
        <f>STDEV(R304:R306)</f>
        <v>0.42303742599039451</v>
      </c>
      <c r="V305" s="59"/>
      <c r="GP305" s="61"/>
      <c r="GQ305" s="61"/>
      <c r="GR305" s="61"/>
      <c r="GS305" s="61"/>
      <c r="GT305" s="61"/>
      <c r="GU305" s="61"/>
      <c r="GV305" s="61"/>
      <c r="GW305" s="61"/>
      <c r="GX305" s="61"/>
      <c r="GY305" s="61"/>
      <c r="GZ305" s="61"/>
      <c r="HA305" s="61"/>
      <c r="HB305" s="61"/>
      <c r="HC305" s="61"/>
      <c r="HD305" s="61"/>
      <c r="HE305" s="61"/>
      <c r="HF305" s="61"/>
      <c r="HG305" s="61"/>
      <c r="HH305" s="61"/>
      <c r="HI305" s="61"/>
      <c r="HJ305" s="61"/>
      <c r="HK305" s="61"/>
      <c r="HL305" s="61"/>
      <c r="HM305" s="61"/>
      <c r="HN305" s="61"/>
      <c r="HO305" s="61"/>
      <c r="HP305" s="61"/>
      <c r="HQ305" s="61"/>
      <c r="HR305" s="61"/>
      <c r="HS305" s="61"/>
      <c r="HT305" s="61"/>
      <c r="HU305" s="61"/>
      <c r="HV305" s="61"/>
      <c r="HW305" s="61"/>
      <c r="HX305" s="61"/>
      <c r="HY305" s="61"/>
      <c r="HZ305" s="61"/>
      <c r="IA305" s="61"/>
      <c r="IB305" s="61"/>
      <c r="IC305" s="61"/>
      <c r="ID305" s="61"/>
      <c r="IE305" s="61"/>
      <c r="IF305" s="61"/>
      <c r="IG305" s="61"/>
      <c r="IH305" s="61"/>
      <c r="II305" s="61"/>
      <c r="IJ305" s="61"/>
      <c r="IK305" s="61"/>
      <c r="IL305" s="61"/>
      <c r="IM305" s="61"/>
      <c r="IN305" s="61"/>
      <c r="IO305" s="61"/>
      <c r="IP305" s="61"/>
    </row>
    <row r="306" spans="1:250" s="60" customFormat="1" ht="15.4" x14ac:dyDescent="0.35">
      <c r="A306" s="62">
        <v>5</v>
      </c>
      <c r="B306" s="63"/>
      <c r="C306" s="64" t="s">
        <v>599</v>
      </c>
      <c r="E306" s="65" t="s">
        <v>600</v>
      </c>
      <c r="F306" s="66" t="s">
        <v>4</v>
      </c>
      <c r="G306" s="67">
        <v>3.03</v>
      </c>
      <c r="H306" s="68"/>
      <c r="I306" s="68"/>
      <c r="J306" s="69"/>
      <c r="K306" s="69"/>
      <c r="L306" s="63"/>
      <c r="M306" s="63"/>
      <c r="N306" s="70"/>
      <c r="O306" s="70"/>
      <c r="P306" s="71">
        <v>10.280852317810059</v>
      </c>
      <c r="Q306" s="71">
        <v>53.195671081542969</v>
      </c>
      <c r="R306" s="58">
        <f t="shared" si="19"/>
        <v>6.0341087508802396</v>
      </c>
      <c r="S306" s="58">
        <f>100*S305/S304</f>
        <v>4.8048865864786618</v>
      </c>
      <c r="T306" s="58">
        <f>100*T305/T304</f>
        <v>3.2259826103483262</v>
      </c>
      <c r="U306" s="58">
        <f>100*U305/U304</f>
        <v>7.6276134164027729</v>
      </c>
      <c r="V306" s="59"/>
      <c r="GP306" s="61"/>
      <c r="GQ306" s="61"/>
      <c r="GR306" s="61"/>
      <c r="GS306" s="61"/>
      <c r="GT306" s="61"/>
      <c r="GU306" s="61"/>
      <c r="GV306" s="61"/>
      <c r="GW306" s="61"/>
      <c r="GX306" s="61"/>
      <c r="GY306" s="61"/>
      <c r="GZ306" s="61"/>
      <c r="HA306" s="61"/>
      <c r="HB306" s="61"/>
      <c r="HC306" s="61"/>
      <c r="HD306" s="61"/>
      <c r="HE306" s="61"/>
      <c r="HF306" s="61"/>
      <c r="HG306" s="61"/>
      <c r="HH306" s="61"/>
      <c r="HI306" s="61"/>
      <c r="HJ306" s="61"/>
      <c r="HK306" s="61"/>
      <c r="HL306" s="61"/>
      <c r="HM306" s="61"/>
      <c r="HN306" s="61"/>
      <c r="HO306" s="61"/>
      <c r="HP306" s="61"/>
      <c r="HQ306" s="61"/>
      <c r="HR306" s="61"/>
      <c r="HS306" s="61"/>
      <c r="HT306" s="61"/>
      <c r="HU306" s="61"/>
      <c r="HV306" s="61"/>
      <c r="HW306" s="61"/>
      <c r="HX306" s="61"/>
      <c r="HY306" s="61"/>
      <c r="HZ306" s="61"/>
      <c r="IA306" s="61"/>
      <c r="IB306" s="61"/>
      <c r="IC306" s="61"/>
      <c r="ID306" s="61"/>
      <c r="IE306" s="61"/>
      <c r="IF306" s="61"/>
      <c r="IG306" s="61"/>
      <c r="IH306" s="61"/>
      <c r="II306" s="61"/>
      <c r="IJ306" s="61"/>
      <c r="IK306" s="61"/>
      <c r="IL306" s="61"/>
      <c r="IM306" s="61"/>
      <c r="IN306" s="61"/>
      <c r="IO306" s="61"/>
      <c r="IP306" s="61"/>
    </row>
    <row r="307" spans="1:250" x14ac:dyDescent="0.35">
      <c r="A307" s="11">
        <v>3</v>
      </c>
      <c r="B307" s="9">
        <v>57</v>
      </c>
      <c r="C307" s="2" t="s">
        <v>367</v>
      </c>
      <c r="D307" s="2"/>
      <c r="E307" s="2" t="s">
        <v>368</v>
      </c>
      <c r="F307" s="2" t="s">
        <v>4</v>
      </c>
      <c r="G307" s="12">
        <v>2.88</v>
      </c>
      <c r="H307" s="22">
        <v>4688675</v>
      </c>
      <c r="I307" s="22">
        <v>66468880</v>
      </c>
      <c r="J307" s="12">
        <v>9.8615598678588867</v>
      </c>
      <c r="K307" s="12">
        <v>51.512325286865234</v>
      </c>
      <c r="P307" s="45">
        <f t="shared" ref="P307:P313" si="22">(((H307+60160)/(1.6309*(10)^7))/G307)*100</f>
        <v>10.110374895252109</v>
      </c>
      <c r="Q307" s="45">
        <f t="shared" ref="Q307:Q313" si="23">(((I307+717822)/(4.552*(10)^7))/G307)*100</f>
        <v>51.249376037395052</v>
      </c>
      <c r="R307" s="45">
        <f t="shared" si="19"/>
        <v>5.9113583081012866</v>
      </c>
      <c r="S307" s="45"/>
      <c r="T307" s="45"/>
      <c r="U307" s="45"/>
    </row>
    <row r="308" spans="1:250" x14ac:dyDescent="0.35">
      <c r="A308" s="11">
        <v>3</v>
      </c>
      <c r="B308" s="9">
        <v>56</v>
      </c>
      <c r="C308" s="2" t="s">
        <v>365</v>
      </c>
      <c r="D308" s="2"/>
      <c r="E308" s="2" t="s">
        <v>366</v>
      </c>
      <c r="F308" s="2" t="s">
        <v>4</v>
      </c>
      <c r="G308" s="12">
        <v>3.09</v>
      </c>
      <c r="H308" s="22">
        <v>5248151</v>
      </c>
      <c r="I308" s="22">
        <v>71612704</v>
      </c>
      <c r="J308" s="12">
        <v>10.275612831115723</v>
      </c>
      <c r="K308" s="12">
        <v>51.681488037109375</v>
      </c>
      <c r="P308" s="45">
        <f t="shared" si="22"/>
        <v>10.533447789564047</v>
      </c>
      <c r="Q308" s="45">
        <f t="shared" si="23"/>
        <v>51.423412163507223</v>
      </c>
      <c r="R308" s="45">
        <f t="shared" si="19"/>
        <v>5.6931982250101623</v>
      </c>
      <c r="S308" s="45"/>
      <c r="T308" s="45"/>
      <c r="U308" s="45"/>
    </row>
    <row r="309" spans="1:250" x14ac:dyDescent="0.35">
      <c r="A309" s="11">
        <v>3</v>
      </c>
      <c r="B309" s="9">
        <v>55</v>
      </c>
      <c r="C309" s="2" t="s">
        <v>363</v>
      </c>
      <c r="D309" s="2"/>
      <c r="E309" s="2" t="s">
        <v>364</v>
      </c>
      <c r="F309" s="2" t="s">
        <v>4</v>
      </c>
      <c r="G309" s="12">
        <v>3.02</v>
      </c>
      <c r="H309" s="22">
        <v>3907565</v>
      </c>
      <c r="I309" s="22">
        <v>64595712</v>
      </c>
      <c r="J309" s="12">
        <v>7.8555355072021484</v>
      </c>
      <c r="K309" s="12">
        <v>47.756900787353516</v>
      </c>
      <c r="L309" s="10"/>
      <c r="M309" s="10"/>
      <c r="N309" s="18"/>
      <c r="O309" s="18"/>
      <c r="P309" s="45">
        <f t="shared" si="22"/>
        <v>8.0557742667580037</v>
      </c>
      <c r="Q309" s="45">
        <f t="shared" si="23"/>
        <v>47.510979818200873</v>
      </c>
      <c r="R309" s="45">
        <f t="shared" si="19"/>
        <v>6.8778493731637145</v>
      </c>
      <c r="S309" s="45"/>
      <c r="T309" s="45"/>
      <c r="U309" s="45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</row>
    <row r="310" spans="1:250" x14ac:dyDescent="0.35">
      <c r="A310" s="11">
        <v>3</v>
      </c>
      <c r="B310" s="9">
        <v>54</v>
      </c>
      <c r="C310" s="2" t="s">
        <v>361</v>
      </c>
      <c r="D310" s="2"/>
      <c r="E310" s="2" t="s">
        <v>362</v>
      </c>
      <c r="F310" s="2" t="s">
        <v>4</v>
      </c>
      <c r="G310" s="12">
        <v>3</v>
      </c>
      <c r="H310" s="22">
        <v>5380292</v>
      </c>
      <c r="I310" s="22">
        <v>70251240</v>
      </c>
      <c r="J310" s="12">
        <v>10.847651481628418</v>
      </c>
      <c r="K310" s="12">
        <v>52.231414794921875</v>
      </c>
      <c r="L310" s="10"/>
      <c r="M310" s="10"/>
      <c r="N310" s="18"/>
      <c r="O310" s="18"/>
      <c r="P310" s="45">
        <f t="shared" si="22"/>
        <v>11.119529094365076</v>
      </c>
      <c r="Q310" s="45">
        <f t="shared" si="23"/>
        <v>51.969143233743424</v>
      </c>
      <c r="R310" s="45">
        <f t="shared" si="19"/>
        <v>5.4503591788903778</v>
      </c>
      <c r="S310" s="45"/>
      <c r="T310" s="45"/>
      <c r="U310" s="45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</row>
    <row r="311" spans="1:250" x14ac:dyDescent="0.35">
      <c r="A311" s="11">
        <v>3</v>
      </c>
      <c r="B311" s="9">
        <v>53</v>
      </c>
      <c r="C311" s="2" t="s">
        <v>359</v>
      </c>
      <c r="D311" s="2"/>
      <c r="E311" s="2" t="s">
        <v>360</v>
      </c>
      <c r="F311" s="2" t="s">
        <v>4</v>
      </c>
      <c r="G311" s="12">
        <v>3.02</v>
      </c>
      <c r="H311" s="22">
        <v>4991307.5</v>
      </c>
      <c r="I311" s="22">
        <v>70173072</v>
      </c>
      <c r="J311" s="12">
        <v>10.004493713378906</v>
      </c>
      <c r="K311" s="12">
        <v>51.828449249267578</v>
      </c>
      <c r="L311" s="10"/>
      <c r="M311" s="10"/>
      <c r="N311" s="18"/>
      <c r="O311" s="18"/>
      <c r="P311" s="45">
        <f t="shared" si="22"/>
        <v>10.256124579164229</v>
      </c>
      <c r="Q311" s="45">
        <f t="shared" si="23"/>
        <v>51.568115026943993</v>
      </c>
      <c r="R311" s="45">
        <f t="shared" si="19"/>
        <v>5.8635945307304231</v>
      </c>
      <c r="S311" s="45"/>
      <c r="T311" s="45"/>
      <c r="U311" s="45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</row>
    <row r="312" spans="1:250" x14ac:dyDescent="0.35">
      <c r="A312" s="11">
        <v>3</v>
      </c>
      <c r="B312" s="9">
        <v>52</v>
      </c>
      <c r="C312" s="2" t="s">
        <v>357</v>
      </c>
      <c r="D312" s="2"/>
      <c r="E312" s="2" t="s">
        <v>358</v>
      </c>
      <c r="F312" s="2" t="s">
        <v>4</v>
      </c>
      <c r="G312" s="12">
        <v>3.26</v>
      </c>
      <c r="H312" s="22">
        <v>6054211</v>
      </c>
      <c r="I312" s="22">
        <v>73044544</v>
      </c>
      <c r="J312" s="12">
        <v>11.220438957214355</v>
      </c>
      <c r="K312" s="12">
        <v>49.954750061035156</v>
      </c>
      <c r="L312" s="10"/>
      <c r="M312" s="10"/>
      <c r="N312" s="18"/>
      <c r="O312" s="18"/>
      <c r="P312" s="45">
        <f t="shared" si="22"/>
        <v>11.500238680362793</v>
      </c>
      <c r="Q312" s="45">
        <f t="shared" si="23"/>
        <v>49.706706146829553</v>
      </c>
      <c r="R312" s="45">
        <f t="shared" si="19"/>
        <v>5.0405054998765531</v>
      </c>
      <c r="S312" s="45"/>
      <c r="T312" s="45"/>
      <c r="U312" s="45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</row>
    <row r="313" spans="1:250" s="60" customFormat="1" x14ac:dyDescent="0.35">
      <c r="A313" s="53">
        <v>1</v>
      </c>
      <c r="B313" s="53">
        <v>50</v>
      </c>
      <c r="C313" s="54" t="s">
        <v>93</v>
      </c>
      <c r="D313" s="54"/>
      <c r="E313" s="54" t="s">
        <v>94</v>
      </c>
      <c r="F313" s="54" t="s">
        <v>4</v>
      </c>
      <c r="G313" s="55">
        <v>3.53</v>
      </c>
      <c r="H313" s="56">
        <v>4785813</v>
      </c>
      <c r="I313" s="56">
        <v>85675288</v>
      </c>
      <c r="J313" s="57">
        <v>8.3464288711547852</v>
      </c>
      <c r="K313" s="57">
        <v>55.068820953369141</v>
      </c>
      <c r="L313" s="52"/>
      <c r="M313" s="52"/>
      <c r="N313" s="57"/>
      <c r="O313" s="57"/>
      <c r="P313" s="58">
        <f t="shared" si="22"/>
        <v>8.417419117375017</v>
      </c>
      <c r="Q313" s="58">
        <f t="shared" si="23"/>
        <v>53.765309399224336</v>
      </c>
      <c r="R313" s="58">
        <f t="shared" si="19"/>
        <v>7.4488488034723153</v>
      </c>
      <c r="S313" s="58">
        <f>AVERAGE(P313:P315)</f>
        <v>9.309990459575852</v>
      </c>
      <c r="T313" s="58">
        <f>AVERAGE(Q313:Q315)</f>
        <v>55.33111987705265</v>
      </c>
      <c r="U313" s="58">
        <f>AVERAGE(R313:R315)</f>
        <v>6.954151108301784</v>
      </c>
      <c r="V313" s="59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GP313" s="61"/>
      <c r="GQ313" s="61"/>
      <c r="GR313" s="61"/>
      <c r="GS313" s="61"/>
      <c r="GT313" s="61"/>
      <c r="GU313" s="61"/>
      <c r="GV313" s="61"/>
      <c r="GW313" s="61"/>
      <c r="GX313" s="61"/>
      <c r="GY313" s="61"/>
      <c r="GZ313" s="61"/>
      <c r="HA313" s="61"/>
      <c r="HB313" s="61"/>
      <c r="HC313" s="61"/>
      <c r="HD313" s="61"/>
      <c r="HE313" s="61"/>
      <c r="HF313" s="61"/>
      <c r="HG313" s="61"/>
      <c r="HH313" s="61"/>
      <c r="HI313" s="61"/>
      <c r="HJ313" s="61"/>
      <c r="HK313" s="61"/>
      <c r="HL313" s="61"/>
      <c r="HM313" s="61"/>
      <c r="HN313" s="61"/>
      <c r="HO313" s="61"/>
      <c r="HP313" s="61"/>
      <c r="HQ313" s="61"/>
      <c r="HR313" s="61"/>
      <c r="HS313" s="61"/>
      <c r="HT313" s="61"/>
      <c r="HU313" s="61"/>
      <c r="HV313" s="61"/>
      <c r="HW313" s="61"/>
      <c r="HX313" s="61"/>
      <c r="HY313" s="61"/>
      <c r="HZ313" s="61"/>
      <c r="IA313" s="61"/>
      <c r="IB313" s="61"/>
      <c r="IC313" s="61"/>
      <c r="ID313" s="61"/>
      <c r="IE313" s="61"/>
      <c r="IF313" s="61"/>
      <c r="IG313" s="61"/>
      <c r="IH313" s="61"/>
      <c r="II313" s="61"/>
      <c r="IJ313" s="61"/>
      <c r="IK313" s="61"/>
      <c r="IL313" s="61"/>
      <c r="IM313" s="61"/>
      <c r="IN313" s="61"/>
      <c r="IO313" s="61"/>
      <c r="IP313" s="61"/>
    </row>
    <row r="314" spans="1:250" s="60" customFormat="1" ht="15.4" x14ac:dyDescent="0.35">
      <c r="A314" s="62">
        <v>6</v>
      </c>
      <c r="B314" s="63"/>
      <c r="C314" s="64" t="s">
        <v>698</v>
      </c>
      <c r="E314" s="65" t="s">
        <v>699</v>
      </c>
      <c r="F314" s="66" t="s">
        <v>4</v>
      </c>
      <c r="G314" s="67">
        <v>2.13</v>
      </c>
      <c r="H314" s="68"/>
      <c r="I314" s="68"/>
      <c r="J314" s="69"/>
      <c r="K314" s="69"/>
      <c r="L314" s="63"/>
      <c r="M314" s="63"/>
      <c r="N314" s="70"/>
      <c r="O314" s="70"/>
      <c r="P314" s="71">
        <v>9.7086915969848633</v>
      </c>
      <c r="Q314" s="71">
        <v>54.839076995849609</v>
      </c>
      <c r="R314" s="58">
        <f t="shared" si="19"/>
        <v>6.5871172291691291</v>
      </c>
      <c r="S314" s="58">
        <f>STDEV(P313:P315)</f>
        <v>0.77445270258117027</v>
      </c>
      <c r="T314" s="58">
        <f>STDEV(Q313:Q315)</f>
        <v>1.8612669202314953</v>
      </c>
      <c r="U314" s="58">
        <f>STDEV(R313:R315)</f>
        <v>0.44482453167712777</v>
      </c>
      <c r="V314" s="59"/>
      <c r="GP314" s="61"/>
      <c r="GQ314" s="61"/>
      <c r="GR314" s="61"/>
      <c r="GS314" s="61"/>
      <c r="GT314" s="61"/>
      <c r="GU314" s="61"/>
      <c r="GV314" s="61"/>
      <c r="GW314" s="61"/>
      <c r="GX314" s="61"/>
      <c r="GY314" s="61"/>
      <c r="GZ314" s="61"/>
      <c r="HA314" s="61"/>
      <c r="HB314" s="61"/>
      <c r="HC314" s="61"/>
      <c r="HD314" s="61"/>
      <c r="HE314" s="61"/>
      <c r="HF314" s="61"/>
      <c r="HG314" s="61"/>
      <c r="HH314" s="61"/>
      <c r="HI314" s="61"/>
      <c r="HJ314" s="61"/>
      <c r="HK314" s="61"/>
      <c r="HL314" s="61"/>
      <c r="HM314" s="61"/>
      <c r="HN314" s="61"/>
      <c r="HO314" s="61"/>
      <c r="HP314" s="61"/>
      <c r="HQ314" s="61"/>
      <c r="HR314" s="61"/>
      <c r="HS314" s="61"/>
      <c r="HT314" s="61"/>
      <c r="HU314" s="61"/>
      <c r="HV314" s="61"/>
      <c r="HW314" s="61"/>
      <c r="HX314" s="61"/>
      <c r="HY314" s="61"/>
      <c r="HZ314" s="61"/>
      <c r="IA314" s="61"/>
      <c r="IB314" s="61"/>
      <c r="IC314" s="61"/>
      <c r="ID314" s="61"/>
      <c r="IE314" s="61"/>
      <c r="IF314" s="61"/>
      <c r="IG314" s="61"/>
      <c r="IH314" s="61"/>
      <c r="II314" s="61"/>
      <c r="IJ314" s="61"/>
      <c r="IK314" s="61"/>
      <c r="IL314" s="61"/>
      <c r="IM314" s="61"/>
      <c r="IN314" s="61"/>
      <c r="IO314" s="61"/>
      <c r="IP314" s="61"/>
    </row>
    <row r="315" spans="1:250" s="60" customFormat="1" ht="15.4" x14ac:dyDescent="0.35">
      <c r="A315" s="62">
        <v>6</v>
      </c>
      <c r="B315" s="63"/>
      <c r="C315" s="64" t="s">
        <v>700</v>
      </c>
      <c r="E315" s="65" t="s">
        <v>701</v>
      </c>
      <c r="F315" s="66" t="s">
        <v>4</v>
      </c>
      <c r="G315" s="67">
        <v>2.65</v>
      </c>
      <c r="H315" s="68"/>
      <c r="I315" s="68"/>
      <c r="J315" s="69"/>
      <c r="K315" s="69"/>
      <c r="L315" s="63"/>
      <c r="M315" s="63"/>
      <c r="N315" s="70"/>
      <c r="O315" s="70"/>
      <c r="P315" s="71">
        <v>9.8038606643676758</v>
      </c>
      <c r="Q315" s="71">
        <v>57.388973236083984</v>
      </c>
      <c r="R315" s="58">
        <f t="shared" si="19"/>
        <v>6.826487292263911</v>
      </c>
      <c r="S315" s="58">
        <f>100*S314/S313</f>
        <v>8.318512311520168</v>
      </c>
      <c r="T315" s="58">
        <f>100*T314/T313</f>
        <v>3.363869960281455</v>
      </c>
      <c r="U315" s="58">
        <f>100*U314/U313</f>
        <v>6.3965324415528082</v>
      </c>
      <c r="V315" s="59"/>
      <c r="GP315" s="61"/>
      <c r="GQ315" s="61"/>
      <c r="GR315" s="61"/>
      <c r="GS315" s="61"/>
      <c r="GT315" s="61"/>
      <c r="GU315" s="61"/>
      <c r="GV315" s="61"/>
      <c r="GW315" s="61"/>
      <c r="GX315" s="61"/>
      <c r="GY315" s="61"/>
      <c r="GZ315" s="61"/>
      <c r="HA315" s="61"/>
      <c r="HB315" s="61"/>
      <c r="HC315" s="61"/>
      <c r="HD315" s="61"/>
      <c r="HE315" s="61"/>
      <c r="HF315" s="61"/>
      <c r="HG315" s="61"/>
      <c r="HH315" s="61"/>
      <c r="HI315" s="61"/>
      <c r="HJ315" s="61"/>
      <c r="HK315" s="61"/>
      <c r="HL315" s="61"/>
      <c r="HM315" s="61"/>
      <c r="HN315" s="61"/>
      <c r="HO315" s="61"/>
      <c r="HP315" s="61"/>
      <c r="HQ315" s="61"/>
      <c r="HR315" s="61"/>
      <c r="HS315" s="61"/>
      <c r="HT315" s="61"/>
      <c r="HU315" s="61"/>
      <c r="HV315" s="61"/>
      <c r="HW315" s="61"/>
      <c r="HX315" s="61"/>
      <c r="HY315" s="61"/>
      <c r="HZ315" s="61"/>
      <c r="IA315" s="61"/>
      <c r="IB315" s="61"/>
      <c r="IC315" s="61"/>
      <c r="ID315" s="61"/>
      <c r="IE315" s="61"/>
      <c r="IF315" s="61"/>
      <c r="IG315" s="61"/>
      <c r="IH315" s="61"/>
      <c r="II315" s="61"/>
      <c r="IJ315" s="61"/>
      <c r="IK315" s="61"/>
      <c r="IL315" s="61"/>
      <c r="IM315" s="61"/>
      <c r="IN315" s="61"/>
      <c r="IO315" s="61"/>
      <c r="IP315" s="61"/>
    </row>
    <row r="316" spans="1:250" x14ac:dyDescent="0.35">
      <c r="A316" s="9">
        <v>1</v>
      </c>
      <c r="B316" s="9">
        <v>49</v>
      </c>
      <c r="C316" s="2" t="s">
        <v>91</v>
      </c>
      <c r="D316" s="2"/>
      <c r="E316" s="2" t="s">
        <v>92</v>
      </c>
      <c r="F316" s="2" t="s">
        <v>4</v>
      </c>
      <c r="G316" s="3">
        <v>3.2</v>
      </c>
      <c r="H316" s="21">
        <v>6359260</v>
      </c>
      <c r="I316" s="21">
        <v>79534240</v>
      </c>
      <c r="J316" s="18">
        <v>12.164873123168945</v>
      </c>
      <c r="K316" s="18">
        <v>56.417049407958984</v>
      </c>
      <c r="L316" s="10"/>
      <c r="M316" s="10"/>
      <c r="N316" s="18"/>
      <c r="O316" s="18"/>
      <c r="P316" s="45">
        <f t="shared" ref="P316:P321" si="24">(((H316+60160)/(1.6309*(10)^7))/G316)*100</f>
        <v>12.300378625298913</v>
      </c>
      <c r="Q316" s="45">
        <f t="shared" ref="Q316:Q321" si="25">(((I316+717822)/(4.552*(10)^7))/G316)*100</f>
        <v>55.093957326449917</v>
      </c>
      <c r="R316" s="45">
        <f t="shared" si="19"/>
        <v>5.2233779339160771</v>
      </c>
      <c r="S316" s="45"/>
      <c r="T316" s="45"/>
      <c r="U316" s="45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</row>
    <row r="317" spans="1:250" x14ac:dyDescent="0.35">
      <c r="A317" s="9">
        <v>1</v>
      </c>
      <c r="B317" s="9">
        <v>48</v>
      </c>
      <c r="C317" s="2" t="s">
        <v>89</v>
      </c>
      <c r="D317" s="2"/>
      <c r="E317" s="2" t="s">
        <v>90</v>
      </c>
      <c r="F317" s="2" t="s">
        <v>4</v>
      </c>
      <c r="G317" s="3">
        <v>3.1</v>
      </c>
      <c r="H317" s="21">
        <v>5393884</v>
      </c>
      <c r="I317" s="21">
        <v>69749952</v>
      </c>
      <c r="J317" s="18">
        <v>10.684065818786621</v>
      </c>
      <c r="K317" s="18">
        <v>51.1143798828125</v>
      </c>
      <c r="L317" s="10"/>
      <c r="M317" s="10"/>
      <c r="N317" s="18"/>
      <c r="O317" s="18"/>
      <c r="P317" s="45">
        <f t="shared" si="24"/>
        <v>10.787718635465476</v>
      </c>
      <c r="Q317" s="45">
        <f t="shared" si="25"/>
        <v>49.937478031634456</v>
      </c>
      <c r="R317" s="45">
        <f t="shared" si="19"/>
        <v>5.3983738428598249</v>
      </c>
      <c r="S317" s="45"/>
      <c r="T317" s="45"/>
      <c r="U317" s="45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</row>
    <row r="318" spans="1:250" x14ac:dyDescent="0.35">
      <c r="A318" s="9">
        <v>1</v>
      </c>
      <c r="B318" s="9">
        <v>47</v>
      </c>
      <c r="C318" s="2" t="s">
        <v>87</v>
      </c>
      <c r="D318" s="2"/>
      <c r="E318" s="2" t="s">
        <v>88</v>
      </c>
      <c r="F318" s="2" t="s">
        <v>4</v>
      </c>
      <c r="G318" s="3">
        <v>3.19</v>
      </c>
      <c r="H318" s="21">
        <v>5805815</v>
      </c>
      <c r="I318" s="21">
        <v>78031024</v>
      </c>
      <c r="J318" s="18">
        <v>11.159397125244141</v>
      </c>
      <c r="K318" s="18">
        <v>55.530498504638672</v>
      </c>
      <c r="L318" s="10"/>
      <c r="M318" s="10"/>
      <c r="N318" s="18"/>
      <c r="O318" s="18"/>
      <c r="P318" s="45">
        <f t="shared" si="24"/>
        <v>11.275146461240029</v>
      </c>
      <c r="Q318" s="45">
        <f t="shared" si="25"/>
        <v>54.23145566935338</v>
      </c>
      <c r="R318" s="45">
        <f t="shared" si="19"/>
        <v>5.6091238780789245</v>
      </c>
      <c r="S318" s="45"/>
      <c r="T318" s="45"/>
      <c r="U318" s="45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</row>
    <row r="319" spans="1:250" x14ac:dyDescent="0.35">
      <c r="A319" s="9">
        <v>1</v>
      </c>
      <c r="B319" s="9">
        <v>6</v>
      </c>
      <c r="C319" s="2" t="s">
        <v>394</v>
      </c>
      <c r="D319" s="2" t="s">
        <v>393</v>
      </c>
      <c r="E319" s="2" t="s">
        <v>10</v>
      </c>
      <c r="F319" s="2" t="s">
        <v>6</v>
      </c>
      <c r="G319" s="3">
        <v>3.6840000000000002</v>
      </c>
      <c r="H319" s="21">
        <v>7028864</v>
      </c>
      <c r="I319" s="21">
        <v>48492416</v>
      </c>
      <c r="J319" s="18">
        <v>11.659999847412109</v>
      </c>
      <c r="K319" s="18">
        <v>29.989999771118164</v>
      </c>
      <c r="L319" s="18">
        <v>11.659999847412109</v>
      </c>
      <c r="M319" s="18">
        <v>29.989999771118164</v>
      </c>
      <c r="N319" s="18">
        <f>G319*(L319/100)</f>
        <v>0.42955439437866216</v>
      </c>
      <c r="O319" s="18">
        <f>G319*(M319/100)</f>
        <v>1.1048315915679932</v>
      </c>
      <c r="P319" s="45">
        <f t="shared" si="24"/>
        <v>11.798844905482733</v>
      </c>
      <c r="Q319" s="45">
        <f t="shared" si="25"/>
        <v>29.34496464071108</v>
      </c>
      <c r="R319" s="45">
        <f t="shared" si="19"/>
        <v>2.9004144478376404</v>
      </c>
      <c r="S319" s="45"/>
      <c r="T319" s="45"/>
      <c r="U319" s="45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</row>
    <row r="320" spans="1:250" x14ac:dyDescent="0.35">
      <c r="A320" s="9">
        <v>1</v>
      </c>
      <c r="B320" s="9">
        <v>7</v>
      </c>
      <c r="C320" s="2" t="s">
        <v>394</v>
      </c>
      <c r="D320" s="2" t="s">
        <v>393</v>
      </c>
      <c r="E320" s="2" t="s">
        <v>11</v>
      </c>
      <c r="F320" s="2" t="s">
        <v>6</v>
      </c>
      <c r="G320" s="3">
        <v>1.3169999999999999</v>
      </c>
      <c r="H320" s="21">
        <v>2440667</v>
      </c>
      <c r="I320" s="21">
        <v>17036284</v>
      </c>
      <c r="J320" s="18">
        <v>11.659999847412109</v>
      </c>
      <c r="K320" s="18">
        <v>29.989999771118164</v>
      </c>
      <c r="L320" s="18">
        <v>11.659999847412109</v>
      </c>
      <c r="M320" s="18">
        <v>29.989999771118164</v>
      </c>
      <c r="N320" s="18">
        <f>G320*(L320/100)</f>
        <v>0.15356219799041748</v>
      </c>
      <c r="O320" s="18">
        <f>G320*(M320/100)</f>
        <v>0.39496829698562619</v>
      </c>
      <c r="P320" s="45">
        <f t="shared" si="24"/>
        <v>11.643151321202669</v>
      </c>
      <c r="Q320" s="45">
        <f t="shared" si="25"/>
        <v>29.614934752119442</v>
      </c>
      <c r="R320" s="45">
        <f t="shared" si="19"/>
        <v>2.9662394049160961</v>
      </c>
      <c r="S320" s="45"/>
      <c r="T320" s="45"/>
      <c r="U320" s="45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</row>
    <row r="321" spans="1:250" s="60" customFormat="1" x14ac:dyDescent="0.35">
      <c r="A321" s="53">
        <v>1</v>
      </c>
      <c r="B321" s="53">
        <v>35</v>
      </c>
      <c r="C321" s="54" t="s">
        <v>64</v>
      </c>
      <c r="D321" s="54"/>
      <c r="E321" s="54" t="s">
        <v>65</v>
      </c>
      <c r="F321" s="54" t="s">
        <v>4</v>
      </c>
      <c r="G321" s="55">
        <v>1.91</v>
      </c>
      <c r="H321" s="56">
        <v>2951053</v>
      </c>
      <c r="I321" s="56">
        <v>38364220</v>
      </c>
      <c r="J321" s="57">
        <v>9.6472911834716797</v>
      </c>
      <c r="K321" s="57">
        <v>45.878059387207031</v>
      </c>
      <c r="L321" s="52"/>
      <c r="M321" s="52"/>
      <c r="N321" s="57"/>
      <c r="O321" s="57"/>
      <c r="P321" s="58">
        <f t="shared" si="24"/>
        <v>9.6667564467504068</v>
      </c>
      <c r="Q321" s="58">
        <f t="shared" si="25"/>
        <v>44.951234829175839</v>
      </c>
      <c r="R321" s="58">
        <f t="shared" si="19"/>
        <v>5.4228402574089563</v>
      </c>
      <c r="S321" s="58">
        <f>AVERAGE(P321:P323)</f>
        <v>9.9538955077831748</v>
      </c>
      <c r="T321" s="58">
        <f>AVERAGE(Q321:Q323)</f>
        <v>46.145821257348977</v>
      </c>
      <c r="U321" s="58">
        <f>AVERAGE(R321:R323)</f>
        <v>5.4050886018782158</v>
      </c>
      <c r="V321" s="59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GP321" s="61"/>
      <c r="GQ321" s="61"/>
      <c r="GR321" s="61"/>
      <c r="GS321" s="61"/>
      <c r="GT321" s="61"/>
      <c r="GU321" s="61"/>
      <c r="GV321" s="61"/>
      <c r="GW321" s="61"/>
      <c r="GX321" s="61"/>
      <c r="GY321" s="61"/>
      <c r="GZ321" s="61"/>
      <c r="HA321" s="61"/>
      <c r="HB321" s="61"/>
      <c r="HC321" s="61"/>
      <c r="HD321" s="61"/>
      <c r="HE321" s="61"/>
      <c r="HF321" s="61"/>
      <c r="HG321" s="61"/>
      <c r="HH321" s="61"/>
      <c r="HI321" s="61"/>
      <c r="HJ321" s="61"/>
      <c r="HK321" s="61"/>
      <c r="HL321" s="61"/>
      <c r="HM321" s="61"/>
      <c r="HN321" s="61"/>
      <c r="HO321" s="61"/>
      <c r="HP321" s="61"/>
      <c r="HQ321" s="61"/>
      <c r="HR321" s="61"/>
      <c r="HS321" s="61"/>
      <c r="HT321" s="61"/>
      <c r="HU321" s="61"/>
      <c r="HV321" s="61"/>
      <c r="HW321" s="61"/>
      <c r="HX321" s="61"/>
      <c r="HY321" s="61"/>
      <c r="HZ321" s="61"/>
      <c r="IA321" s="61"/>
      <c r="IB321" s="61"/>
      <c r="IC321" s="61"/>
      <c r="ID321" s="61"/>
      <c r="IE321" s="61"/>
      <c r="IF321" s="61"/>
      <c r="IG321" s="61"/>
      <c r="IH321" s="61"/>
      <c r="II321" s="61"/>
      <c r="IJ321" s="61"/>
      <c r="IK321" s="61"/>
      <c r="IL321" s="61"/>
      <c r="IM321" s="61"/>
      <c r="IN321" s="61"/>
      <c r="IO321" s="61"/>
      <c r="IP321" s="61"/>
    </row>
    <row r="322" spans="1:250" s="60" customFormat="1" ht="15.4" x14ac:dyDescent="0.35">
      <c r="A322" s="62">
        <v>6</v>
      </c>
      <c r="B322" s="63"/>
      <c r="C322" s="64" t="s">
        <v>703</v>
      </c>
      <c r="E322" s="65" t="s">
        <v>704</v>
      </c>
      <c r="F322" s="66" t="s">
        <v>4</v>
      </c>
      <c r="G322" s="67">
        <v>3.53</v>
      </c>
      <c r="H322" s="68"/>
      <c r="I322" s="68"/>
      <c r="J322" s="69"/>
      <c r="K322" s="69"/>
      <c r="L322" s="63"/>
      <c r="M322" s="63"/>
      <c r="N322" s="70"/>
      <c r="O322" s="70"/>
      <c r="P322" s="71">
        <v>10.397339820861816</v>
      </c>
      <c r="Q322" s="71">
        <v>48.79083251953125</v>
      </c>
      <c r="R322" s="58">
        <f t="shared" si="19"/>
        <v>5.4724518843612096</v>
      </c>
      <c r="S322" s="58">
        <f>STDEV(P321:P323)</f>
        <v>0.3895658038057826</v>
      </c>
      <c r="T322" s="58">
        <f>STDEV(Q321:Q323)</f>
        <v>2.2942159347538476</v>
      </c>
      <c r="U322" s="58">
        <f>STDEV(R321:R323)</f>
        <v>7.7773664482418584E-2</v>
      </c>
      <c r="V322" s="59"/>
      <c r="GP322" s="61"/>
      <c r="GQ322" s="61"/>
      <c r="GR322" s="61"/>
      <c r="GS322" s="61"/>
      <c r="GT322" s="61"/>
      <c r="GU322" s="61"/>
      <c r="GV322" s="61"/>
      <c r="GW322" s="61"/>
      <c r="GX322" s="61"/>
      <c r="GY322" s="61"/>
      <c r="GZ322" s="61"/>
      <c r="HA322" s="61"/>
      <c r="HB322" s="61"/>
      <c r="HC322" s="61"/>
      <c r="HD322" s="61"/>
      <c r="HE322" s="61"/>
      <c r="HF322" s="61"/>
      <c r="HG322" s="61"/>
      <c r="HH322" s="61"/>
      <c r="HI322" s="61"/>
      <c r="HJ322" s="61"/>
      <c r="HK322" s="61"/>
      <c r="HL322" s="61"/>
      <c r="HM322" s="61"/>
      <c r="HN322" s="61"/>
      <c r="HO322" s="61"/>
      <c r="HP322" s="61"/>
      <c r="HQ322" s="61"/>
      <c r="HR322" s="61"/>
      <c r="HS322" s="61"/>
      <c r="HT322" s="61"/>
      <c r="HU322" s="61"/>
      <c r="HV322" s="61"/>
      <c r="HW322" s="61"/>
      <c r="HX322" s="61"/>
      <c r="HY322" s="61"/>
      <c r="HZ322" s="61"/>
      <c r="IA322" s="61"/>
      <c r="IB322" s="61"/>
      <c r="IC322" s="61"/>
      <c r="ID322" s="61"/>
      <c r="IE322" s="61"/>
      <c r="IF322" s="61"/>
      <c r="IG322" s="61"/>
      <c r="IH322" s="61"/>
      <c r="II322" s="61"/>
      <c r="IJ322" s="61"/>
      <c r="IK322" s="61"/>
      <c r="IL322" s="61"/>
      <c r="IM322" s="61"/>
      <c r="IN322" s="61"/>
      <c r="IO322" s="61"/>
      <c r="IP322" s="61"/>
    </row>
    <row r="323" spans="1:250" s="60" customFormat="1" ht="15.4" x14ac:dyDescent="0.35">
      <c r="A323" s="62">
        <v>6</v>
      </c>
      <c r="B323" s="63"/>
      <c r="C323" s="64" t="s">
        <v>705</v>
      </c>
      <c r="E323" s="65" t="s">
        <v>706</v>
      </c>
      <c r="F323" s="66" t="s">
        <v>4</v>
      </c>
      <c r="G323" s="67">
        <v>2.36</v>
      </c>
      <c r="H323" s="68"/>
      <c r="I323" s="68"/>
      <c r="J323" s="69"/>
      <c r="K323" s="69"/>
      <c r="L323" s="63"/>
      <c r="M323" s="63"/>
      <c r="N323" s="70"/>
      <c r="O323" s="70"/>
      <c r="P323" s="71">
        <v>9.7975902557373047</v>
      </c>
      <c r="Q323" s="71">
        <v>44.695396423339844</v>
      </c>
      <c r="R323" s="58">
        <f t="shared" si="19"/>
        <v>5.3199736638644808</v>
      </c>
      <c r="S323" s="58">
        <f>100*S322/S321</f>
        <v>3.9137019622234566</v>
      </c>
      <c r="T323" s="58">
        <f>100*T322/T321</f>
        <v>4.9716656291786787</v>
      </c>
      <c r="U323" s="58">
        <f>100*U322/U321</f>
        <v>1.4388971247463547</v>
      </c>
      <c r="V323" s="59"/>
      <c r="GP323" s="61"/>
      <c r="GQ323" s="61"/>
      <c r="GR323" s="61"/>
      <c r="GS323" s="61"/>
      <c r="GT323" s="61"/>
      <c r="GU323" s="61"/>
      <c r="GV323" s="61"/>
      <c r="GW323" s="61"/>
      <c r="GX323" s="61"/>
      <c r="GY323" s="61"/>
      <c r="GZ323" s="61"/>
      <c r="HA323" s="61"/>
      <c r="HB323" s="61"/>
      <c r="HC323" s="61"/>
      <c r="HD323" s="61"/>
      <c r="HE323" s="61"/>
      <c r="HF323" s="61"/>
      <c r="HG323" s="61"/>
      <c r="HH323" s="61"/>
      <c r="HI323" s="61"/>
      <c r="HJ323" s="61"/>
      <c r="HK323" s="61"/>
      <c r="HL323" s="61"/>
      <c r="HM323" s="61"/>
      <c r="HN323" s="61"/>
      <c r="HO323" s="61"/>
      <c r="HP323" s="61"/>
      <c r="HQ323" s="61"/>
      <c r="HR323" s="61"/>
      <c r="HS323" s="61"/>
      <c r="HT323" s="61"/>
      <c r="HU323" s="61"/>
      <c r="HV323" s="61"/>
      <c r="HW323" s="61"/>
      <c r="HX323" s="61"/>
      <c r="HY323" s="61"/>
      <c r="HZ323" s="61"/>
      <c r="IA323" s="61"/>
      <c r="IB323" s="61"/>
      <c r="IC323" s="61"/>
      <c r="ID323" s="61"/>
      <c r="IE323" s="61"/>
      <c r="IF323" s="61"/>
      <c r="IG323" s="61"/>
      <c r="IH323" s="61"/>
      <c r="II323" s="61"/>
      <c r="IJ323" s="61"/>
      <c r="IK323" s="61"/>
      <c r="IL323" s="61"/>
      <c r="IM323" s="61"/>
      <c r="IN323" s="61"/>
      <c r="IO323" s="61"/>
      <c r="IP323" s="61"/>
    </row>
    <row r="324" spans="1:250" x14ac:dyDescent="0.35">
      <c r="A324" s="9">
        <v>1</v>
      </c>
      <c r="B324" s="9">
        <v>34</v>
      </c>
      <c r="C324" s="2" t="s">
        <v>62</v>
      </c>
      <c r="D324" s="2"/>
      <c r="E324" s="2" t="s">
        <v>63</v>
      </c>
      <c r="F324" s="2" t="s">
        <v>4</v>
      </c>
      <c r="G324" s="3">
        <v>1.78</v>
      </c>
      <c r="H324" s="21">
        <v>3902280</v>
      </c>
      <c r="I324" s="21">
        <v>44717900</v>
      </c>
      <c r="J324" s="18">
        <v>13.566409111022949</v>
      </c>
      <c r="K324" s="18">
        <v>57.283878326416016</v>
      </c>
      <c r="L324" s="10"/>
      <c r="M324" s="10"/>
      <c r="N324" s="18"/>
      <c r="O324" s="18"/>
      <c r="P324" s="45">
        <f>(((H324+60160)/(1.6309*(10)^7))/G324)*100</f>
        <v>13.649456665892757</v>
      </c>
      <c r="Q324" s="45">
        <f>(((I324+717822)/(4.552*(10)^7))/G324)*100</f>
        <v>56.075761240891772</v>
      </c>
      <c r="R324" s="45">
        <f t="shared" si="19"/>
        <v>4.7909956390491626</v>
      </c>
      <c r="S324" s="45"/>
      <c r="T324" s="45"/>
      <c r="U324" s="45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</row>
    <row r="325" spans="1:250" x14ac:dyDescent="0.35">
      <c r="A325" s="9">
        <v>1</v>
      </c>
      <c r="B325" s="9">
        <v>33</v>
      </c>
      <c r="C325" s="2" t="s">
        <v>60</v>
      </c>
      <c r="D325" s="2"/>
      <c r="E325" s="2" t="s">
        <v>61</v>
      </c>
      <c r="F325" s="2" t="s">
        <v>4</v>
      </c>
      <c r="G325" s="3">
        <v>3.2</v>
      </c>
      <c r="H325" s="21">
        <v>5869937</v>
      </c>
      <c r="I325" s="21">
        <v>72039192</v>
      </c>
      <c r="J325" s="18">
        <v>11.245058059692383</v>
      </c>
      <c r="K325" s="18">
        <v>51.131454467773438</v>
      </c>
      <c r="L325" s="10"/>
      <c r="M325" s="10"/>
      <c r="N325" s="18"/>
      <c r="O325" s="18"/>
      <c r="P325" s="45">
        <f>(((H325+60160)/(1.6309*(10)^7))/G325)*100</f>
        <v>11.362777070942425</v>
      </c>
      <c r="Q325" s="45">
        <f>(((I325+717822)/(4.552*(10)^7))/G325)*100</f>
        <v>49.948521254393683</v>
      </c>
      <c r="R325" s="45">
        <f t="shared" si="19"/>
        <v>5.1263010916015457</v>
      </c>
      <c r="S325" s="45"/>
      <c r="T325" s="45"/>
      <c r="U325" s="45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</row>
    <row r="326" spans="1:250" x14ac:dyDescent="0.35">
      <c r="A326" s="9">
        <v>1</v>
      </c>
      <c r="B326" s="9">
        <v>32</v>
      </c>
      <c r="C326" s="2" t="s">
        <v>58</v>
      </c>
      <c r="D326" s="2"/>
      <c r="E326" s="2" t="s">
        <v>59</v>
      </c>
      <c r="F326" s="2" t="s">
        <v>4</v>
      </c>
      <c r="G326" s="3">
        <v>1.93</v>
      </c>
      <c r="H326" s="21">
        <v>3946269</v>
      </c>
      <c r="I326" s="21">
        <v>43132320</v>
      </c>
      <c r="J326" s="18">
        <v>12.649127006530762</v>
      </c>
      <c r="K326" s="18">
        <v>50.977806091308594</v>
      </c>
      <c r="L326" s="10"/>
      <c r="M326" s="10"/>
      <c r="N326" s="18"/>
      <c r="O326" s="18"/>
      <c r="P326" s="45">
        <f>(((H326+60160)/(1.6309*(10)^7))/G326)*100</f>
        <v>12.728370520488863</v>
      </c>
      <c r="Q326" s="45">
        <f>(((I326+717822)/(4.552*(10)^7))/G326)*100</f>
        <v>49.912743473232759</v>
      </c>
      <c r="R326" s="45">
        <f t="shared" si="19"/>
        <v>4.5730357267697404</v>
      </c>
      <c r="S326" s="45"/>
      <c r="T326" s="45"/>
      <c r="U326" s="45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</row>
    <row r="327" spans="1:250" x14ac:dyDescent="0.35">
      <c r="A327" s="9">
        <v>1</v>
      </c>
      <c r="B327" s="9">
        <v>30</v>
      </c>
      <c r="C327" s="2" t="s">
        <v>55</v>
      </c>
      <c r="D327" s="2"/>
      <c r="E327" s="2" t="s">
        <v>56</v>
      </c>
      <c r="F327" s="2" t="s">
        <v>4</v>
      </c>
      <c r="G327" s="3">
        <v>2.69</v>
      </c>
      <c r="H327" s="21">
        <v>4285600</v>
      </c>
      <c r="I327" s="21">
        <v>58369912</v>
      </c>
      <c r="J327" s="18">
        <v>9.834193229675293</v>
      </c>
      <c r="K327" s="18">
        <v>49.358177185058594</v>
      </c>
      <c r="L327" s="10"/>
      <c r="M327" s="10"/>
      <c r="N327" s="18"/>
      <c r="O327" s="18"/>
      <c r="P327" s="45">
        <f>(((H327+60160)/(1.6309*(10)^7))/G327)*100</f>
        <v>9.9057217706099294</v>
      </c>
      <c r="Q327" s="45">
        <f>(((I327+717822)/(4.552*(10)^7))/G327)*100</f>
        <v>48.255053540745202</v>
      </c>
      <c r="R327" s="45">
        <f t="shared" si="19"/>
        <v>5.6809718597510068</v>
      </c>
      <c r="S327" s="45"/>
      <c r="T327" s="45"/>
      <c r="U327" s="45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</row>
    <row r="328" spans="1:250" x14ac:dyDescent="0.35">
      <c r="A328" s="9">
        <v>1</v>
      </c>
      <c r="B328" s="9">
        <v>29</v>
      </c>
      <c r="C328" s="2" t="s">
        <v>53</v>
      </c>
      <c r="D328" s="2"/>
      <c r="E328" s="2" t="s">
        <v>54</v>
      </c>
      <c r="F328" s="2" t="s">
        <v>4</v>
      </c>
      <c r="G328" s="3">
        <v>3.7</v>
      </c>
      <c r="H328" s="21">
        <v>6168958</v>
      </c>
      <c r="I328" s="21">
        <v>83313328</v>
      </c>
      <c r="J328" s="18">
        <v>10.211588859558105</v>
      </c>
      <c r="K328" s="18">
        <v>51.098037719726563</v>
      </c>
      <c r="L328" s="10"/>
      <c r="M328" s="10"/>
      <c r="N328" s="18"/>
      <c r="O328" s="18"/>
      <c r="P328" s="45">
        <f>(((H328+60160)/(1.6309*(10)^7))/G328)*100</f>
        <v>10.32279971430134</v>
      </c>
      <c r="Q328" s="45">
        <f>(((I328+717822)/(4.552*(10)^7))/G328)*100</f>
        <v>49.89262219161165</v>
      </c>
      <c r="R328" s="45">
        <f t="shared" si="19"/>
        <v>5.6364387266772642</v>
      </c>
      <c r="S328" s="45"/>
      <c r="T328" s="45"/>
      <c r="U328" s="45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</row>
    <row r="329" spans="1:250" ht="15.4" x14ac:dyDescent="0.35">
      <c r="A329" s="39">
        <v>5</v>
      </c>
      <c r="C329" s="44" t="s">
        <v>572</v>
      </c>
      <c r="E329" s="41" t="s">
        <v>573</v>
      </c>
      <c r="F329" s="42" t="s">
        <v>4</v>
      </c>
      <c r="G329" s="43">
        <v>2.66</v>
      </c>
      <c r="P329" s="46">
        <v>10.628251075744629</v>
      </c>
      <c r="Q329" s="46">
        <v>45.428642272949219</v>
      </c>
      <c r="R329" s="45">
        <f t="shared" si="19"/>
        <v>4.9846413234868718</v>
      </c>
      <c r="S329" s="45"/>
      <c r="T329" s="45"/>
      <c r="U329" s="45"/>
    </row>
    <row r="330" spans="1:250" ht="15.4" x14ac:dyDescent="0.35">
      <c r="A330" s="39">
        <v>5</v>
      </c>
      <c r="C330" s="44" t="s">
        <v>581</v>
      </c>
      <c r="E330" s="41" t="s">
        <v>582</v>
      </c>
      <c r="F330" s="42" t="s">
        <v>4</v>
      </c>
      <c r="G330" s="43">
        <v>3.45</v>
      </c>
      <c r="P330" s="46">
        <v>10.326150894165039</v>
      </c>
      <c r="Q330" s="46">
        <v>51.589828491210938</v>
      </c>
      <c r="R330" s="45">
        <f t="shared" si="19"/>
        <v>5.8262830395362464</v>
      </c>
      <c r="S330" s="45"/>
      <c r="T330" s="45"/>
      <c r="U330" s="45"/>
    </row>
    <row r="331" spans="1:250" ht="15.4" x14ac:dyDescent="0.35">
      <c r="A331" s="39">
        <v>5</v>
      </c>
      <c r="C331" s="44" t="s">
        <v>545</v>
      </c>
      <c r="E331" s="41" t="s">
        <v>546</v>
      </c>
      <c r="F331" s="42" t="s">
        <v>4</v>
      </c>
      <c r="G331" s="43">
        <v>3.06</v>
      </c>
      <c r="P331" s="46">
        <v>9.3579912185668945</v>
      </c>
      <c r="Q331" s="46">
        <v>48.101207733154297</v>
      </c>
      <c r="R331" s="45">
        <f t="shared" si="19"/>
        <v>5.9943115206396795</v>
      </c>
      <c r="S331" s="45"/>
      <c r="T331" s="45"/>
      <c r="U331" s="45"/>
    </row>
    <row r="332" spans="1:250" ht="15.4" x14ac:dyDescent="0.35">
      <c r="A332" s="39">
        <v>5</v>
      </c>
      <c r="C332" s="44" t="s">
        <v>560</v>
      </c>
      <c r="E332" s="41" t="s">
        <v>561</v>
      </c>
      <c r="F332" s="42" t="s">
        <v>4</v>
      </c>
      <c r="G332" s="43">
        <v>2.64</v>
      </c>
      <c r="P332" s="46">
        <v>11.148650169372559</v>
      </c>
      <c r="Q332" s="46">
        <v>50.259521484375</v>
      </c>
      <c r="R332" s="45">
        <f t="shared" si="19"/>
        <v>5.2572910775196284</v>
      </c>
      <c r="S332" s="45"/>
      <c r="T332" s="45"/>
      <c r="U332" s="45"/>
    </row>
    <row r="333" spans="1:250" x14ac:dyDescent="0.35">
      <c r="A333" s="11">
        <v>3</v>
      </c>
      <c r="B333" s="9">
        <v>51</v>
      </c>
      <c r="C333" s="2" t="s">
        <v>355</v>
      </c>
      <c r="D333" s="2"/>
      <c r="E333" s="2" t="s">
        <v>356</v>
      </c>
      <c r="F333" s="2" t="s">
        <v>4</v>
      </c>
      <c r="G333" s="12">
        <v>2.68</v>
      </c>
      <c r="H333" s="22">
        <v>4185056</v>
      </c>
      <c r="I333" s="22">
        <v>61576368</v>
      </c>
      <c r="J333" s="12">
        <v>9.4721775054931641</v>
      </c>
      <c r="K333" s="12">
        <v>51.331813812255859</v>
      </c>
      <c r="L333" s="10"/>
      <c r="M333" s="10"/>
      <c r="N333" s="18"/>
      <c r="O333" s="18"/>
      <c r="P333" s="45">
        <f t="shared" ref="P333:P341" si="26">(((H333+60160)/(1.6309*(10)^7))/G333)*100</f>
        <v>9.712648359160724</v>
      </c>
      <c r="Q333" s="45">
        <f t="shared" ref="Q333:Q341" si="27">(((I333+717822)/(4.552*(10)^7))/G333)*100</f>
        <v>51.063490215880179</v>
      </c>
      <c r="R333" s="45">
        <f t="shared" si="19"/>
        <v>6.1311055357566344</v>
      </c>
      <c r="S333" s="45"/>
      <c r="T333" s="45"/>
      <c r="U333" s="45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</row>
    <row r="334" spans="1:250" x14ac:dyDescent="0.35">
      <c r="A334" s="11">
        <v>3</v>
      </c>
      <c r="B334" s="9">
        <v>50</v>
      </c>
      <c r="C334" s="2" t="s">
        <v>353</v>
      </c>
      <c r="D334" s="2"/>
      <c r="E334" s="2" t="s">
        <v>354</v>
      </c>
      <c r="F334" s="2" t="s">
        <v>4</v>
      </c>
      <c r="G334" s="12">
        <v>3.19</v>
      </c>
      <c r="H334" s="22">
        <v>5987545</v>
      </c>
      <c r="I334" s="22">
        <v>72627696</v>
      </c>
      <c r="J334" s="12">
        <v>11.341507911682129</v>
      </c>
      <c r="K334" s="12">
        <v>50.762847900390625</v>
      </c>
      <c r="L334" s="10"/>
      <c r="M334" s="10"/>
      <c r="N334" s="18"/>
      <c r="O334" s="18"/>
      <c r="P334" s="45">
        <f t="shared" si="26"/>
        <v>11.624454524503367</v>
      </c>
      <c r="Q334" s="45">
        <f t="shared" si="27"/>
        <v>50.510380913553455</v>
      </c>
      <c r="R334" s="45">
        <f t="shared" si="19"/>
        <v>5.0672697319114288</v>
      </c>
      <c r="S334" s="45"/>
      <c r="T334" s="45"/>
      <c r="U334" s="45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</row>
    <row r="335" spans="1:250" x14ac:dyDescent="0.35">
      <c r="A335" s="11">
        <v>3</v>
      </c>
      <c r="B335" s="9">
        <v>49</v>
      </c>
      <c r="C335" s="2" t="s">
        <v>351</v>
      </c>
      <c r="D335" s="2"/>
      <c r="E335" s="2" t="s">
        <v>352</v>
      </c>
      <c r="F335" s="2" t="s">
        <v>4</v>
      </c>
      <c r="G335" s="12">
        <v>2.0699999999999998</v>
      </c>
      <c r="H335" s="22">
        <v>3216929.5</v>
      </c>
      <c r="I335" s="22">
        <v>46904404</v>
      </c>
      <c r="J335" s="12">
        <v>9.4627704620361328</v>
      </c>
      <c r="K335" s="12">
        <v>50.832294464111328</v>
      </c>
      <c r="L335" s="10"/>
      <c r="M335" s="10"/>
      <c r="N335" s="18"/>
      <c r="O335" s="18"/>
      <c r="P335" s="45">
        <f t="shared" si="26"/>
        <v>9.7071250484676526</v>
      </c>
      <c r="Q335" s="45">
        <f t="shared" si="27"/>
        <v>50.540215905521194</v>
      </c>
      <c r="R335" s="45">
        <f t="shared" si="19"/>
        <v>6.0717297107541706</v>
      </c>
      <c r="S335" s="45"/>
      <c r="T335" s="45"/>
      <c r="U335" s="45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</row>
    <row r="336" spans="1:250" x14ac:dyDescent="0.35">
      <c r="A336" s="11">
        <v>3</v>
      </c>
      <c r="B336" s="9">
        <v>48</v>
      </c>
      <c r="C336" s="2" t="s">
        <v>349</v>
      </c>
      <c r="D336" s="2"/>
      <c r="E336" s="2" t="s">
        <v>350</v>
      </c>
      <c r="F336" s="2" t="s">
        <v>4</v>
      </c>
      <c r="G336" s="12">
        <v>2.04</v>
      </c>
      <c r="H336" s="22">
        <v>3521437</v>
      </c>
      <c r="I336" s="22">
        <v>44849056</v>
      </c>
      <c r="J336" s="12">
        <v>10.495803833007813</v>
      </c>
      <c r="K336" s="12">
        <v>49.358600616455078</v>
      </c>
      <c r="L336" s="10"/>
      <c r="M336" s="10"/>
      <c r="N336" s="18"/>
      <c r="O336" s="18"/>
      <c r="P336" s="45">
        <f t="shared" si="26"/>
        <v>10.765128480725787</v>
      </c>
      <c r="Q336" s="45">
        <f t="shared" si="27"/>
        <v>49.070089854922642</v>
      </c>
      <c r="R336" s="45">
        <f t="shared" si="19"/>
        <v>5.3157383672966922</v>
      </c>
      <c r="S336" s="45"/>
      <c r="T336" s="45"/>
      <c r="U336" s="45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</row>
    <row r="337" spans="1:250" x14ac:dyDescent="0.35">
      <c r="A337" s="11">
        <v>3</v>
      </c>
      <c r="B337" s="9">
        <v>47</v>
      </c>
      <c r="C337" s="2" t="s">
        <v>347</v>
      </c>
      <c r="D337" s="2"/>
      <c r="E337" s="2" t="s">
        <v>348</v>
      </c>
      <c r="F337" s="2" t="s">
        <v>4</v>
      </c>
      <c r="G337" s="12">
        <v>3.08</v>
      </c>
      <c r="H337" s="22">
        <v>5383797</v>
      </c>
      <c r="I337" s="22">
        <v>69501960</v>
      </c>
      <c r="J337" s="12">
        <v>10.572709083557129</v>
      </c>
      <c r="K337" s="12">
        <v>50.338428497314453</v>
      </c>
      <c r="L337" s="10"/>
      <c r="M337" s="10"/>
      <c r="N337" s="18"/>
      <c r="O337" s="18"/>
      <c r="P337" s="45">
        <f t="shared" si="26"/>
        <v>10.837687819568989</v>
      </c>
      <c r="Q337" s="45">
        <f t="shared" si="27"/>
        <v>50.084864937347376</v>
      </c>
      <c r="R337" s="45">
        <f t="shared" si="19"/>
        <v>5.3893430856686928</v>
      </c>
      <c r="S337" s="45"/>
      <c r="T337" s="45"/>
      <c r="U337" s="45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</row>
    <row r="338" spans="1:250" x14ac:dyDescent="0.35">
      <c r="A338" s="11">
        <v>3</v>
      </c>
      <c r="B338" s="9">
        <v>45</v>
      </c>
      <c r="C338" s="2" t="s">
        <v>344</v>
      </c>
      <c r="D338" s="2"/>
      <c r="E338" s="2" t="s">
        <v>345</v>
      </c>
      <c r="F338" s="2" t="s">
        <v>4</v>
      </c>
      <c r="G338" s="12">
        <v>1.72</v>
      </c>
      <c r="H338" s="22">
        <v>3035436</v>
      </c>
      <c r="I338" s="22">
        <v>41275672</v>
      </c>
      <c r="J338" s="12">
        <v>10.756443977355957</v>
      </c>
      <c r="K338" s="12">
        <v>53.961345672607422</v>
      </c>
      <c r="L338" s="10"/>
      <c r="M338" s="10"/>
      <c r="N338" s="18"/>
      <c r="O338" s="18"/>
      <c r="P338" s="45">
        <f t="shared" si="26"/>
        <v>11.035410609351095</v>
      </c>
      <c r="Q338" s="45">
        <f t="shared" si="27"/>
        <v>53.635373666571304</v>
      </c>
      <c r="R338" s="45">
        <f t="shared" si="19"/>
        <v>5.6679860815549192</v>
      </c>
      <c r="S338" s="45"/>
      <c r="T338" s="45"/>
      <c r="U338" s="45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</row>
    <row r="339" spans="1:250" x14ac:dyDescent="0.35">
      <c r="A339" s="11">
        <v>3</v>
      </c>
      <c r="B339" s="9">
        <v>44</v>
      </c>
      <c r="C339" s="2" t="s">
        <v>342</v>
      </c>
      <c r="D339" s="2"/>
      <c r="E339" s="2" t="s">
        <v>343</v>
      </c>
      <c r="F339" s="2" t="s">
        <v>4</v>
      </c>
      <c r="G339" s="12">
        <v>2.88</v>
      </c>
      <c r="H339" s="22">
        <v>4944715</v>
      </c>
      <c r="I339" s="22">
        <v>66087528</v>
      </c>
      <c r="J339" s="12">
        <v>10.393942832946777</v>
      </c>
      <c r="K339" s="12">
        <v>51.22039794921875</v>
      </c>
      <c r="L339" s="10"/>
      <c r="M339" s="10"/>
      <c r="N339" s="18"/>
      <c r="O339" s="18"/>
      <c r="P339" s="45">
        <f t="shared" si="26"/>
        <v>10.655489726190719</v>
      </c>
      <c r="Q339" s="45">
        <f t="shared" si="27"/>
        <v>50.958484365846523</v>
      </c>
      <c r="R339" s="45">
        <f t="shared" ref="R339:R402" si="28">(Q339/12.011)/(P339/14.007)</f>
        <v>5.5771079341724352</v>
      </c>
      <c r="S339" s="45"/>
      <c r="T339" s="45"/>
      <c r="U339" s="45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</row>
    <row r="340" spans="1:250" x14ac:dyDescent="0.35">
      <c r="A340" s="11">
        <v>3</v>
      </c>
      <c r="B340" s="9">
        <v>43</v>
      </c>
      <c r="C340" s="2" t="s">
        <v>340</v>
      </c>
      <c r="D340" s="2"/>
      <c r="E340" s="2" t="s">
        <v>341</v>
      </c>
      <c r="F340" s="2" t="s">
        <v>4</v>
      </c>
      <c r="G340" s="12">
        <v>2.4</v>
      </c>
      <c r="H340" s="22">
        <v>3987195.5</v>
      </c>
      <c r="I340" s="22">
        <v>52971352</v>
      </c>
      <c r="J340" s="12">
        <v>10.083572387695313</v>
      </c>
      <c r="K340" s="12">
        <v>49.41595458984375</v>
      </c>
      <c r="L340" s="10"/>
      <c r="M340" s="10"/>
      <c r="N340" s="18"/>
      <c r="O340" s="18"/>
      <c r="P340" s="45">
        <f t="shared" si="26"/>
        <v>10.340291403519529</v>
      </c>
      <c r="Q340" s="45">
        <f t="shared" si="27"/>
        <v>49.144308362624493</v>
      </c>
      <c r="R340" s="45">
        <f t="shared" si="28"/>
        <v>5.5425090523030374</v>
      </c>
      <c r="S340" s="45"/>
      <c r="T340" s="45"/>
      <c r="U340" s="45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</row>
    <row r="341" spans="1:250" s="60" customFormat="1" x14ac:dyDescent="0.35">
      <c r="A341" s="105">
        <v>3</v>
      </c>
      <c r="B341" s="53">
        <v>42</v>
      </c>
      <c r="C341" s="54" t="s">
        <v>338</v>
      </c>
      <c r="D341" s="54"/>
      <c r="E341" s="54" t="s">
        <v>339</v>
      </c>
      <c r="F341" s="54" t="s">
        <v>4</v>
      </c>
      <c r="G341" s="106">
        <v>3.33</v>
      </c>
      <c r="H341" s="107">
        <v>5057518</v>
      </c>
      <c r="I341" s="107">
        <v>69289272</v>
      </c>
      <c r="J341" s="106">
        <v>9.1922111511230469</v>
      </c>
      <c r="K341" s="106">
        <v>46.41845703125</v>
      </c>
      <c r="L341" s="52"/>
      <c r="M341" s="52"/>
      <c r="N341" s="57"/>
      <c r="O341" s="57"/>
      <c r="P341" s="58">
        <f t="shared" si="26"/>
        <v>9.4232647019451843</v>
      </c>
      <c r="Q341" s="58">
        <f t="shared" si="27"/>
        <v>46.184427397520551</v>
      </c>
      <c r="R341" s="58">
        <f t="shared" si="28"/>
        <v>5.7155777180234217</v>
      </c>
      <c r="S341" s="58">
        <f>AVERAGE(P341:P343)</f>
        <v>9.9698547389052319</v>
      </c>
      <c r="T341" s="58">
        <f>AVERAGE(Q341:Q343)</f>
        <v>47.173560505797866</v>
      </c>
      <c r="U341" s="58">
        <f>AVERAGE(R341:R343)</f>
        <v>5.5243907675147783</v>
      </c>
      <c r="V341" s="59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GP341" s="61"/>
      <c r="GQ341" s="61"/>
      <c r="GR341" s="61"/>
      <c r="GS341" s="61"/>
      <c r="GT341" s="61"/>
      <c r="GU341" s="61"/>
      <c r="GV341" s="61"/>
      <c r="GW341" s="61"/>
      <c r="GX341" s="61"/>
      <c r="GY341" s="61"/>
      <c r="GZ341" s="61"/>
      <c r="HA341" s="61"/>
      <c r="HB341" s="61"/>
      <c r="HC341" s="61"/>
      <c r="HD341" s="61"/>
      <c r="HE341" s="61"/>
      <c r="HF341" s="61"/>
      <c r="HG341" s="61"/>
      <c r="HH341" s="61"/>
      <c r="HI341" s="61"/>
      <c r="HJ341" s="61"/>
      <c r="HK341" s="61"/>
      <c r="HL341" s="61"/>
      <c r="HM341" s="61"/>
      <c r="HN341" s="61"/>
      <c r="HO341" s="61"/>
      <c r="HP341" s="61"/>
      <c r="HQ341" s="61"/>
      <c r="HR341" s="61"/>
      <c r="HS341" s="61"/>
      <c r="HT341" s="61"/>
      <c r="HU341" s="61"/>
      <c r="HV341" s="61"/>
      <c r="HW341" s="61"/>
      <c r="HX341" s="61"/>
      <c r="HY341" s="61"/>
      <c r="HZ341" s="61"/>
      <c r="IA341" s="61"/>
      <c r="IB341" s="61"/>
      <c r="IC341" s="61"/>
      <c r="ID341" s="61"/>
      <c r="IE341" s="61"/>
      <c r="IF341" s="61"/>
      <c r="IG341" s="61"/>
      <c r="IH341" s="61"/>
      <c r="II341" s="61"/>
      <c r="IJ341" s="61"/>
      <c r="IK341" s="61"/>
      <c r="IL341" s="61"/>
      <c r="IM341" s="61"/>
      <c r="IN341" s="61"/>
      <c r="IO341" s="61"/>
      <c r="IP341" s="61"/>
    </row>
    <row r="342" spans="1:250" s="60" customFormat="1" ht="15.4" x14ac:dyDescent="0.35">
      <c r="A342" s="62">
        <v>6</v>
      </c>
      <c r="B342" s="63"/>
      <c r="C342" s="64" t="s">
        <v>661</v>
      </c>
      <c r="E342" s="65" t="s">
        <v>662</v>
      </c>
      <c r="F342" s="66" t="s">
        <v>4</v>
      </c>
      <c r="G342" s="67">
        <v>3.34</v>
      </c>
      <c r="H342" s="68"/>
      <c r="I342" s="68"/>
      <c r="J342" s="69"/>
      <c r="K342" s="69"/>
      <c r="L342" s="63"/>
      <c r="M342" s="63"/>
      <c r="N342" s="70"/>
      <c r="O342" s="70"/>
      <c r="P342" s="71">
        <v>10.390009880065918</v>
      </c>
      <c r="Q342" s="71">
        <v>47.256122589111328</v>
      </c>
      <c r="R342" s="58">
        <f t="shared" si="28"/>
        <v>5.3040558159846949</v>
      </c>
      <c r="S342" s="58">
        <f>STDEV(P341:P343)</f>
        <v>0.49561920565265466</v>
      </c>
      <c r="T342" s="58">
        <f>STDEV(Q341:Q343)</f>
        <v>0.95054506121367344</v>
      </c>
      <c r="U342" s="58">
        <f>STDEV(R341:R343)</f>
        <v>0.20730357796490695</v>
      </c>
      <c r="V342" s="59"/>
      <c r="GP342" s="61"/>
      <c r="GQ342" s="61"/>
      <c r="GR342" s="61"/>
      <c r="GS342" s="61"/>
      <c r="GT342" s="61"/>
      <c r="GU342" s="61"/>
      <c r="GV342" s="61"/>
      <c r="GW342" s="61"/>
      <c r="GX342" s="61"/>
      <c r="GY342" s="61"/>
      <c r="GZ342" s="61"/>
      <c r="HA342" s="61"/>
      <c r="HB342" s="61"/>
      <c r="HC342" s="61"/>
      <c r="HD342" s="61"/>
      <c r="HE342" s="61"/>
      <c r="HF342" s="61"/>
      <c r="HG342" s="61"/>
      <c r="HH342" s="61"/>
      <c r="HI342" s="61"/>
      <c r="HJ342" s="61"/>
      <c r="HK342" s="61"/>
      <c r="HL342" s="61"/>
      <c r="HM342" s="61"/>
      <c r="HN342" s="61"/>
      <c r="HO342" s="61"/>
      <c r="HP342" s="61"/>
      <c r="HQ342" s="61"/>
      <c r="HR342" s="61"/>
      <c r="HS342" s="61"/>
      <c r="HT342" s="61"/>
      <c r="HU342" s="61"/>
      <c r="HV342" s="61"/>
      <c r="HW342" s="61"/>
      <c r="HX342" s="61"/>
      <c r="HY342" s="61"/>
      <c r="HZ342" s="61"/>
      <c r="IA342" s="61"/>
      <c r="IB342" s="61"/>
      <c r="IC342" s="61"/>
      <c r="ID342" s="61"/>
      <c r="IE342" s="61"/>
      <c r="IF342" s="61"/>
      <c r="IG342" s="61"/>
      <c r="IH342" s="61"/>
      <c r="II342" s="61"/>
      <c r="IJ342" s="61"/>
      <c r="IK342" s="61"/>
      <c r="IL342" s="61"/>
      <c r="IM342" s="61"/>
      <c r="IN342" s="61"/>
      <c r="IO342" s="61"/>
      <c r="IP342" s="61"/>
    </row>
    <row r="343" spans="1:250" s="60" customFormat="1" ht="15.4" x14ac:dyDescent="0.35">
      <c r="A343" s="62">
        <v>6</v>
      </c>
      <c r="B343" s="63"/>
      <c r="C343" s="64" t="s">
        <v>663</v>
      </c>
      <c r="E343" s="65" t="s">
        <v>664</v>
      </c>
      <c r="F343" s="66" t="s">
        <v>4</v>
      </c>
      <c r="G343" s="67">
        <v>3.59</v>
      </c>
      <c r="H343" s="68"/>
      <c r="I343" s="68"/>
      <c r="J343" s="69"/>
      <c r="K343" s="69"/>
      <c r="L343" s="63"/>
      <c r="M343" s="63"/>
      <c r="N343" s="70"/>
      <c r="O343" s="70"/>
      <c r="P343" s="71">
        <v>10.09628963470459</v>
      </c>
      <c r="Q343" s="71">
        <v>48.080131530761719</v>
      </c>
      <c r="R343" s="58">
        <f t="shared" si="28"/>
        <v>5.5535387685362174</v>
      </c>
      <c r="S343" s="58">
        <f>100*S342/S341</f>
        <v>4.9711778018049388</v>
      </c>
      <c r="T343" s="58">
        <f>100*T342/T341</f>
        <v>2.0149953724541243</v>
      </c>
      <c r="U343" s="58">
        <f>100*U342/U341</f>
        <v>3.7525147421489384</v>
      </c>
      <c r="V343" s="59"/>
      <c r="GP343" s="61"/>
      <c r="GQ343" s="61"/>
      <c r="GR343" s="61"/>
      <c r="GS343" s="61"/>
      <c r="GT343" s="61"/>
      <c r="GU343" s="61"/>
      <c r="GV343" s="61"/>
      <c r="GW343" s="61"/>
      <c r="GX343" s="61"/>
      <c r="GY343" s="61"/>
      <c r="GZ343" s="61"/>
      <c r="HA343" s="61"/>
      <c r="HB343" s="61"/>
      <c r="HC343" s="61"/>
      <c r="HD343" s="61"/>
      <c r="HE343" s="61"/>
      <c r="HF343" s="61"/>
      <c r="HG343" s="61"/>
      <c r="HH343" s="61"/>
      <c r="HI343" s="61"/>
      <c r="HJ343" s="61"/>
      <c r="HK343" s="61"/>
      <c r="HL343" s="61"/>
      <c r="HM343" s="61"/>
      <c r="HN343" s="61"/>
      <c r="HO343" s="61"/>
      <c r="HP343" s="61"/>
      <c r="HQ343" s="61"/>
      <c r="HR343" s="61"/>
      <c r="HS343" s="61"/>
      <c r="HT343" s="61"/>
      <c r="HU343" s="61"/>
      <c r="HV343" s="61"/>
      <c r="HW343" s="61"/>
      <c r="HX343" s="61"/>
      <c r="HY343" s="61"/>
      <c r="HZ343" s="61"/>
      <c r="IA343" s="61"/>
      <c r="IB343" s="61"/>
      <c r="IC343" s="61"/>
      <c r="ID343" s="61"/>
      <c r="IE343" s="61"/>
      <c r="IF343" s="61"/>
      <c r="IG343" s="61"/>
      <c r="IH343" s="61"/>
      <c r="II343" s="61"/>
      <c r="IJ343" s="61"/>
      <c r="IK343" s="61"/>
      <c r="IL343" s="61"/>
      <c r="IM343" s="61"/>
      <c r="IN343" s="61"/>
      <c r="IO343" s="61"/>
      <c r="IP343" s="61"/>
    </row>
    <row r="344" spans="1:250" s="94" customFormat="1" x14ac:dyDescent="0.35">
      <c r="A344" s="108">
        <v>3</v>
      </c>
      <c r="B344" s="109">
        <v>41</v>
      </c>
      <c r="C344" s="110" t="s">
        <v>336</v>
      </c>
      <c r="D344" s="110"/>
      <c r="E344" s="110" t="s">
        <v>337</v>
      </c>
      <c r="F344" s="110" t="s">
        <v>4</v>
      </c>
      <c r="G344" s="111">
        <v>2.83</v>
      </c>
      <c r="H344" s="112">
        <v>5394234</v>
      </c>
      <c r="I344" s="112">
        <v>63951256</v>
      </c>
      <c r="J344" s="111">
        <v>11.528779029846191</v>
      </c>
      <c r="K344" s="111">
        <v>50.461147308349609</v>
      </c>
      <c r="L344" s="113"/>
      <c r="M344" s="113"/>
      <c r="N344" s="114"/>
      <c r="O344" s="114"/>
      <c r="P344" s="102">
        <f>(((H344+60160)/(1.6309*(10)^7))/G344)*100</f>
        <v>11.817693930837034</v>
      </c>
      <c r="Q344" s="102">
        <f>(((I344+717822)/(4.552*(10)^7))/G344)*100</f>
        <v>50.200492774503658</v>
      </c>
      <c r="R344" s="102">
        <f t="shared" si="28"/>
        <v>4.953831199597909</v>
      </c>
      <c r="S344" s="102">
        <f>AVERAGE(P344:P346)</f>
        <v>11.531204615027548</v>
      </c>
      <c r="T344" s="102">
        <f>AVERAGE(Q344:Q346)</f>
        <v>51.032131166940673</v>
      </c>
      <c r="U344" s="102">
        <f>AVERAGE(R344:R346)</f>
        <v>5.166709611540802</v>
      </c>
      <c r="V344" s="103"/>
      <c r="W344" s="110"/>
      <c r="X344" s="110"/>
      <c r="Y344" s="110"/>
      <c r="Z344" s="110"/>
      <c r="AA344" s="110"/>
      <c r="AB344" s="110"/>
      <c r="AC344" s="110"/>
      <c r="AD344" s="110"/>
      <c r="AE344" s="110"/>
      <c r="AF344" s="110"/>
      <c r="AG344" s="110"/>
      <c r="AH344" s="110"/>
      <c r="AI344" s="110"/>
      <c r="AJ344" s="110"/>
      <c r="AK344" s="110"/>
      <c r="AL344" s="110"/>
      <c r="AM344" s="110"/>
      <c r="AN344" s="110"/>
      <c r="AO344" s="110"/>
      <c r="AP344" s="110"/>
      <c r="AQ344" s="110"/>
      <c r="AR344" s="110"/>
      <c r="AS344" s="110"/>
      <c r="AT344" s="110"/>
      <c r="AU344" s="110"/>
      <c r="AV344" s="110"/>
      <c r="AW344" s="110"/>
      <c r="AX344" s="110"/>
      <c r="AY344" s="110"/>
      <c r="AZ344" s="110"/>
      <c r="BA344" s="110"/>
      <c r="BB344" s="110"/>
      <c r="BC344" s="110"/>
      <c r="BD344" s="110"/>
      <c r="BE344" s="110"/>
      <c r="BF344" s="110"/>
      <c r="BG344" s="110"/>
      <c r="BH344" s="110"/>
      <c r="BI344" s="110"/>
      <c r="BJ344" s="110"/>
      <c r="BK344" s="110"/>
      <c r="BL344" s="110"/>
      <c r="BM344" s="110"/>
      <c r="BN344" s="110"/>
      <c r="BO344" s="110"/>
      <c r="BP344" s="110"/>
      <c r="BQ344" s="110"/>
      <c r="BR344" s="110"/>
      <c r="BS344" s="110"/>
      <c r="BT344" s="110"/>
      <c r="BU344" s="110"/>
      <c r="BV344" s="110"/>
      <c r="BW344" s="110"/>
      <c r="BX344" s="110"/>
      <c r="BY344" s="110"/>
      <c r="BZ344" s="110"/>
      <c r="CA344" s="110"/>
      <c r="CB344" s="110"/>
      <c r="CC344" s="110"/>
      <c r="CD344" s="110"/>
      <c r="CE344" s="110"/>
      <c r="CF344" s="110"/>
      <c r="CG344" s="110"/>
      <c r="CH344" s="110"/>
      <c r="CI344" s="110"/>
      <c r="CJ344" s="110"/>
      <c r="CK344" s="110"/>
      <c r="CL344" s="110"/>
      <c r="CM344" s="110"/>
      <c r="CN344" s="110"/>
      <c r="CO344" s="110"/>
      <c r="CP344" s="110"/>
      <c r="CQ344" s="110"/>
      <c r="CR344" s="110"/>
      <c r="CS344" s="110"/>
      <c r="CT344" s="110"/>
      <c r="CU344" s="110"/>
      <c r="CV344" s="110"/>
      <c r="GP344" s="104"/>
      <c r="GQ344" s="104"/>
      <c r="GR344" s="104"/>
      <c r="GS344" s="104"/>
      <c r="GT344" s="104"/>
      <c r="GU344" s="104"/>
      <c r="GV344" s="104"/>
      <c r="GW344" s="104"/>
      <c r="GX344" s="104"/>
      <c r="GY344" s="104"/>
      <c r="GZ344" s="104"/>
      <c r="HA344" s="104"/>
      <c r="HB344" s="104"/>
      <c r="HC344" s="104"/>
      <c r="HD344" s="104"/>
      <c r="HE344" s="104"/>
      <c r="HF344" s="104"/>
      <c r="HG344" s="104"/>
      <c r="HH344" s="104"/>
      <c r="HI344" s="104"/>
      <c r="HJ344" s="104"/>
      <c r="HK344" s="104"/>
      <c r="HL344" s="104"/>
      <c r="HM344" s="104"/>
      <c r="HN344" s="104"/>
      <c r="HO344" s="104"/>
      <c r="HP344" s="104"/>
      <c r="HQ344" s="104"/>
      <c r="HR344" s="104"/>
      <c r="HS344" s="104"/>
      <c r="HT344" s="104"/>
      <c r="HU344" s="104"/>
      <c r="HV344" s="104"/>
      <c r="HW344" s="104"/>
      <c r="HX344" s="104"/>
      <c r="HY344" s="104"/>
      <c r="HZ344" s="104"/>
      <c r="IA344" s="104"/>
      <c r="IB344" s="104"/>
      <c r="IC344" s="104"/>
      <c r="ID344" s="104"/>
      <c r="IE344" s="104"/>
      <c r="IF344" s="104"/>
      <c r="IG344" s="104"/>
      <c r="IH344" s="104"/>
      <c r="II344" s="104"/>
      <c r="IJ344" s="104"/>
      <c r="IK344" s="104"/>
      <c r="IL344" s="104"/>
      <c r="IM344" s="104"/>
      <c r="IN344" s="104"/>
      <c r="IO344" s="104"/>
      <c r="IP344" s="104"/>
    </row>
    <row r="345" spans="1:250" s="94" customFormat="1" ht="15.4" x14ac:dyDescent="0.35">
      <c r="A345" s="91">
        <v>5</v>
      </c>
      <c r="B345" s="92"/>
      <c r="C345" s="93" t="s">
        <v>593</v>
      </c>
      <c r="E345" s="95" t="s">
        <v>594</v>
      </c>
      <c r="F345" s="96" t="s">
        <v>4</v>
      </c>
      <c r="G345" s="97">
        <v>4.84</v>
      </c>
      <c r="H345" s="98"/>
      <c r="I345" s="98"/>
      <c r="J345" s="99"/>
      <c r="K345" s="99"/>
      <c r="L345" s="92"/>
      <c r="M345" s="92"/>
      <c r="N345" s="100"/>
      <c r="O345" s="100"/>
      <c r="P345" s="101">
        <v>11.058525085449219</v>
      </c>
      <c r="Q345" s="101">
        <v>51.52301025390625</v>
      </c>
      <c r="R345" s="102">
        <f t="shared" si="28"/>
        <v>5.4333787910448761</v>
      </c>
      <c r="S345" s="102">
        <f>STDEV(P344:P346)</f>
        <v>0.41241293715077865</v>
      </c>
      <c r="T345" s="102">
        <f>STDEV(Q344:Q346)</f>
        <v>0.72412070750005364</v>
      </c>
      <c r="U345" s="102">
        <f>STDEV(R344:R346)</f>
        <v>0.24425715572273943</v>
      </c>
      <c r="V345" s="103"/>
      <c r="GP345" s="104"/>
      <c r="GQ345" s="104"/>
      <c r="GR345" s="104"/>
      <c r="GS345" s="104"/>
      <c r="GT345" s="104"/>
      <c r="GU345" s="104"/>
      <c r="GV345" s="104"/>
      <c r="GW345" s="104"/>
      <c r="GX345" s="104"/>
      <c r="GY345" s="104"/>
      <c r="GZ345" s="104"/>
      <c r="HA345" s="104"/>
      <c r="HB345" s="104"/>
      <c r="HC345" s="104"/>
      <c r="HD345" s="104"/>
      <c r="HE345" s="104"/>
      <c r="HF345" s="104"/>
      <c r="HG345" s="104"/>
      <c r="HH345" s="104"/>
      <c r="HI345" s="104"/>
      <c r="HJ345" s="104"/>
      <c r="HK345" s="104"/>
      <c r="HL345" s="104"/>
      <c r="HM345" s="104"/>
      <c r="HN345" s="104"/>
      <c r="HO345" s="104"/>
      <c r="HP345" s="104"/>
      <c r="HQ345" s="104"/>
      <c r="HR345" s="104"/>
      <c r="HS345" s="104"/>
      <c r="HT345" s="104"/>
      <c r="HU345" s="104"/>
      <c r="HV345" s="104"/>
      <c r="HW345" s="104"/>
      <c r="HX345" s="104"/>
      <c r="HY345" s="104"/>
      <c r="HZ345" s="104"/>
      <c r="IA345" s="104"/>
      <c r="IB345" s="104"/>
      <c r="IC345" s="104"/>
      <c r="ID345" s="104"/>
      <c r="IE345" s="104"/>
      <c r="IF345" s="104"/>
      <c r="IG345" s="104"/>
      <c r="IH345" s="104"/>
      <c r="II345" s="104"/>
      <c r="IJ345" s="104"/>
      <c r="IK345" s="104"/>
      <c r="IL345" s="104"/>
      <c r="IM345" s="104"/>
      <c r="IN345" s="104"/>
      <c r="IO345" s="104"/>
      <c r="IP345" s="104"/>
    </row>
    <row r="346" spans="1:250" s="94" customFormat="1" ht="15.4" x14ac:dyDescent="0.35">
      <c r="A346" s="91">
        <v>5</v>
      </c>
      <c r="B346" s="92"/>
      <c r="C346" s="93" t="s">
        <v>595</v>
      </c>
      <c r="E346" s="95" t="s">
        <v>596</v>
      </c>
      <c r="F346" s="96" t="s">
        <v>4</v>
      </c>
      <c r="G346" s="97">
        <v>2.97</v>
      </c>
      <c r="H346" s="98"/>
      <c r="I346" s="98"/>
      <c r="J346" s="99"/>
      <c r="K346" s="99"/>
      <c r="L346" s="92"/>
      <c r="M346" s="92"/>
      <c r="N346" s="100"/>
      <c r="O346" s="100"/>
      <c r="P346" s="101">
        <v>11.717394828796387</v>
      </c>
      <c r="Q346" s="101">
        <v>51.372890472412109</v>
      </c>
      <c r="R346" s="102">
        <f t="shared" si="28"/>
        <v>5.1129188439796209</v>
      </c>
      <c r="S346" s="102">
        <f>100*S345/S344</f>
        <v>3.5764948322339123</v>
      </c>
      <c r="T346" s="102">
        <f>100*T345/T344</f>
        <v>1.4189505531941202</v>
      </c>
      <c r="U346" s="102">
        <f>100*U345/U344</f>
        <v>4.7275185579840961</v>
      </c>
      <c r="V346" s="103"/>
      <c r="GP346" s="104"/>
      <c r="GQ346" s="104"/>
      <c r="GR346" s="104"/>
      <c r="GS346" s="104"/>
      <c r="GT346" s="104"/>
      <c r="GU346" s="104"/>
      <c r="GV346" s="104"/>
      <c r="GW346" s="104"/>
      <c r="GX346" s="104"/>
      <c r="GY346" s="104"/>
      <c r="GZ346" s="104"/>
      <c r="HA346" s="104"/>
      <c r="HB346" s="104"/>
      <c r="HC346" s="104"/>
      <c r="HD346" s="104"/>
      <c r="HE346" s="104"/>
      <c r="HF346" s="104"/>
      <c r="HG346" s="104"/>
      <c r="HH346" s="104"/>
      <c r="HI346" s="104"/>
      <c r="HJ346" s="104"/>
      <c r="HK346" s="104"/>
      <c r="HL346" s="104"/>
      <c r="HM346" s="104"/>
      <c r="HN346" s="104"/>
      <c r="HO346" s="104"/>
      <c r="HP346" s="104"/>
      <c r="HQ346" s="104"/>
      <c r="HR346" s="104"/>
      <c r="HS346" s="104"/>
      <c r="HT346" s="104"/>
      <c r="HU346" s="104"/>
      <c r="HV346" s="104"/>
      <c r="HW346" s="104"/>
      <c r="HX346" s="104"/>
      <c r="HY346" s="104"/>
      <c r="HZ346" s="104"/>
      <c r="IA346" s="104"/>
      <c r="IB346" s="104"/>
      <c r="IC346" s="104"/>
      <c r="ID346" s="104"/>
      <c r="IE346" s="104"/>
      <c r="IF346" s="104"/>
      <c r="IG346" s="104"/>
      <c r="IH346" s="104"/>
      <c r="II346" s="104"/>
      <c r="IJ346" s="104"/>
      <c r="IK346" s="104"/>
      <c r="IL346" s="104"/>
      <c r="IM346" s="104"/>
      <c r="IN346" s="104"/>
      <c r="IO346" s="104"/>
      <c r="IP346" s="104"/>
    </row>
    <row r="347" spans="1:250" x14ac:dyDescent="0.35">
      <c r="A347" s="9">
        <v>1</v>
      </c>
      <c r="B347" s="9">
        <v>39</v>
      </c>
      <c r="C347" s="2" t="s">
        <v>72</v>
      </c>
      <c r="D347" s="2"/>
      <c r="E347" s="2" t="s">
        <v>73</v>
      </c>
      <c r="F347" s="2" t="s">
        <v>4</v>
      </c>
      <c r="G347" s="3">
        <v>2.5099999999999998</v>
      </c>
      <c r="H347" s="21">
        <v>4637226</v>
      </c>
      <c r="I347" s="21">
        <v>56846580</v>
      </c>
      <c r="J347" s="18">
        <v>11.382113456726074</v>
      </c>
      <c r="K347" s="18">
        <v>51.528217315673828</v>
      </c>
      <c r="L347" s="10"/>
      <c r="M347" s="10"/>
      <c r="N347" s="18"/>
      <c r="O347" s="18"/>
      <c r="P347" s="45">
        <f>(((H347+60160)/(1.6309*(10)^7))/G347)*100</f>
        <v>11.475066073311757</v>
      </c>
      <c r="Q347" s="45">
        <f>(((I347+717822)/(4.552*(10)^7))/G347)*100</f>
        <v>50.382303825121319</v>
      </c>
      <c r="R347" s="45">
        <f t="shared" si="28"/>
        <v>5.1202219768900212</v>
      </c>
      <c r="S347" s="45"/>
      <c r="T347" s="45"/>
      <c r="U347" s="45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</row>
    <row r="348" spans="1:250" x14ac:dyDescent="0.35">
      <c r="A348" s="9">
        <v>1</v>
      </c>
      <c r="B348" s="9">
        <v>38</v>
      </c>
      <c r="C348" s="2" t="s">
        <v>70</v>
      </c>
      <c r="D348" s="2"/>
      <c r="E348" s="2" t="s">
        <v>71</v>
      </c>
      <c r="F348" s="2" t="s">
        <v>4</v>
      </c>
      <c r="G348" s="3">
        <v>1.66</v>
      </c>
      <c r="H348" s="21">
        <v>3372107</v>
      </c>
      <c r="I348" s="21">
        <v>36314136</v>
      </c>
      <c r="J348" s="18">
        <v>12.625949859619141</v>
      </c>
      <c r="K348" s="18">
        <v>50.000431060791016</v>
      </c>
      <c r="L348" s="10"/>
      <c r="M348" s="10"/>
      <c r="N348" s="18"/>
      <c r="O348" s="18"/>
      <c r="P348" s="45">
        <f>(((H348+60160)/(1.6309*(10)^7))/G348)*100</f>
        <v>12.67785102024383</v>
      </c>
      <c r="Q348" s="45">
        <f>(((I348+717822)/(4.552*(10)^7))/G348)*100</f>
        <v>49.00792713913652</v>
      </c>
      <c r="R348" s="45">
        <f t="shared" si="28"/>
        <v>4.508028484047327</v>
      </c>
      <c r="S348" s="45"/>
      <c r="T348" s="45"/>
      <c r="U348" s="45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</row>
    <row r="349" spans="1:250" x14ac:dyDescent="0.35">
      <c r="A349" s="9">
        <v>1</v>
      </c>
      <c r="B349" s="9">
        <v>37</v>
      </c>
      <c r="C349" s="2" t="s">
        <v>68</v>
      </c>
      <c r="D349" s="2"/>
      <c r="E349" s="2" t="s">
        <v>69</v>
      </c>
      <c r="F349" s="2" t="s">
        <v>4</v>
      </c>
      <c r="G349" s="3">
        <v>2.11</v>
      </c>
      <c r="H349" s="21">
        <v>3126412</v>
      </c>
      <c r="I349" s="21">
        <v>41268712</v>
      </c>
      <c r="J349" s="18">
        <v>9.2327756881713867</v>
      </c>
      <c r="K349" s="18">
        <v>44.635829925537109</v>
      </c>
      <c r="L349" s="10"/>
      <c r="M349" s="10"/>
      <c r="N349" s="18"/>
      <c r="O349" s="18"/>
      <c r="P349" s="45">
        <f>(((H349+60160)/(1.6309*(10)^7))/G349)*100</f>
        <v>9.2600631349712703</v>
      </c>
      <c r="Q349" s="45">
        <f>(((I349+717822)/(4.552*(10)^7))/G349)*100</f>
        <v>43.714479964017698</v>
      </c>
      <c r="R349" s="45">
        <f t="shared" si="28"/>
        <v>5.5052536088170116</v>
      </c>
      <c r="S349" s="45"/>
      <c r="T349" s="45"/>
      <c r="U349" s="45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</row>
    <row r="350" spans="1:250" s="60" customFormat="1" x14ac:dyDescent="0.35">
      <c r="A350" s="53">
        <v>1</v>
      </c>
      <c r="B350" s="53">
        <v>36</v>
      </c>
      <c r="C350" s="54" t="s">
        <v>66</v>
      </c>
      <c r="D350" s="54"/>
      <c r="E350" s="54" t="s">
        <v>67</v>
      </c>
      <c r="F350" s="54" t="s">
        <v>4</v>
      </c>
      <c r="G350" s="55">
        <v>2.64</v>
      </c>
      <c r="H350" s="56">
        <v>4510328</v>
      </c>
      <c r="I350" s="56">
        <v>57145624</v>
      </c>
      <c r="J350" s="57">
        <v>10.532491683959961</v>
      </c>
      <c r="K350" s="57">
        <v>49.246463775634766</v>
      </c>
      <c r="L350" s="52"/>
      <c r="M350" s="52"/>
      <c r="N350" s="57"/>
      <c r="O350" s="57"/>
      <c r="P350" s="58">
        <f>(((H350+60160)/(1.6309*(10)^7))/G350)*100</f>
        <v>10.615276562299679</v>
      </c>
      <c r="Q350" s="58">
        <f>(((I350+717822)/(4.552*(10)^7))/G350)*100</f>
        <v>48.150202042392294</v>
      </c>
      <c r="R350" s="58">
        <f t="shared" si="28"/>
        <v>5.2897209483456002</v>
      </c>
      <c r="S350" s="58">
        <f>AVERAGE(P350:P352)</f>
        <v>11.245021577386838</v>
      </c>
      <c r="T350" s="58">
        <f>AVERAGE(Q350:Q352)</f>
        <v>51.222087305960194</v>
      </c>
      <c r="U350" s="58">
        <f>AVERAGE(R350:R352)</f>
        <v>5.3126524245299791</v>
      </c>
      <c r="V350" s="59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GP350" s="61"/>
      <c r="GQ350" s="61"/>
      <c r="GR350" s="61"/>
      <c r="GS350" s="61"/>
      <c r="GT350" s="61"/>
      <c r="GU350" s="61"/>
      <c r="GV350" s="61"/>
      <c r="GW350" s="61"/>
      <c r="GX350" s="61"/>
      <c r="GY350" s="61"/>
      <c r="GZ350" s="61"/>
      <c r="HA350" s="61"/>
      <c r="HB350" s="61"/>
      <c r="HC350" s="61"/>
      <c r="HD350" s="61"/>
      <c r="HE350" s="61"/>
      <c r="HF350" s="61"/>
      <c r="HG350" s="61"/>
      <c r="HH350" s="61"/>
      <c r="HI350" s="61"/>
      <c r="HJ350" s="61"/>
      <c r="HK350" s="61"/>
      <c r="HL350" s="61"/>
      <c r="HM350" s="61"/>
      <c r="HN350" s="61"/>
      <c r="HO350" s="61"/>
      <c r="HP350" s="61"/>
      <c r="HQ350" s="61"/>
      <c r="HR350" s="61"/>
      <c r="HS350" s="61"/>
      <c r="HT350" s="61"/>
      <c r="HU350" s="61"/>
      <c r="HV350" s="61"/>
      <c r="HW350" s="61"/>
      <c r="HX350" s="61"/>
      <c r="HY350" s="61"/>
      <c r="HZ350" s="61"/>
      <c r="IA350" s="61"/>
      <c r="IB350" s="61"/>
      <c r="IC350" s="61"/>
      <c r="ID350" s="61"/>
      <c r="IE350" s="61"/>
      <c r="IF350" s="61"/>
      <c r="IG350" s="61"/>
      <c r="IH350" s="61"/>
      <c r="II350" s="61"/>
      <c r="IJ350" s="61"/>
      <c r="IK350" s="61"/>
      <c r="IL350" s="61"/>
      <c r="IM350" s="61"/>
      <c r="IN350" s="61"/>
      <c r="IO350" s="61"/>
      <c r="IP350" s="61"/>
    </row>
    <row r="351" spans="1:250" s="60" customFormat="1" ht="15.4" x14ac:dyDescent="0.35">
      <c r="A351" s="62">
        <v>6</v>
      </c>
      <c r="B351" s="63"/>
      <c r="C351" s="64" t="s">
        <v>723</v>
      </c>
      <c r="E351" s="65" t="s">
        <v>724</v>
      </c>
      <c r="F351" s="66" t="s">
        <v>4</v>
      </c>
      <c r="G351" s="67">
        <v>3.59</v>
      </c>
      <c r="H351" s="68"/>
      <c r="I351" s="68"/>
      <c r="J351" s="69"/>
      <c r="K351" s="69"/>
      <c r="L351" s="63"/>
      <c r="M351" s="63"/>
      <c r="N351" s="70"/>
      <c r="O351" s="70"/>
      <c r="P351" s="71">
        <v>11.326713562011719</v>
      </c>
      <c r="Q351" s="71">
        <v>52.578948974609375</v>
      </c>
      <c r="R351" s="58">
        <f t="shared" si="28"/>
        <v>5.41344768699763</v>
      </c>
      <c r="S351" s="58">
        <f>STDEV(P350:P352)</f>
        <v>0.5931334118804853</v>
      </c>
      <c r="T351" s="58">
        <f>STDEV(Q350:Q352)</f>
        <v>2.6663513076396148</v>
      </c>
      <c r="U351" s="58">
        <f>STDEV(R350:R352)</f>
        <v>9.1510400365981084E-2</v>
      </c>
      <c r="V351" s="59"/>
      <c r="GP351" s="61"/>
      <c r="GQ351" s="61"/>
      <c r="GR351" s="61"/>
      <c r="GS351" s="61"/>
      <c r="GT351" s="61"/>
      <c r="GU351" s="61"/>
      <c r="GV351" s="61"/>
      <c r="GW351" s="61"/>
      <c r="GX351" s="61"/>
      <c r="GY351" s="61"/>
      <c r="GZ351" s="61"/>
      <c r="HA351" s="61"/>
      <c r="HB351" s="61"/>
      <c r="HC351" s="61"/>
      <c r="HD351" s="61"/>
      <c r="HE351" s="61"/>
      <c r="HF351" s="61"/>
      <c r="HG351" s="61"/>
      <c r="HH351" s="61"/>
      <c r="HI351" s="61"/>
      <c r="HJ351" s="61"/>
      <c r="HK351" s="61"/>
      <c r="HL351" s="61"/>
      <c r="HM351" s="61"/>
      <c r="HN351" s="61"/>
      <c r="HO351" s="61"/>
      <c r="HP351" s="61"/>
      <c r="HQ351" s="61"/>
      <c r="HR351" s="61"/>
      <c r="HS351" s="61"/>
      <c r="HT351" s="61"/>
      <c r="HU351" s="61"/>
      <c r="HV351" s="61"/>
      <c r="HW351" s="61"/>
      <c r="HX351" s="61"/>
      <c r="HY351" s="61"/>
      <c r="HZ351" s="61"/>
      <c r="IA351" s="61"/>
      <c r="IB351" s="61"/>
      <c r="IC351" s="61"/>
      <c r="ID351" s="61"/>
      <c r="IE351" s="61"/>
      <c r="IF351" s="61"/>
      <c r="IG351" s="61"/>
      <c r="IH351" s="61"/>
      <c r="II351" s="61"/>
      <c r="IJ351" s="61"/>
      <c r="IK351" s="61"/>
      <c r="IL351" s="61"/>
      <c r="IM351" s="61"/>
      <c r="IN351" s="61"/>
      <c r="IO351" s="61"/>
      <c r="IP351" s="61"/>
    </row>
    <row r="352" spans="1:250" s="60" customFormat="1" ht="15.4" x14ac:dyDescent="0.35">
      <c r="A352" s="62">
        <v>6</v>
      </c>
      <c r="B352" s="63"/>
      <c r="C352" s="64" t="s">
        <v>726</v>
      </c>
      <c r="E352" s="65" t="s">
        <v>727</v>
      </c>
      <c r="F352" s="66" t="s">
        <v>4</v>
      </c>
      <c r="G352" s="67">
        <v>2.29</v>
      </c>
      <c r="H352" s="68"/>
      <c r="I352" s="68"/>
      <c r="J352" s="69"/>
      <c r="K352" s="69"/>
      <c r="L352" s="63"/>
      <c r="M352" s="63"/>
      <c r="N352" s="70"/>
      <c r="O352" s="70"/>
      <c r="P352" s="71">
        <v>11.793074607849121</v>
      </c>
      <c r="Q352" s="71">
        <v>52.937110900878906</v>
      </c>
      <c r="R352" s="58">
        <f t="shared" si="28"/>
        <v>5.2347886382467079</v>
      </c>
      <c r="S352" s="58">
        <f>100*S351/S350</f>
        <v>5.2746311583185062</v>
      </c>
      <c r="T352" s="58">
        <f>100*T351/T350</f>
        <v>5.2054717952295517</v>
      </c>
      <c r="U352" s="58">
        <f>100*U351/U350</f>
        <v>1.7224992913794315</v>
      </c>
      <c r="V352" s="59"/>
      <c r="GP352" s="61"/>
      <c r="GQ352" s="61"/>
      <c r="GR352" s="61"/>
      <c r="GS352" s="61"/>
      <c r="GT352" s="61"/>
      <c r="GU352" s="61"/>
      <c r="GV352" s="61"/>
      <c r="GW352" s="61"/>
      <c r="GX352" s="61"/>
      <c r="GY352" s="61"/>
      <c r="GZ352" s="61"/>
      <c r="HA352" s="61"/>
      <c r="HB352" s="61"/>
      <c r="HC352" s="61"/>
      <c r="HD352" s="61"/>
      <c r="HE352" s="61"/>
      <c r="HF352" s="61"/>
      <c r="HG352" s="61"/>
      <c r="HH352" s="61"/>
      <c r="HI352" s="61"/>
      <c r="HJ352" s="61"/>
      <c r="HK352" s="61"/>
      <c r="HL352" s="61"/>
      <c r="HM352" s="61"/>
      <c r="HN352" s="61"/>
      <c r="HO352" s="61"/>
      <c r="HP352" s="61"/>
      <c r="HQ352" s="61"/>
      <c r="HR352" s="61"/>
      <c r="HS352" s="61"/>
      <c r="HT352" s="61"/>
      <c r="HU352" s="61"/>
      <c r="HV352" s="61"/>
      <c r="HW352" s="61"/>
      <c r="HX352" s="61"/>
      <c r="HY352" s="61"/>
      <c r="HZ352" s="61"/>
      <c r="IA352" s="61"/>
      <c r="IB352" s="61"/>
      <c r="IC352" s="61"/>
      <c r="ID352" s="61"/>
      <c r="IE352" s="61"/>
      <c r="IF352" s="61"/>
      <c r="IG352" s="61"/>
      <c r="IH352" s="61"/>
      <c r="II352" s="61"/>
      <c r="IJ352" s="61"/>
      <c r="IK352" s="61"/>
      <c r="IL352" s="61"/>
      <c r="IM352" s="61"/>
      <c r="IN352" s="61"/>
      <c r="IO352" s="61"/>
      <c r="IP352" s="61"/>
    </row>
    <row r="353" spans="1:250" x14ac:dyDescent="0.35">
      <c r="A353" s="9">
        <v>1</v>
      </c>
      <c r="B353" s="9">
        <v>24</v>
      </c>
      <c r="C353" s="2" t="s">
        <v>43</v>
      </c>
      <c r="D353" s="2"/>
      <c r="E353" s="2" t="s">
        <v>44</v>
      </c>
      <c r="F353" s="2" t="s">
        <v>4</v>
      </c>
      <c r="G353" s="3">
        <v>2.09</v>
      </c>
      <c r="H353" s="21">
        <v>3214429</v>
      </c>
      <c r="I353" s="21">
        <v>43716308</v>
      </c>
      <c r="J353" s="18">
        <v>9.5744514465332031</v>
      </c>
      <c r="K353" s="18">
        <v>47.705760955810547</v>
      </c>
      <c r="L353" s="10"/>
      <c r="M353" s="10"/>
      <c r="N353" s="18"/>
      <c r="O353" s="18"/>
      <c r="P353" s="45">
        <f>(((H353+60160)/(1.6309*(10)^7))/G353)*100</f>
        <v>9.6068980024238826</v>
      </c>
      <c r="Q353" s="45">
        <f>(((I353+717822)/(4.552*(10)^7))/G353)*100</f>
        <v>46.705512483077008</v>
      </c>
      <c r="R353" s="45">
        <f t="shared" si="28"/>
        <v>5.6695804696044325</v>
      </c>
      <c r="S353" s="45"/>
      <c r="T353" s="45"/>
      <c r="U353" s="45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</row>
    <row r="354" spans="1:250" x14ac:dyDescent="0.35">
      <c r="A354" s="9">
        <v>1</v>
      </c>
      <c r="B354" s="9">
        <v>23</v>
      </c>
      <c r="C354" s="2" t="s">
        <v>41</v>
      </c>
      <c r="D354" s="2"/>
      <c r="E354" s="2" t="s">
        <v>42</v>
      </c>
      <c r="F354" s="2" t="s">
        <v>4</v>
      </c>
      <c r="G354" s="3">
        <v>2.0699999999999998</v>
      </c>
      <c r="H354" s="21">
        <v>4145781</v>
      </c>
      <c r="I354" s="21">
        <v>55838408</v>
      </c>
      <c r="J354" s="18">
        <v>12.373396873474121</v>
      </c>
      <c r="K354" s="18">
        <v>61.381984710693359</v>
      </c>
      <c r="L354" s="10"/>
      <c r="M354" s="10"/>
      <c r="N354" s="18"/>
      <c r="O354" s="18"/>
      <c r="P354" s="45">
        <f>(((H354+60160)/(1.6309*(10)^7))/G354)*100</f>
        <v>12.458492584190052</v>
      </c>
      <c r="Q354" s="45">
        <f>(((I354+717822)/(4.552*(10)^7))/G354)*100</f>
        <v>60.021639370707156</v>
      </c>
      <c r="R354" s="45">
        <f t="shared" si="28"/>
        <v>5.6183438722571761</v>
      </c>
      <c r="S354" s="45"/>
      <c r="T354" s="45"/>
      <c r="U354" s="45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</row>
    <row r="355" spans="1:250" s="60" customFormat="1" x14ac:dyDescent="0.35">
      <c r="A355" s="53">
        <v>1</v>
      </c>
      <c r="B355" s="53">
        <v>22</v>
      </c>
      <c r="C355" s="54" t="s">
        <v>39</v>
      </c>
      <c r="D355" s="54"/>
      <c r="E355" s="54" t="s">
        <v>40</v>
      </c>
      <c r="F355" s="54" t="s">
        <v>4</v>
      </c>
      <c r="G355" s="55">
        <v>2.58</v>
      </c>
      <c r="H355" s="56">
        <v>5239874</v>
      </c>
      <c r="I355" s="56">
        <v>57552480</v>
      </c>
      <c r="J355" s="57">
        <v>12.478368759155273</v>
      </c>
      <c r="K355" s="57">
        <v>50.747604370117188</v>
      </c>
      <c r="L355" s="52"/>
      <c r="M355" s="52"/>
      <c r="N355" s="57"/>
      <c r="O355" s="57"/>
      <c r="P355" s="58">
        <f>(((H355+60160)/(1.6309*(10)^7))/G355)*100</f>
        <v>12.595969980906533</v>
      </c>
      <c r="Q355" s="58">
        <f>(((I355+717822)/(4.552*(10)^7))/G355)*100</f>
        <v>49.616406792822993</v>
      </c>
      <c r="R355" s="58">
        <f t="shared" si="28"/>
        <v>4.5936685316770678</v>
      </c>
      <c r="S355" s="58">
        <f>AVERAGE(P355:P357)</f>
        <v>12.270774147891695</v>
      </c>
      <c r="T355" s="58">
        <f>AVERAGE(Q355:Q357)</f>
        <v>48.806797462842042</v>
      </c>
      <c r="U355" s="58">
        <f>AVERAGE(R355:R357)</f>
        <v>4.6399311375766095</v>
      </c>
      <c r="V355" s="59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GP355" s="61"/>
      <c r="GQ355" s="61"/>
      <c r="GR355" s="61"/>
      <c r="GS355" s="61"/>
      <c r="GT355" s="61"/>
      <c r="GU355" s="61"/>
      <c r="GV355" s="61"/>
      <c r="GW355" s="61"/>
      <c r="GX355" s="61"/>
      <c r="GY355" s="61"/>
      <c r="GZ355" s="61"/>
      <c r="HA355" s="61"/>
      <c r="HB355" s="61"/>
      <c r="HC355" s="61"/>
      <c r="HD355" s="61"/>
      <c r="HE355" s="61"/>
      <c r="HF355" s="61"/>
      <c r="HG355" s="61"/>
      <c r="HH355" s="61"/>
      <c r="HI355" s="61"/>
      <c r="HJ355" s="61"/>
      <c r="HK355" s="61"/>
      <c r="HL355" s="61"/>
      <c r="HM355" s="61"/>
      <c r="HN355" s="61"/>
      <c r="HO355" s="61"/>
      <c r="HP355" s="61"/>
      <c r="HQ355" s="61"/>
      <c r="HR355" s="61"/>
      <c r="HS355" s="61"/>
      <c r="HT355" s="61"/>
      <c r="HU355" s="61"/>
      <c r="HV355" s="61"/>
      <c r="HW355" s="61"/>
      <c r="HX355" s="61"/>
      <c r="HY355" s="61"/>
      <c r="HZ355" s="61"/>
      <c r="IA355" s="61"/>
      <c r="IB355" s="61"/>
      <c r="IC355" s="61"/>
      <c r="ID355" s="61"/>
      <c r="IE355" s="61"/>
      <c r="IF355" s="61"/>
      <c r="IG355" s="61"/>
      <c r="IH355" s="61"/>
      <c r="II355" s="61"/>
      <c r="IJ355" s="61"/>
      <c r="IK355" s="61"/>
      <c r="IL355" s="61"/>
      <c r="IM355" s="61"/>
      <c r="IN355" s="61"/>
      <c r="IO355" s="61"/>
      <c r="IP355" s="61"/>
    </row>
    <row r="356" spans="1:250" s="60" customFormat="1" ht="15.4" x14ac:dyDescent="0.35">
      <c r="A356" s="62">
        <v>6</v>
      </c>
      <c r="B356" s="63"/>
      <c r="C356" s="64" t="s">
        <v>707</v>
      </c>
      <c r="E356" s="65" t="s">
        <v>708</v>
      </c>
      <c r="F356" s="66" t="s">
        <v>4</v>
      </c>
      <c r="G356" s="67">
        <v>3.82</v>
      </c>
      <c r="H356" s="68"/>
      <c r="I356" s="68"/>
      <c r="J356" s="69"/>
      <c r="K356" s="69"/>
      <c r="L356" s="63"/>
      <c r="M356" s="63"/>
      <c r="N356" s="70"/>
      <c r="O356" s="70"/>
      <c r="P356" s="71">
        <v>11.854722023010254</v>
      </c>
      <c r="Q356" s="71">
        <v>48.031581878662109</v>
      </c>
      <c r="R356" s="58">
        <f t="shared" si="28"/>
        <v>4.7249963444193286</v>
      </c>
      <c r="S356" s="58">
        <f>STDEV(P355:P357)</f>
        <v>0.37888426082401899</v>
      </c>
      <c r="T356" s="58">
        <f>STDEV(Q355:Q357)</f>
        <v>0.79297206725642722</v>
      </c>
      <c r="U356" s="58">
        <f>STDEV(R355:R357)</f>
        <v>7.376299871807783E-2</v>
      </c>
      <c r="V356" s="59"/>
      <c r="GP356" s="61"/>
      <c r="GQ356" s="61"/>
      <c r="GR356" s="61"/>
      <c r="GS356" s="61"/>
      <c r="GT356" s="61"/>
      <c r="GU356" s="61"/>
      <c r="GV356" s="61"/>
      <c r="GW356" s="61"/>
      <c r="GX356" s="61"/>
      <c r="GY356" s="61"/>
      <c r="GZ356" s="61"/>
      <c r="HA356" s="61"/>
      <c r="HB356" s="61"/>
      <c r="HC356" s="61"/>
      <c r="HD356" s="61"/>
      <c r="HE356" s="61"/>
      <c r="HF356" s="61"/>
      <c r="HG356" s="61"/>
      <c r="HH356" s="61"/>
      <c r="HI356" s="61"/>
      <c r="HJ356" s="61"/>
      <c r="HK356" s="61"/>
      <c r="HL356" s="61"/>
      <c r="HM356" s="61"/>
      <c r="HN356" s="61"/>
      <c r="HO356" s="61"/>
      <c r="HP356" s="61"/>
      <c r="HQ356" s="61"/>
      <c r="HR356" s="61"/>
      <c r="HS356" s="61"/>
      <c r="HT356" s="61"/>
      <c r="HU356" s="61"/>
      <c r="HV356" s="61"/>
      <c r="HW356" s="61"/>
      <c r="HX356" s="61"/>
      <c r="HY356" s="61"/>
      <c r="HZ356" s="61"/>
      <c r="IA356" s="61"/>
      <c r="IB356" s="61"/>
      <c r="IC356" s="61"/>
      <c r="ID356" s="61"/>
      <c r="IE356" s="61"/>
      <c r="IF356" s="61"/>
      <c r="IG356" s="61"/>
      <c r="IH356" s="61"/>
      <c r="II356" s="61"/>
      <c r="IJ356" s="61"/>
      <c r="IK356" s="61"/>
      <c r="IL356" s="61"/>
      <c r="IM356" s="61"/>
      <c r="IN356" s="61"/>
      <c r="IO356" s="61"/>
      <c r="IP356" s="61"/>
    </row>
    <row r="357" spans="1:250" s="60" customFormat="1" ht="15.4" x14ac:dyDescent="0.35">
      <c r="A357" s="62">
        <v>6</v>
      </c>
      <c r="B357" s="63"/>
      <c r="C357" s="64" t="s">
        <v>709</v>
      </c>
      <c r="E357" s="65" t="s">
        <v>710</v>
      </c>
      <c r="F357" s="66" t="s">
        <v>4</v>
      </c>
      <c r="G357" s="67">
        <v>1.97</v>
      </c>
      <c r="H357" s="68"/>
      <c r="I357" s="68"/>
      <c r="J357" s="69"/>
      <c r="K357" s="69"/>
      <c r="L357" s="63"/>
      <c r="M357" s="63"/>
      <c r="N357" s="70"/>
      <c r="O357" s="70"/>
      <c r="P357" s="71">
        <v>12.361630439758301</v>
      </c>
      <c r="Q357" s="71">
        <v>48.772403717041016</v>
      </c>
      <c r="R357" s="58">
        <f t="shared" si="28"/>
        <v>4.6011285366334329</v>
      </c>
      <c r="S357" s="58">
        <f>100*S356/S355</f>
        <v>3.0876964750354978</v>
      </c>
      <c r="T357" s="58">
        <f>100*T356/T355</f>
        <v>1.6247164503266962</v>
      </c>
      <c r="U357" s="58">
        <f>100*U356/U355</f>
        <v>1.5897433934031082</v>
      </c>
      <c r="V357" s="59"/>
      <c r="GP357" s="61"/>
      <c r="GQ357" s="61"/>
      <c r="GR357" s="61"/>
      <c r="GS357" s="61"/>
      <c r="GT357" s="61"/>
      <c r="GU357" s="61"/>
      <c r="GV357" s="61"/>
      <c r="GW357" s="61"/>
      <c r="GX357" s="61"/>
      <c r="GY357" s="61"/>
      <c r="GZ357" s="61"/>
      <c r="HA357" s="61"/>
      <c r="HB357" s="61"/>
      <c r="HC357" s="61"/>
      <c r="HD357" s="61"/>
      <c r="HE357" s="61"/>
      <c r="HF357" s="61"/>
      <c r="HG357" s="61"/>
      <c r="HH357" s="61"/>
      <c r="HI357" s="61"/>
      <c r="HJ357" s="61"/>
      <c r="HK357" s="61"/>
      <c r="HL357" s="61"/>
      <c r="HM357" s="61"/>
      <c r="HN357" s="61"/>
      <c r="HO357" s="61"/>
      <c r="HP357" s="61"/>
      <c r="HQ357" s="61"/>
      <c r="HR357" s="61"/>
      <c r="HS357" s="61"/>
      <c r="HT357" s="61"/>
      <c r="HU357" s="61"/>
      <c r="HV357" s="61"/>
      <c r="HW357" s="61"/>
      <c r="HX357" s="61"/>
      <c r="HY357" s="61"/>
      <c r="HZ357" s="61"/>
      <c r="IA357" s="61"/>
      <c r="IB357" s="61"/>
      <c r="IC357" s="61"/>
      <c r="ID357" s="61"/>
      <c r="IE357" s="61"/>
      <c r="IF357" s="61"/>
      <c r="IG357" s="61"/>
      <c r="IH357" s="61"/>
      <c r="II357" s="61"/>
      <c r="IJ357" s="61"/>
      <c r="IK357" s="61"/>
      <c r="IL357" s="61"/>
      <c r="IM357" s="61"/>
      <c r="IN357" s="61"/>
      <c r="IO357" s="61"/>
      <c r="IP357" s="61"/>
    </row>
    <row r="358" spans="1:250" x14ac:dyDescent="0.35">
      <c r="A358" s="9">
        <v>1</v>
      </c>
      <c r="B358" s="9">
        <v>21</v>
      </c>
      <c r="C358" s="2" t="s">
        <v>37</v>
      </c>
      <c r="D358" s="2"/>
      <c r="E358" s="2" t="s">
        <v>38</v>
      </c>
      <c r="F358" s="2" t="s">
        <v>4</v>
      </c>
      <c r="G358" s="3">
        <v>2.73</v>
      </c>
      <c r="H358" s="21">
        <v>5375246</v>
      </c>
      <c r="I358" s="21">
        <v>66434576</v>
      </c>
      <c r="J358" s="18">
        <v>12.091021537780762</v>
      </c>
      <c r="K358" s="18">
        <v>55.301406860351563</v>
      </c>
      <c r="L358" s="10"/>
      <c r="M358" s="10"/>
      <c r="N358" s="18"/>
      <c r="O358" s="18"/>
      <c r="P358" s="45">
        <f>(((H358+60160)/(1.6309*(10)^7))/G358)*100</f>
        <v>12.207929418058793</v>
      </c>
      <c r="Q358" s="45">
        <f>(((I358+717822)/(4.552*(10)^7))/G358)*100</f>
        <v>54.03767132106325</v>
      </c>
      <c r="R358" s="45">
        <f t="shared" si="28"/>
        <v>5.1620306328229546</v>
      </c>
      <c r="S358" s="45"/>
      <c r="T358" s="45"/>
      <c r="U358" s="45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</row>
    <row r="359" spans="1:250" x14ac:dyDescent="0.35">
      <c r="A359" s="9">
        <v>1</v>
      </c>
      <c r="B359" s="9">
        <v>20</v>
      </c>
      <c r="C359" s="2" t="s">
        <v>35</v>
      </c>
      <c r="D359" s="2"/>
      <c r="E359" s="2" t="s">
        <v>36</v>
      </c>
      <c r="F359" s="2" t="s">
        <v>4</v>
      </c>
      <c r="G359" s="3">
        <v>1.83</v>
      </c>
      <c r="H359" s="21">
        <v>3088416</v>
      </c>
      <c r="I359" s="21">
        <v>44044120</v>
      </c>
      <c r="J359" s="18">
        <v>10.520545959472656</v>
      </c>
      <c r="K359" s="18">
        <v>54.887866973876953</v>
      </c>
      <c r="L359" s="10"/>
      <c r="M359" s="10"/>
      <c r="N359" s="18"/>
      <c r="O359" s="18"/>
      <c r="P359" s="45">
        <f>(((H359+60160)/(1.6309*(10)^7))/G359)*100</f>
        <v>10.549594293539355</v>
      </c>
      <c r="Q359" s="45">
        <f>(((I359+717822)/(4.552*(10)^7))/G359)*100</f>
        <v>53.734792609025526</v>
      </c>
      <c r="R359" s="45">
        <f t="shared" si="28"/>
        <v>5.9399909111411384</v>
      </c>
      <c r="S359" s="45"/>
      <c r="T359" s="45"/>
      <c r="U359" s="45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</row>
    <row r="360" spans="1:250" s="60" customFormat="1" x14ac:dyDescent="0.35">
      <c r="A360" s="53">
        <v>1</v>
      </c>
      <c r="B360" s="53">
        <v>18</v>
      </c>
      <c r="C360" s="54" t="s">
        <v>32</v>
      </c>
      <c r="D360" s="54"/>
      <c r="E360" s="54" t="s">
        <v>33</v>
      </c>
      <c r="F360" s="54" t="s">
        <v>4</v>
      </c>
      <c r="G360" s="55">
        <v>2.2599999999999998</v>
      </c>
      <c r="H360" s="56">
        <v>4139702</v>
      </c>
      <c r="I360" s="56">
        <v>54748112</v>
      </c>
      <c r="J360" s="57">
        <v>11.316975593566895</v>
      </c>
      <c r="K360" s="57">
        <v>55.132858276367188</v>
      </c>
      <c r="L360" s="52"/>
      <c r="M360" s="52"/>
      <c r="N360" s="57"/>
      <c r="O360" s="57"/>
      <c r="P360" s="58">
        <f>(((H360+60160)/(1.6309*(10)^7))/G360)*100</f>
        <v>11.394604314790087</v>
      </c>
      <c r="Q360" s="58">
        <f>(((I360+717822)/(4.552*(10)^7))/G360)*100</f>
        <v>53.915748401947226</v>
      </c>
      <c r="R360" s="58">
        <f t="shared" si="28"/>
        <v>5.518008321352518</v>
      </c>
      <c r="S360" s="58">
        <f>AVERAGE(P360:P362)</f>
        <v>10.949364857351091</v>
      </c>
      <c r="T360" s="58">
        <f>AVERAGE(Q360:Q362)</f>
        <v>52.358104641062482</v>
      </c>
      <c r="U360" s="58">
        <f>AVERAGE(R360:R362)</f>
        <v>5.577969544909549</v>
      </c>
      <c r="V360" s="59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GP360" s="61"/>
      <c r="GQ360" s="61"/>
      <c r="GR360" s="61"/>
      <c r="GS360" s="61"/>
      <c r="GT360" s="61"/>
      <c r="GU360" s="61"/>
      <c r="GV360" s="61"/>
      <c r="GW360" s="61"/>
      <c r="GX360" s="61"/>
      <c r="GY360" s="61"/>
      <c r="GZ360" s="61"/>
      <c r="HA360" s="61"/>
      <c r="HB360" s="61"/>
      <c r="HC360" s="61"/>
      <c r="HD360" s="61"/>
      <c r="HE360" s="61"/>
      <c r="HF360" s="61"/>
      <c r="HG360" s="61"/>
      <c r="HH360" s="61"/>
      <c r="HI360" s="61"/>
      <c r="HJ360" s="61"/>
      <c r="HK360" s="61"/>
      <c r="HL360" s="61"/>
      <c r="HM360" s="61"/>
      <c r="HN360" s="61"/>
      <c r="HO360" s="61"/>
      <c r="HP360" s="61"/>
      <c r="HQ360" s="61"/>
      <c r="HR360" s="61"/>
      <c r="HS360" s="61"/>
      <c r="HT360" s="61"/>
      <c r="HU360" s="61"/>
      <c r="HV360" s="61"/>
      <c r="HW360" s="61"/>
      <c r="HX360" s="61"/>
      <c r="HY360" s="61"/>
      <c r="HZ360" s="61"/>
      <c r="IA360" s="61"/>
      <c r="IB360" s="61"/>
      <c r="IC360" s="61"/>
      <c r="ID360" s="61"/>
      <c r="IE360" s="61"/>
      <c r="IF360" s="61"/>
      <c r="IG360" s="61"/>
      <c r="IH360" s="61"/>
      <c r="II360" s="61"/>
      <c r="IJ360" s="61"/>
      <c r="IK360" s="61"/>
      <c r="IL360" s="61"/>
      <c r="IM360" s="61"/>
      <c r="IN360" s="61"/>
      <c r="IO360" s="61"/>
      <c r="IP360" s="61"/>
    </row>
    <row r="361" spans="1:250" s="60" customFormat="1" ht="15.4" x14ac:dyDescent="0.35">
      <c r="A361" s="62">
        <v>6</v>
      </c>
      <c r="B361" s="63"/>
      <c r="C361" s="64" t="s">
        <v>719</v>
      </c>
      <c r="E361" s="65" t="s">
        <v>720</v>
      </c>
      <c r="F361" s="66" t="s">
        <v>4</v>
      </c>
      <c r="G361" s="67">
        <v>2.0099999999999998</v>
      </c>
      <c r="H361" s="68"/>
      <c r="I361" s="68"/>
      <c r="J361" s="69"/>
      <c r="K361" s="69"/>
      <c r="L361" s="63"/>
      <c r="M361" s="63"/>
      <c r="N361" s="70"/>
      <c r="O361" s="70"/>
      <c r="P361" s="71">
        <v>10.522250175476074</v>
      </c>
      <c r="Q361" s="71">
        <v>50.788078308105469</v>
      </c>
      <c r="R361" s="58">
        <f t="shared" si="28"/>
        <v>5.6288427855025001</v>
      </c>
      <c r="S361" s="58">
        <f>STDEV(P360:P362)</f>
        <v>0.43645941015346013</v>
      </c>
      <c r="T361" s="58">
        <f>STDEV(Q360:Q362)</f>
        <v>1.5638718138154326</v>
      </c>
      <c r="U361" s="58">
        <f>STDEV(R360:R362)</f>
        <v>5.5973325670536721E-2</v>
      </c>
      <c r="V361" s="59"/>
      <c r="GP361" s="61"/>
      <c r="GQ361" s="61"/>
      <c r="GR361" s="61"/>
      <c r="GS361" s="61"/>
      <c r="GT361" s="61"/>
      <c r="GU361" s="61"/>
      <c r="GV361" s="61"/>
      <c r="GW361" s="61"/>
      <c r="GX361" s="61"/>
      <c r="GY361" s="61"/>
      <c r="GZ361" s="61"/>
      <c r="HA361" s="61"/>
      <c r="HB361" s="61"/>
      <c r="HC361" s="61"/>
      <c r="HD361" s="61"/>
      <c r="HE361" s="61"/>
      <c r="HF361" s="61"/>
      <c r="HG361" s="61"/>
      <c r="HH361" s="61"/>
      <c r="HI361" s="61"/>
      <c r="HJ361" s="61"/>
      <c r="HK361" s="61"/>
      <c r="HL361" s="61"/>
      <c r="HM361" s="61"/>
      <c r="HN361" s="61"/>
      <c r="HO361" s="61"/>
      <c r="HP361" s="61"/>
      <c r="HQ361" s="61"/>
      <c r="HR361" s="61"/>
      <c r="HS361" s="61"/>
      <c r="HT361" s="61"/>
      <c r="HU361" s="61"/>
      <c r="HV361" s="61"/>
      <c r="HW361" s="61"/>
      <c r="HX361" s="61"/>
      <c r="HY361" s="61"/>
      <c r="HZ361" s="61"/>
      <c r="IA361" s="61"/>
      <c r="IB361" s="61"/>
      <c r="IC361" s="61"/>
      <c r="ID361" s="61"/>
      <c r="IE361" s="61"/>
      <c r="IF361" s="61"/>
      <c r="IG361" s="61"/>
      <c r="IH361" s="61"/>
      <c r="II361" s="61"/>
      <c r="IJ361" s="61"/>
      <c r="IK361" s="61"/>
      <c r="IL361" s="61"/>
      <c r="IM361" s="61"/>
      <c r="IN361" s="61"/>
      <c r="IO361" s="61"/>
      <c r="IP361" s="61"/>
    </row>
    <row r="362" spans="1:250" s="60" customFormat="1" ht="15.4" x14ac:dyDescent="0.35">
      <c r="A362" s="62">
        <v>6</v>
      </c>
      <c r="B362" s="63"/>
      <c r="C362" s="64" t="s">
        <v>721</v>
      </c>
      <c r="E362" s="65" t="s">
        <v>722</v>
      </c>
      <c r="F362" s="66" t="s">
        <v>4</v>
      </c>
      <c r="G362" s="67">
        <v>2.66</v>
      </c>
      <c r="H362" s="68"/>
      <c r="I362" s="68"/>
      <c r="J362" s="69"/>
      <c r="K362" s="69"/>
      <c r="L362" s="63"/>
      <c r="M362" s="63"/>
      <c r="N362" s="70"/>
      <c r="O362" s="70"/>
      <c r="P362" s="71">
        <v>10.931240081787109</v>
      </c>
      <c r="Q362" s="71">
        <v>52.370487213134766</v>
      </c>
      <c r="R362" s="58">
        <f t="shared" si="28"/>
        <v>5.5870575278736281</v>
      </c>
      <c r="S362" s="58">
        <f>100*S361/S360</f>
        <v>3.9861618992487382</v>
      </c>
      <c r="T362" s="58">
        <f>100*T361/T360</f>
        <v>2.9868762907604318</v>
      </c>
      <c r="U362" s="58">
        <f>100*U361/U360</f>
        <v>1.0034713388067515</v>
      </c>
      <c r="V362" s="59"/>
      <c r="GP362" s="61"/>
      <c r="GQ362" s="61"/>
      <c r="GR362" s="61"/>
      <c r="GS362" s="61"/>
      <c r="GT362" s="61"/>
      <c r="GU362" s="61"/>
      <c r="GV362" s="61"/>
      <c r="GW362" s="61"/>
      <c r="GX362" s="61"/>
      <c r="GY362" s="61"/>
      <c r="GZ362" s="61"/>
      <c r="HA362" s="61"/>
      <c r="HB362" s="61"/>
      <c r="HC362" s="61"/>
      <c r="HD362" s="61"/>
      <c r="HE362" s="61"/>
      <c r="HF362" s="61"/>
      <c r="HG362" s="61"/>
      <c r="HH362" s="61"/>
      <c r="HI362" s="61"/>
      <c r="HJ362" s="61"/>
      <c r="HK362" s="61"/>
      <c r="HL362" s="61"/>
      <c r="HM362" s="61"/>
      <c r="HN362" s="61"/>
      <c r="HO362" s="61"/>
      <c r="HP362" s="61"/>
      <c r="HQ362" s="61"/>
      <c r="HR362" s="61"/>
      <c r="HS362" s="61"/>
      <c r="HT362" s="61"/>
      <c r="HU362" s="61"/>
      <c r="HV362" s="61"/>
      <c r="HW362" s="61"/>
      <c r="HX362" s="61"/>
      <c r="HY362" s="61"/>
      <c r="HZ362" s="61"/>
      <c r="IA362" s="61"/>
      <c r="IB362" s="61"/>
      <c r="IC362" s="61"/>
      <c r="ID362" s="61"/>
      <c r="IE362" s="61"/>
      <c r="IF362" s="61"/>
      <c r="IG362" s="61"/>
      <c r="IH362" s="61"/>
      <c r="II362" s="61"/>
      <c r="IJ362" s="61"/>
      <c r="IK362" s="61"/>
      <c r="IL362" s="61"/>
      <c r="IM362" s="61"/>
      <c r="IN362" s="61"/>
      <c r="IO362" s="61"/>
      <c r="IP362" s="61"/>
    </row>
    <row r="363" spans="1:250" x14ac:dyDescent="0.35">
      <c r="A363" s="11">
        <v>3</v>
      </c>
      <c r="B363" s="9">
        <v>12</v>
      </c>
      <c r="C363" s="2" t="s">
        <v>280</v>
      </c>
      <c r="D363" s="2"/>
      <c r="E363" s="2" t="s">
        <v>281</v>
      </c>
      <c r="F363" s="2" t="s">
        <v>4</v>
      </c>
      <c r="G363" s="12">
        <v>1.65</v>
      </c>
      <c r="H363" s="22">
        <v>2308832</v>
      </c>
      <c r="I363" s="22">
        <v>32903564</v>
      </c>
      <c r="J363" s="12">
        <v>8.5757036209106445</v>
      </c>
      <c r="K363" s="12">
        <v>45.064254760742188</v>
      </c>
      <c r="L363" s="10"/>
      <c r="M363" s="10"/>
      <c r="N363" s="18"/>
      <c r="O363" s="18"/>
      <c r="P363" s="45">
        <f>(((H363+60160)/(1.6309*(10)^7))/G363)*100</f>
        <v>8.8034381462549973</v>
      </c>
      <c r="Q363" s="45">
        <f>(((I363+717822)/(4.552*(10)^7))/G363)*100</f>
        <v>44.764054428289931</v>
      </c>
      <c r="R363" s="45">
        <f t="shared" si="28"/>
        <v>5.9298411510947169</v>
      </c>
      <c r="S363" s="45"/>
      <c r="T363" s="45"/>
      <c r="U363" s="45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</row>
    <row r="364" spans="1:250" x14ac:dyDescent="0.35">
      <c r="A364" s="11">
        <v>3</v>
      </c>
      <c r="B364" s="9">
        <v>16</v>
      </c>
      <c r="C364" s="2" t="s">
        <v>288</v>
      </c>
      <c r="D364" s="2"/>
      <c r="E364" s="2" t="s">
        <v>289</v>
      </c>
      <c r="F364" s="2" t="s">
        <v>4</v>
      </c>
      <c r="G364" s="12">
        <v>2.48</v>
      </c>
      <c r="H364" s="22">
        <v>3971667</v>
      </c>
      <c r="I364" s="22">
        <v>55875600</v>
      </c>
      <c r="J364" s="12">
        <v>9.720799446105957</v>
      </c>
      <c r="K364" s="12">
        <v>50.403675079345703</v>
      </c>
      <c r="L364" s="10"/>
      <c r="M364" s="10"/>
      <c r="N364" s="18"/>
      <c r="O364" s="18"/>
      <c r="P364" s="45">
        <f>(((H364+60160)/(1.6309*(10)^7))/G364)*100</f>
        <v>9.968340753868338</v>
      </c>
      <c r="Q364" s="45">
        <f>(((I364+717822)/(4.552*(10)^7))/G364)*100</f>
        <v>50.131652517149504</v>
      </c>
      <c r="R364" s="45">
        <f t="shared" si="28"/>
        <v>5.864825666094843</v>
      </c>
      <c r="S364" s="45"/>
      <c r="T364" s="45"/>
      <c r="U364" s="45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</row>
    <row r="365" spans="1:250" ht="15.4" x14ac:dyDescent="0.35">
      <c r="A365" s="39">
        <v>5</v>
      </c>
      <c r="C365" s="44" t="s">
        <v>570</v>
      </c>
      <c r="E365" s="41" t="s">
        <v>571</v>
      </c>
      <c r="F365" s="42" t="s">
        <v>4</v>
      </c>
      <c r="G365" s="43">
        <v>2.81</v>
      </c>
      <c r="P365" s="46">
        <v>9.4448099136352539</v>
      </c>
      <c r="Q365" s="46">
        <v>50.593814849853516</v>
      </c>
      <c r="R365" s="45">
        <f t="shared" si="28"/>
        <v>6.2469807410468343</v>
      </c>
      <c r="S365" s="45"/>
      <c r="T365" s="45"/>
      <c r="U365" s="45"/>
    </row>
    <row r="366" spans="1:250" x14ac:dyDescent="0.35">
      <c r="A366" s="11">
        <v>3</v>
      </c>
      <c r="B366" s="9">
        <v>15</v>
      </c>
      <c r="C366" s="2" t="s">
        <v>286</v>
      </c>
      <c r="D366" s="2"/>
      <c r="E366" s="2" t="s">
        <v>287</v>
      </c>
      <c r="F366" s="2" t="s">
        <v>4</v>
      </c>
      <c r="G366" s="12">
        <v>3.1</v>
      </c>
      <c r="H366" s="22">
        <v>5598945</v>
      </c>
      <c r="I366" s="22">
        <v>68322088</v>
      </c>
      <c r="J366" s="12">
        <v>10.920105934143066</v>
      </c>
      <c r="K366" s="12">
        <v>49.174568176269531</v>
      </c>
      <c r="L366" s="10"/>
      <c r="M366" s="10"/>
      <c r="N366" s="18"/>
      <c r="O366" s="18"/>
      <c r="P366" s="45">
        <f>(((H366+60160)/(1.6309*(10)^7))/G366)*100</f>
        <v>11.193314991326776</v>
      </c>
      <c r="Q366" s="45">
        <f>(((I366+717822)/(4.552*(10)^7))/G366)*100</f>
        <v>48.925612279607691</v>
      </c>
      <c r="R366" s="45">
        <f t="shared" si="28"/>
        <v>5.0973388611609822</v>
      </c>
      <c r="S366" s="45"/>
      <c r="T366" s="45"/>
      <c r="U366" s="45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</row>
    <row r="367" spans="1:250" x14ac:dyDescent="0.35">
      <c r="A367" s="11">
        <v>3</v>
      </c>
      <c r="B367" s="9">
        <v>40</v>
      </c>
      <c r="C367" s="2" t="s">
        <v>334</v>
      </c>
      <c r="D367" s="2"/>
      <c r="E367" s="2" t="s">
        <v>335</v>
      </c>
      <c r="F367" s="2" t="s">
        <v>4</v>
      </c>
      <c r="G367" s="12">
        <v>0.75</v>
      </c>
      <c r="H367" s="22">
        <v>1342973</v>
      </c>
      <c r="I367" s="22">
        <v>15881702</v>
      </c>
      <c r="J367" s="12">
        <v>11.15464973449707</v>
      </c>
      <c r="K367" s="12">
        <v>49.105224609375</v>
      </c>
      <c r="L367" s="10"/>
      <c r="M367" s="10"/>
      <c r="N367" s="18"/>
      <c r="O367" s="18"/>
      <c r="P367" s="45">
        <f>(((H367+60160)/(1.6309*(10)^7))/G367)*100</f>
        <v>11.471236740450058</v>
      </c>
      <c r="Q367" s="45">
        <f>(((I367+717822)/(4.552*(10)^7))/G367)*100</f>
        <v>48.621921499707099</v>
      </c>
      <c r="R367" s="45">
        <f t="shared" si="28"/>
        <v>4.9429684310271105</v>
      </c>
      <c r="S367" s="45"/>
      <c r="T367" s="45"/>
      <c r="U367" s="45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</row>
    <row r="368" spans="1:250" s="60" customFormat="1" x14ac:dyDescent="0.35">
      <c r="A368" s="105">
        <v>3</v>
      </c>
      <c r="B368" s="53">
        <v>39</v>
      </c>
      <c r="C368" s="54" t="s">
        <v>332</v>
      </c>
      <c r="D368" s="54"/>
      <c r="E368" s="54" t="s">
        <v>333</v>
      </c>
      <c r="F368" s="54" t="s">
        <v>4</v>
      </c>
      <c r="G368" s="106">
        <v>2.0299999999999998</v>
      </c>
      <c r="H368" s="107">
        <v>3729281</v>
      </c>
      <c r="I368" s="107">
        <v>43570168</v>
      </c>
      <c r="J368" s="106">
        <v>11.16063404083252</v>
      </c>
      <c r="K368" s="106">
        <v>48.212837219238281</v>
      </c>
      <c r="L368" s="52"/>
      <c r="M368" s="52"/>
      <c r="N368" s="57"/>
      <c r="O368" s="57"/>
      <c r="P368" s="58">
        <f>(((H368+60160)/(1.6309*(10)^7))/G368)*100</f>
        <v>11.445948276617191</v>
      </c>
      <c r="Q368" s="58">
        <f>(((I368+717822)/(4.552*(10)^7))/G368)*100</f>
        <v>47.927820391837741</v>
      </c>
      <c r="R368" s="58">
        <f t="shared" si="28"/>
        <v>4.883170201150473</v>
      </c>
      <c r="S368" s="58">
        <f>AVERAGE(P368:P370)</f>
        <v>11.506015351645834</v>
      </c>
      <c r="T368" s="58">
        <f>AVERAGE(Q368:Q370)</f>
        <v>49.580373826087843</v>
      </c>
      <c r="U368" s="58">
        <f>AVERAGE(R368:R370)</f>
        <v>5.0255668014253176</v>
      </c>
      <c r="V368" s="59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GP368" s="61"/>
      <c r="GQ368" s="61"/>
      <c r="GR368" s="61"/>
      <c r="GS368" s="61"/>
      <c r="GT368" s="61"/>
      <c r="GU368" s="61"/>
      <c r="GV368" s="61"/>
      <c r="GW368" s="61"/>
      <c r="GX368" s="61"/>
      <c r="GY368" s="61"/>
      <c r="GZ368" s="61"/>
      <c r="HA368" s="61"/>
      <c r="HB368" s="61"/>
      <c r="HC368" s="61"/>
      <c r="HD368" s="61"/>
      <c r="HE368" s="61"/>
      <c r="HF368" s="61"/>
      <c r="HG368" s="61"/>
      <c r="HH368" s="61"/>
      <c r="HI368" s="61"/>
      <c r="HJ368" s="61"/>
      <c r="HK368" s="61"/>
      <c r="HL368" s="61"/>
      <c r="HM368" s="61"/>
      <c r="HN368" s="61"/>
      <c r="HO368" s="61"/>
      <c r="HP368" s="61"/>
      <c r="HQ368" s="61"/>
      <c r="HR368" s="61"/>
      <c r="HS368" s="61"/>
      <c r="HT368" s="61"/>
      <c r="HU368" s="61"/>
      <c r="HV368" s="61"/>
      <c r="HW368" s="61"/>
      <c r="HX368" s="61"/>
      <c r="HY368" s="61"/>
      <c r="HZ368" s="61"/>
      <c r="IA368" s="61"/>
      <c r="IB368" s="61"/>
      <c r="IC368" s="61"/>
      <c r="ID368" s="61"/>
      <c r="IE368" s="61"/>
      <c r="IF368" s="61"/>
      <c r="IG368" s="61"/>
      <c r="IH368" s="61"/>
      <c r="II368" s="61"/>
      <c r="IJ368" s="61"/>
      <c r="IK368" s="61"/>
      <c r="IL368" s="61"/>
      <c r="IM368" s="61"/>
      <c r="IN368" s="61"/>
      <c r="IO368" s="61"/>
      <c r="IP368" s="61"/>
    </row>
    <row r="369" spans="1:250" s="60" customFormat="1" ht="15.4" x14ac:dyDescent="0.35">
      <c r="A369" s="62">
        <v>5</v>
      </c>
      <c r="B369" s="63"/>
      <c r="C369" s="64" t="s">
        <v>589</v>
      </c>
      <c r="E369" s="65" t="s">
        <v>590</v>
      </c>
      <c r="F369" s="66" t="s">
        <v>4</v>
      </c>
      <c r="G369" s="67">
        <v>2.0299999999999998</v>
      </c>
      <c r="H369" s="68"/>
      <c r="I369" s="68"/>
      <c r="J369" s="69"/>
      <c r="K369" s="69"/>
      <c r="L369" s="63"/>
      <c r="M369" s="63"/>
      <c r="N369" s="70"/>
      <c r="O369" s="70"/>
      <c r="P369" s="71">
        <v>11.734546661376953</v>
      </c>
      <c r="Q369" s="71">
        <v>50.613704681396484</v>
      </c>
      <c r="R369" s="58">
        <f t="shared" si="28"/>
        <v>5.0299975346516765</v>
      </c>
      <c r="S369" s="58">
        <f>STDEV(P368:P370)</f>
        <v>0.2052008910845757</v>
      </c>
      <c r="T369" s="58">
        <f>STDEV(Q368:Q370)</f>
        <v>1.4460536144720912</v>
      </c>
      <c r="U369" s="58">
        <f>STDEV(R368:R370)</f>
        <v>0.14023373994370483</v>
      </c>
      <c r="V369" s="59"/>
      <c r="GP369" s="61"/>
      <c r="GQ369" s="61"/>
      <c r="GR369" s="61"/>
      <c r="GS369" s="61"/>
      <c r="GT369" s="61"/>
      <c r="GU369" s="61"/>
      <c r="GV369" s="61"/>
      <c r="GW369" s="61"/>
      <c r="GX369" s="61"/>
      <c r="GY369" s="61"/>
      <c r="GZ369" s="61"/>
      <c r="HA369" s="61"/>
      <c r="HB369" s="61"/>
      <c r="HC369" s="61"/>
      <c r="HD369" s="61"/>
      <c r="HE369" s="61"/>
      <c r="HF369" s="61"/>
      <c r="HG369" s="61"/>
      <c r="HH369" s="61"/>
      <c r="HI369" s="61"/>
      <c r="HJ369" s="61"/>
      <c r="HK369" s="61"/>
      <c r="HL369" s="61"/>
      <c r="HM369" s="61"/>
      <c r="HN369" s="61"/>
      <c r="HO369" s="61"/>
      <c r="HP369" s="61"/>
      <c r="HQ369" s="61"/>
      <c r="HR369" s="61"/>
      <c r="HS369" s="61"/>
      <c r="HT369" s="61"/>
      <c r="HU369" s="61"/>
      <c r="HV369" s="61"/>
      <c r="HW369" s="61"/>
      <c r="HX369" s="61"/>
      <c r="HY369" s="61"/>
      <c r="HZ369" s="61"/>
      <c r="IA369" s="61"/>
      <c r="IB369" s="61"/>
      <c r="IC369" s="61"/>
      <c r="ID369" s="61"/>
      <c r="IE369" s="61"/>
      <c r="IF369" s="61"/>
      <c r="IG369" s="61"/>
      <c r="IH369" s="61"/>
      <c r="II369" s="61"/>
      <c r="IJ369" s="61"/>
      <c r="IK369" s="61"/>
      <c r="IL369" s="61"/>
      <c r="IM369" s="61"/>
      <c r="IN369" s="61"/>
      <c r="IO369" s="61"/>
      <c r="IP369" s="61"/>
    </row>
    <row r="370" spans="1:250" s="60" customFormat="1" ht="15.4" x14ac:dyDescent="0.35">
      <c r="A370" s="62">
        <v>5</v>
      </c>
      <c r="B370" s="63"/>
      <c r="C370" s="64" t="s">
        <v>591</v>
      </c>
      <c r="E370" s="65" t="s">
        <v>592</v>
      </c>
      <c r="F370" s="66" t="s">
        <v>4</v>
      </c>
      <c r="G370" s="67">
        <v>2.4</v>
      </c>
      <c r="H370" s="68"/>
      <c r="I370" s="68"/>
      <c r="J370" s="69"/>
      <c r="K370" s="69"/>
      <c r="L370" s="63"/>
      <c r="M370" s="63"/>
      <c r="N370" s="70"/>
      <c r="O370" s="70"/>
      <c r="P370" s="71">
        <v>11.337551116943359</v>
      </c>
      <c r="Q370" s="71">
        <v>50.199596405029297</v>
      </c>
      <c r="R370" s="58">
        <f t="shared" si="28"/>
        <v>5.1635326684738025</v>
      </c>
      <c r="S370" s="58">
        <f>100*S369/S368</f>
        <v>1.7834227124964117</v>
      </c>
      <c r="T370" s="58">
        <f>100*T369/T368</f>
        <v>2.9165847348073388</v>
      </c>
      <c r="U370" s="58">
        <f>100*U369/U368</f>
        <v>2.79040644537712</v>
      </c>
      <c r="V370" s="59"/>
      <c r="GP370" s="61"/>
      <c r="GQ370" s="61"/>
      <c r="GR370" s="61"/>
      <c r="GS370" s="61"/>
      <c r="GT370" s="61"/>
      <c r="GU370" s="61"/>
      <c r="GV370" s="61"/>
      <c r="GW370" s="61"/>
      <c r="GX370" s="61"/>
      <c r="GY370" s="61"/>
      <c r="GZ370" s="61"/>
      <c r="HA370" s="61"/>
      <c r="HB370" s="61"/>
      <c r="HC370" s="61"/>
      <c r="HD370" s="61"/>
      <c r="HE370" s="61"/>
      <c r="HF370" s="61"/>
      <c r="HG370" s="61"/>
      <c r="HH370" s="61"/>
      <c r="HI370" s="61"/>
      <c r="HJ370" s="61"/>
      <c r="HK370" s="61"/>
      <c r="HL370" s="61"/>
      <c r="HM370" s="61"/>
      <c r="HN370" s="61"/>
      <c r="HO370" s="61"/>
      <c r="HP370" s="61"/>
      <c r="HQ370" s="61"/>
      <c r="HR370" s="61"/>
      <c r="HS370" s="61"/>
      <c r="HT370" s="61"/>
      <c r="HU370" s="61"/>
      <c r="HV370" s="61"/>
      <c r="HW370" s="61"/>
      <c r="HX370" s="61"/>
      <c r="HY370" s="61"/>
      <c r="HZ370" s="61"/>
      <c r="IA370" s="61"/>
      <c r="IB370" s="61"/>
      <c r="IC370" s="61"/>
      <c r="ID370" s="61"/>
      <c r="IE370" s="61"/>
      <c r="IF370" s="61"/>
      <c r="IG370" s="61"/>
      <c r="IH370" s="61"/>
      <c r="II370" s="61"/>
      <c r="IJ370" s="61"/>
      <c r="IK370" s="61"/>
      <c r="IL370" s="61"/>
      <c r="IM370" s="61"/>
      <c r="IN370" s="61"/>
      <c r="IO370" s="61"/>
      <c r="IP370" s="61"/>
    </row>
    <row r="371" spans="1:250" s="94" customFormat="1" x14ac:dyDescent="0.35">
      <c r="A371" s="108">
        <v>3</v>
      </c>
      <c r="B371" s="109">
        <v>38</v>
      </c>
      <c r="C371" s="110" t="s">
        <v>330</v>
      </c>
      <c r="D371" s="110"/>
      <c r="E371" s="110" t="s">
        <v>331</v>
      </c>
      <c r="F371" s="110" t="s">
        <v>4</v>
      </c>
      <c r="G371" s="111">
        <v>2.39</v>
      </c>
      <c r="H371" s="112">
        <v>3684985</v>
      </c>
      <c r="I371" s="112">
        <v>55627200</v>
      </c>
      <c r="J371" s="111">
        <v>9.3685455322265625</v>
      </c>
      <c r="K371" s="111">
        <v>52.072586059570313</v>
      </c>
      <c r="L371" s="113"/>
      <c r="M371" s="113"/>
      <c r="N371" s="114"/>
      <c r="O371" s="114"/>
      <c r="P371" s="102">
        <f>(((H371+60160)/(1.6309*(10)^7))/G371)*100</f>
        <v>9.6082302786843314</v>
      </c>
      <c r="Q371" s="102">
        <f>(((I371+717822)/(4.552*(10)^7))/G371)*100</f>
        <v>51.791131398401369</v>
      </c>
      <c r="R371" s="102">
        <f t="shared" si="28"/>
        <v>6.2860518214387806</v>
      </c>
      <c r="S371" s="102">
        <f>AVERAGE(P371:P373)</f>
        <v>9.7197817715650245</v>
      </c>
      <c r="T371" s="102">
        <f>AVERAGE(Q371:Q373)</f>
        <v>54.002277818428716</v>
      </c>
      <c r="U371" s="102">
        <f>AVERAGE(R371:R373)</f>
        <v>6.4785356000840126</v>
      </c>
      <c r="V371" s="103"/>
      <c r="W371" s="110"/>
      <c r="X371" s="110"/>
      <c r="Y371" s="110"/>
      <c r="Z371" s="110"/>
      <c r="AA371" s="110"/>
      <c r="AB371" s="110"/>
      <c r="AC371" s="110"/>
      <c r="AD371" s="110"/>
      <c r="AE371" s="110"/>
      <c r="AF371" s="110"/>
      <c r="AG371" s="110"/>
      <c r="AH371" s="110"/>
      <c r="AI371" s="110"/>
      <c r="AJ371" s="110"/>
      <c r="AK371" s="110"/>
      <c r="AL371" s="110"/>
      <c r="AM371" s="110"/>
      <c r="AN371" s="110"/>
      <c r="AO371" s="110"/>
      <c r="AP371" s="110"/>
      <c r="AQ371" s="110"/>
      <c r="AR371" s="110"/>
      <c r="AS371" s="110"/>
      <c r="AT371" s="110"/>
      <c r="AU371" s="110"/>
      <c r="AV371" s="110"/>
      <c r="AW371" s="110"/>
      <c r="AX371" s="110"/>
      <c r="AY371" s="110"/>
      <c r="AZ371" s="110"/>
      <c r="BA371" s="110"/>
      <c r="BB371" s="110"/>
      <c r="BC371" s="110"/>
      <c r="BD371" s="110"/>
      <c r="BE371" s="110"/>
      <c r="BF371" s="110"/>
      <c r="BG371" s="110"/>
      <c r="BH371" s="110"/>
      <c r="BI371" s="110"/>
      <c r="BJ371" s="110"/>
      <c r="BK371" s="110"/>
      <c r="BL371" s="110"/>
      <c r="BM371" s="110"/>
      <c r="BN371" s="110"/>
      <c r="BO371" s="110"/>
      <c r="BP371" s="110"/>
      <c r="BQ371" s="110"/>
      <c r="BR371" s="110"/>
      <c r="BS371" s="110"/>
      <c r="BT371" s="110"/>
      <c r="BU371" s="110"/>
      <c r="BV371" s="110"/>
      <c r="BW371" s="110"/>
      <c r="BX371" s="110"/>
      <c r="BY371" s="110"/>
      <c r="BZ371" s="110"/>
      <c r="CA371" s="110"/>
      <c r="CB371" s="110"/>
      <c r="CC371" s="110"/>
      <c r="CD371" s="110"/>
      <c r="CE371" s="110"/>
      <c r="CF371" s="110"/>
      <c r="CG371" s="110"/>
      <c r="CH371" s="110"/>
      <c r="CI371" s="110"/>
      <c r="CJ371" s="110"/>
      <c r="CK371" s="110"/>
      <c r="CL371" s="110"/>
      <c r="CM371" s="110"/>
      <c r="CN371" s="110"/>
      <c r="CO371" s="110"/>
      <c r="CP371" s="110"/>
      <c r="CQ371" s="110"/>
      <c r="CR371" s="110"/>
      <c r="CS371" s="110"/>
      <c r="CT371" s="110"/>
      <c r="CU371" s="110"/>
      <c r="CV371" s="110"/>
      <c r="GP371" s="104"/>
      <c r="GQ371" s="104"/>
      <c r="GR371" s="104"/>
      <c r="GS371" s="104"/>
      <c r="GT371" s="104"/>
      <c r="GU371" s="104"/>
      <c r="GV371" s="104"/>
      <c r="GW371" s="104"/>
      <c r="GX371" s="104"/>
      <c r="GY371" s="104"/>
      <c r="GZ371" s="104"/>
      <c r="HA371" s="104"/>
      <c r="HB371" s="104"/>
      <c r="HC371" s="104"/>
      <c r="HD371" s="104"/>
      <c r="HE371" s="104"/>
      <c r="HF371" s="104"/>
      <c r="HG371" s="104"/>
      <c r="HH371" s="104"/>
      <c r="HI371" s="104"/>
      <c r="HJ371" s="104"/>
      <c r="HK371" s="104"/>
      <c r="HL371" s="104"/>
      <c r="HM371" s="104"/>
      <c r="HN371" s="104"/>
      <c r="HO371" s="104"/>
      <c r="HP371" s="104"/>
      <c r="HQ371" s="104"/>
      <c r="HR371" s="104"/>
      <c r="HS371" s="104"/>
      <c r="HT371" s="104"/>
      <c r="HU371" s="104"/>
      <c r="HV371" s="104"/>
      <c r="HW371" s="104"/>
      <c r="HX371" s="104"/>
      <c r="HY371" s="104"/>
      <c r="HZ371" s="104"/>
      <c r="IA371" s="104"/>
      <c r="IB371" s="104"/>
      <c r="IC371" s="104"/>
      <c r="ID371" s="104"/>
      <c r="IE371" s="104"/>
      <c r="IF371" s="104"/>
      <c r="IG371" s="104"/>
      <c r="IH371" s="104"/>
      <c r="II371" s="104"/>
      <c r="IJ371" s="104"/>
      <c r="IK371" s="104"/>
      <c r="IL371" s="104"/>
      <c r="IM371" s="104"/>
      <c r="IN371" s="104"/>
      <c r="IO371" s="104"/>
      <c r="IP371" s="104"/>
    </row>
    <row r="372" spans="1:250" s="94" customFormat="1" ht="15.4" x14ac:dyDescent="0.35">
      <c r="A372" s="91">
        <v>6</v>
      </c>
      <c r="B372" s="92"/>
      <c r="C372" s="93" t="s">
        <v>665</v>
      </c>
      <c r="E372" s="95" t="s">
        <v>666</v>
      </c>
      <c r="F372" s="96" t="s">
        <v>4</v>
      </c>
      <c r="G372" s="97">
        <v>4.3600000000000003</v>
      </c>
      <c r="H372" s="98"/>
      <c r="I372" s="98"/>
      <c r="J372" s="99"/>
      <c r="K372" s="99"/>
      <c r="L372" s="92"/>
      <c r="M372" s="92"/>
      <c r="N372" s="100"/>
      <c r="O372" s="100"/>
      <c r="P372" s="101">
        <v>9.8446760177612305</v>
      </c>
      <c r="Q372" s="101">
        <v>54.722972869873047</v>
      </c>
      <c r="R372" s="102">
        <f t="shared" si="28"/>
        <v>6.4823759715638261</v>
      </c>
      <c r="S372" s="102">
        <f>STDEV(P371:P373)</f>
        <v>0.11878623102630298</v>
      </c>
      <c r="T372" s="102">
        <f>STDEV(Q371:Q373)</f>
        <v>1.9532044350358011</v>
      </c>
      <c r="U372" s="102">
        <f>STDEV(R371:R373)</f>
        <v>0.19059261339520508</v>
      </c>
      <c r="V372" s="103"/>
      <c r="GP372" s="104"/>
      <c r="GQ372" s="104"/>
      <c r="GR372" s="104"/>
      <c r="GS372" s="104"/>
      <c r="GT372" s="104"/>
      <c r="GU372" s="104"/>
      <c r="GV372" s="104"/>
      <c r="GW372" s="104"/>
      <c r="GX372" s="104"/>
      <c r="GY372" s="104"/>
      <c r="GZ372" s="104"/>
      <c r="HA372" s="104"/>
      <c r="HB372" s="104"/>
      <c r="HC372" s="104"/>
      <c r="HD372" s="104"/>
      <c r="HE372" s="104"/>
      <c r="HF372" s="104"/>
      <c r="HG372" s="104"/>
      <c r="HH372" s="104"/>
      <c r="HI372" s="104"/>
      <c r="HJ372" s="104"/>
      <c r="HK372" s="104"/>
      <c r="HL372" s="104"/>
      <c r="HM372" s="104"/>
      <c r="HN372" s="104"/>
      <c r="HO372" s="104"/>
      <c r="HP372" s="104"/>
      <c r="HQ372" s="104"/>
      <c r="HR372" s="104"/>
      <c r="HS372" s="104"/>
      <c r="HT372" s="104"/>
      <c r="HU372" s="104"/>
      <c r="HV372" s="104"/>
      <c r="HW372" s="104"/>
      <c r="HX372" s="104"/>
      <c r="HY372" s="104"/>
      <c r="HZ372" s="104"/>
      <c r="IA372" s="104"/>
      <c r="IB372" s="104"/>
      <c r="IC372" s="104"/>
      <c r="ID372" s="104"/>
      <c r="IE372" s="104"/>
      <c r="IF372" s="104"/>
      <c r="IG372" s="104"/>
      <c r="IH372" s="104"/>
      <c r="II372" s="104"/>
      <c r="IJ372" s="104"/>
      <c r="IK372" s="104"/>
      <c r="IL372" s="104"/>
      <c r="IM372" s="104"/>
      <c r="IN372" s="104"/>
      <c r="IO372" s="104"/>
      <c r="IP372" s="104"/>
    </row>
    <row r="373" spans="1:250" s="94" customFormat="1" ht="15.4" x14ac:dyDescent="0.35">
      <c r="A373" s="91">
        <v>6</v>
      </c>
      <c r="B373" s="92"/>
      <c r="C373" s="93" t="s">
        <v>667</v>
      </c>
      <c r="E373" s="95" t="s">
        <v>668</v>
      </c>
      <c r="F373" s="96" t="s">
        <v>4</v>
      </c>
      <c r="G373" s="97">
        <v>3.43</v>
      </c>
      <c r="H373" s="98"/>
      <c r="I373" s="98"/>
      <c r="J373" s="99"/>
      <c r="K373" s="99"/>
      <c r="L373" s="92"/>
      <c r="M373" s="92"/>
      <c r="N373" s="100"/>
      <c r="O373" s="100"/>
      <c r="P373" s="101">
        <v>9.7064390182495117</v>
      </c>
      <c r="Q373" s="101">
        <v>55.492729187011719</v>
      </c>
      <c r="R373" s="102">
        <f t="shared" si="28"/>
        <v>6.667179007249433</v>
      </c>
      <c r="S373" s="102">
        <f>100*S372/S371</f>
        <v>1.2221080042538517</v>
      </c>
      <c r="T373" s="102">
        <f>100*T372/T371</f>
        <v>3.6168926829402266</v>
      </c>
      <c r="U373" s="102">
        <f>100*U372/U371</f>
        <v>2.9419088689229937</v>
      </c>
      <c r="V373" s="103"/>
      <c r="GP373" s="104"/>
      <c r="GQ373" s="104"/>
      <c r="GR373" s="104"/>
      <c r="GS373" s="104"/>
      <c r="GT373" s="104"/>
      <c r="GU373" s="104"/>
      <c r="GV373" s="104"/>
      <c r="GW373" s="104"/>
      <c r="GX373" s="104"/>
      <c r="GY373" s="104"/>
      <c r="GZ373" s="104"/>
      <c r="HA373" s="104"/>
      <c r="HB373" s="104"/>
      <c r="HC373" s="104"/>
      <c r="HD373" s="104"/>
      <c r="HE373" s="104"/>
      <c r="HF373" s="104"/>
      <c r="HG373" s="104"/>
      <c r="HH373" s="104"/>
      <c r="HI373" s="104"/>
      <c r="HJ373" s="104"/>
      <c r="HK373" s="104"/>
      <c r="HL373" s="104"/>
      <c r="HM373" s="104"/>
      <c r="HN373" s="104"/>
      <c r="HO373" s="104"/>
      <c r="HP373" s="104"/>
      <c r="HQ373" s="104"/>
      <c r="HR373" s="104"/>
      <c r="HS373" s="104"/>
      <c r="HT373" s="104"/>
      <c r="HU373" s="104"/>
      <c r="HV373" s="104"/>
      <c r="HW373" s="104"/>
      <c r="HX373" s="104"/>
      <c r="HY373" s="104"/>
      <c r="HZ373" s="104"/>
      <c r="IA373" s="104"/>
      <c r="IB373" s="104"/>
      <c r="IC373" s="104"/>
      <c r="ID373" s="104"/>
      <c r="IE373" s="104"/>
      <c r="IF373" s="104"/>
      <c r="IG373" s="104"/>
      <c r="IH373" s="104"/>
      <c r="II373" s="104"/>
      <c r="IJ373" s="104"/>
      <c r="IK373" s="104"/>
      <c r="IL373" s="104"/>
      <c r="IM373" s="104"/>
      <c r="IN373" s="104"/>
      <c r="IO373" s="104"/>
      <c r="IP373" s="104"/>
    </row>
    <row r="374" spans="1:250" x14ac:dyDescent="0.35">
      <c r="A374" s="11">
        <v>3</v>
      </c>
      <c r="B374" s="9">
        <v>37</v>
      </c>
      <c r="C374" s="2" t="s">
        <v>328</v>
      </c>
      <c r="D374" s="2"/>
      <c r="E374" s="2" t="s">
        <v>329</v>
      </c>
      <c r="F374" s="2" t="s">
        <v>4</v>
      </c>
      <c r="G374" s="12">
        <v>2.0699999999999998</v>
      </c>
      <c r="H374" s="22">
        <v>3560119</v>
      </c>
      <c r="I374" s="22">
        <v>40497912</v>
      </c>
      <c r="J374" s="12">
        <v>10.455595016479492</v>
      </c>
      <c r="K374" s="12">
        <v>44.009098052978516</v>
      </c>
      <c r="L374" s="10"/>
      <c r="M374" s="10"/>
      <c r="N374" s="18"/>
      <c r="O374" s="18"/>
      <c r="P374" s="45">
        <f t="shared" ref="P374:P386" si="29">(((H374+60160)/(1.6309*(10)^7))/G374)*100</f>
        <v>10.723692765590146</v>
      </c>
      <c r="Q374" s="45">
        <f t="shared" ref="Q374:Q386" si="30">(((I374+717822)/(4.552*(10)^7))/G374)*100</f>
        <v>43.741174447925438</v>
      </c>
      <c r="R374" s="45">
        <f t="shared" si="28"/>
        <v>4.7567687462393264</v>
      </c>
      <c r="S374" s="45"/>
      <c r="T374" s="45"/>
      <c r="U374" s="45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</row>
    <row r="375" spans="1:250" x14ac:dyDescent="0.35">
      <c r="A375" s="11">
        <v>3</v>
      </c>
      <c r="B375" s="9">
        <v>36</v>
      </c>
      <c r="C375" s="2" t="s">
        <v>326</v>
      </c>
      <c r="D375" s="2"/>
      <c r="E375" s="2" t="s">
        <v>327</v>
      </c>
      <c r="F375" s="2" t="s">
        <v>4</v>
      </c>
      <c r="G375" s="12">
        <v>1.68</v>
      </c>
      <c r="H375" s="22">
        <v>2610114</v>
      </c>
      <c r="I375" s="22">
        <v>33392138</v>
      </c>
      <c r="J375" s="12">
        <v>9.4964876174926758</v>
      </c>
      <c r="K375" s="12">
        <v>44.900684356689453</v>
      </c>
      <c r="L375" s="10"/>
      <c r="M375" s="10"/>
      <c r="N375" s="18"/>
      <c r="O375" s="18"/>
      <c r="P375" s="45">
        <f t="shared" si="29"/>
        <v>9.7458385524790572</v>
      </c>
      <c r="Q375" s="45">
        <f t="shared" si="30"/>
        <v>44.603575613022024</v>
      </c>
      <c r="R375" s="45">
        <f t="shared" si="28"/>
        <v>5.3372362126972002</v>
      </c>
      <c r="S375" s="45"/>
      <c r="T375" s="45"/>
      <c r="U375" s="45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</row>
    <row r="376" spans="1:250" x14ac:dyDescent="0.35">
      <c r="A376" s="11">
        <v>3</v>
      </c>
      <c r="B376" s="9">
        <v>35</v>
      </c>
      <c r="C376" s="2" t="s">
        <v>324</v>
      </c>
      <c r="D376" s="2"/>
      <c r="E376" s="2" t="s">
        <v>325</v>
      </c>
      <c r="F376" s="2" t="s">
        <v>4</v>
      </c>
      <c r="G376" s="12">
        <v>2.69</v>
      </c>
      <c r="H376" s="22">
        <v>5089163</v>
      </c>
      <c r="I376" s="22">
        <v>58823368</v>
      </c>
      <c r="J376" s="12">
        <v>11.449651718139648</v>
      </c>
      <c r="K376" s="12">
        <v>48.884716033935547</v>
      </c>
      <c r="L376" s="10"/>
      <c r="M376" s="10"/>
      <c r="N376" s="18"/>
      <c r="O376" s="18"/>
      <c r="P376" s="45">
        <f t="shared" si="29"/>
        <v>11.737362612063812</v>
      </c>
      <c r="Q376" s="45">
        <f t="shared" si="30"/>
        <v>48.625376483885525</v>
      </c>
      <c r="R376" s="45">
        <f t="shared" si="28"/>
        <v>4.831237824373475</v>
      </c>
      <c r="S376" s="45"/>
      <c r="T376" s="45"/>
      <c r="U376" s="45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</row>
    <row r="377" spans="1:250" x14ac:dyDescent="0.35">
      <c r="A377" s="11">
        <v>3</v>
      </c>
      <c r="B377" s="9">
        <v>33</v>
      </c>
      <c r="C377" s="2" t="s">
        <v>321</v>
      </c>
      <c r="D377" s="2"/>
      <c r="E377" s="2" t="s">
        <v>322</v>
      </c>
      <c r="F377" s="2" t="s">
        <v>4</v>
      </c>
      <c r="G377" s="12">
        <v>3.66</v>
      </c>
      <c r="H377" s="22">
        <v>5663917</v>
      </c>
      <c r="I377" s="22">
        <v>77438720</v>
      </c>
      <c r="J377" s="12">
        <v>9.3555746078491211</v>
      </c>
      <c r="K377" s="12">
        <v>47.142093658447266</v>
      </c>
      <c r="L377" s="10"/>
      <c r="M377" s="10"/>
      <c r="N377" s="18"/>
      <c r="O377" s="18"/>
      <c r="P377" s="45">
        <f t="shared" si="29"/>
        <v>9.5895239713095481</v>
      </c>
      <c r="Q377" s="45">
        <f t="shared" si="30"/>
        <v>46.911789209330919</v>
      </c>
      <c r="R377" s="45">
        <f t="shared" si="28"/>
        <v>5.7049377477709635</v>
      </c>
      <c r="S377" s="45"/>
      <c r="T377" s="45"/>
      <c r="U377" s="45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</row>
    <row r="378" spans="1:250" x14ac:dyDescent="0.35">
      <c r="A378" s="11">
        <v>3</v>
      </c>
      <c r="B378" s="9">
        <v>32</v>
      </c>
      <c r="C378" s="2" t="s">
        <v>319</v>
      </c>
      <c r="D378" s="2"/>
      <c r="E378" s="2" t="s">
        <v>320</v>
      </c>
      <c r="F378" s="2" t="s">
        <v>4</v>
      </c>
      <c r="G378" s="12">
        <v>3.46</v>
      </c>
      <c r="H378" s="22">
        <v>5863350</v>
      </c>
      <c r="I378" s="22">
        <v>83496704</v>
      </c>
      <c r="J378" s="12">
        <v>10.24152660369873</v>
      </c>
      <c r="K378" s="12">
        <v>53.727092742919922</v>
      </c>
      <c r="L378" s="10"/>
      <c r="M378" s="10"/>
      <c r="N378" s="18"/>
      <c r="O378" s="18"/>
      <c r="P378" s="45">
        <f t="shared" si="29"/>
        <v>10.49725372387387</v>
      </c>
      <c r="Q378" s="45">
        <f t="shared" si="30"/>
        <v>53.469811910155741</v>
      </c>
      <c r="R378" s="45">
        <f t="shared" si="28"/>
        <v>5.9401706773504097</v>
      </c>
      <c r="S378" s="45"/>
      <c r="T378" s="45"/>
      <c r="U378" s="45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</row>
    <row r="379" spans="1:250" x14ac:dyDescent="0.35">
      <c r="A379" s="11">
        <v>3</v>
      </c>
      <c r="B379" s="9">
        <v>31</v>
      </c>
      <c r="C379" s="2" t="s">
        <v>317</v>
      </c>
      <c r="D379" s="2"/>
      <c r="E379" s="2" t="s">
        <v>318</v>
      </c>
      <c r="F379" s="2" t="s">
        <v>4</v>
      </c>
      <c r="G379" s="12">
        <v>3.47</v>
      </c>
      <c r="H379" s="22">
        <v>4249723</v>
      </c>
      <c r="I379" s="22">
        <v>76089392</v>
      </c>
      <c r="J379" s="12">
        <v>7.4272871017456055</v>
      </c>
      <c r="K379" s="12">
        <v>48.866073608398438</v>
      </c>
      <c r="L379" s="10"/>
      <c r="M379" s="10"/>
      <c r="N379" s="18"/>
      <c r="O379" s="18"/>
      <c r="P379" s="45">
        <f t="shared" si="29"/>
        <v>7.6156797496758815</v>
      </c>
      <c r="Q379" s="45">
        <f t="shared" si="30"/>
        <v>48.626194648582128</v>
      </c>
      <c r="R379" s="45">
        <f t="shared" si="28"/>
        <v>7.4460778554045435</v>
      </c>
      <c r="S379" s="45"/>
      <c r="T379" s="45"/>
      <c r="U379" s="45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</row>
    <row r="380" spans="1:250" s="122" customFormat="1" x14ac:dyDescent="0.35">
      <c r="A380" s="115">
        <v>3</v>
      </c>
      <c r="B380" s="9">
        <v>30</v>
      </c>
      <c r="C380" s="116" t="s">
        <v>315</v>
      </c>
      <c r="D380" s="116"/>
      <c r="E380" s="116" t="s">
        <v>316</v>
      </c>
      <c r="F380" s="116" t="s">
        <v>4</v>
      </c>
      <c r="G380" s="117">
        <v>1.62</v>
      </c>
      <c r="H380" s="118">
        <v>2760061</v>
      </c>
      <c r="I380" s="118">
        <v>37287076</v>
      </c>
      <c r="J380" s="117">
        <v>10.402491569519043</v>
      </c>
      <c r="K380" s="117">
        <v>51.864253997802734</v>
      </c>
      <c r="L380" s="119"/>
      <c r="M380" s="119"/>
      <c r="N380" s="120"/>
      <c r="O380" s="120"/>
      <c r="P380" s="45">
        <f t="shared" si="29"/>
        <v>10.674334174344393</v>
      </c>
      <c r="Q380" s="45">
        <f t="shared" si="30"/>
        <v>51.537376055023977</v>
      </c>
      <c r="R380" s="45">
        <f t="shared" si="28"/>
        <v>5.6305065779461554</v>
      </c>
      <c r="S380" s="45"/>
      <c r="T380" s="45"/>
      <c r="U380" s="45"/>
      <c r="V380" s="121"/>
      <c r="W380" s="116"/>
      <c r="X380" s="116"/>
      <c r="Y380" s="116"/>
      <c r="Z380" s="116"/>
      <c r="AA380" s="116"/>
      <c r="AB380" s="116"/>
      <c r="AC380" s="116"/>
      <c r="AD380" s="116"/>
      <c r="AE380" s="116"/>
      <c r="AF380" s="116"/>
      <c r="AG380" s="116"/>
      <c r="AH380" s="116"/>
      <c r="AI380" s="116"/>
      <c r="AJ380" s="116"/>
      <c r="AK380" s="116"/>
      <c r="AL380" s="116"/>
      <c r="AM380" s="116"/>
      <c r="AN380" s="116"/>
      <c r="AO380" s="116"/>
      <c r="AP380" s="116"/>
      <c r="AQ380" s="116"/>
      <c r="AR380" s="116"/>
      <c r="AS380" s="116"/>
      <c r="AT380" s="116"/>
      <c r="AU380" s="116"/>
      <c r="AV380" s="116"/>
      <c r="AW380" s="116"/>
      <c r="AX380" s="116"/>
      <c r="AY380" s="116"/>
      <c r="AZ380" s="116"/>
      <c r="BA380" s="116"/>
      <c r="BB380" s="116"/>
      <c r="BC380" s="116"/>
      <c r="BD380" s="116"/>
      <c r="BE380" s="116"/>
      <c r="BF380" s="116"/>
      <c r="BG380" s="116"/>
      <c r="BH380" s="116"/>
      <c r="BI380" s="116"/>
      <c r="BJ380" s="116"/>
      <c r="BK380" s="116"/>
      <c r="BL380" s="116"/>
      <c r="BM380" s="116"/>
      <c r="BN380" s="116"/>
      <c r="BO380" s="116"/>
      <c r="BP380" s="116"/>
      <c r="BQ380" s="116"/>
      <c r="BR380" s="116"/>
      <c r="BS380" s="116"/>
      <c r="BT380" s="116"/>
      <c r="BU380" s="116"/>
      <c r="BV380" s="116"/>
      <c r="BW380" s="116"/>
      <c r="BX380" s="116"/>
      <c r="BY380" s="116"/>
      <c r="BZ380" s="116"/>
      <c r="CA380" s="116"/>
      <c r="CB380" s="116"/>
      <c r="CC380" s="116"/>
      <c r="CD380" s="116"/>
      <c r="CE380" s="116"/>
      <c r="CF380" s="116"/>
      <c r="CG380" s="116"/>
      <c r="CH380" s="116"/>
      <c r="CI380" s="116"/>
      <c r="CJ380" s="116"/>
      <c r="CK380" s="116"/>
      <c r="CL380" s="116"/>
      <c r="CM380" s="116"/>
      <c r="CN380" s="116"/>
      <c r="CO380" s="116"/>
      <c r="CP380" s="116"/>
      <c r="CQ380" s="116"/>
      <c r="CR380" s="116"/>
      <c r="CS380" s="116"/>
      <c r="CT380" s="116"/>
      <c r="CU380" s="116"/>
      <c r="CV380" s="116"/>
      <c r="GP380" s="123"/>
      <c r="GQ380" s="123"/>
      <c r="GR380" s="123"/>
      <c r="GS380" s="123"/>
      <c r="GT380" s="123"/>
      <c r="GU380" s="123"/>
      <c r="GV380" s="123"/>
      <c r="GW380" s="123"/>
      <c r="GX380" s="123"/>
      <c r="GY380" s="123"/>
      <c r="GZ380" s="123"/>
      <c r="HA380" s="123"/>
      <c r="HB380" s="123"/>
      <c r="HC380" s="123"/>
      <c r="HD380" s="123"/>
      <c r="HE380" s="123"/>
      <c r="HF380" s="123"/>
      <c r="HG380" s="123"/>
      <c r="HH380" s="123"/>
      <c r="HI380" s="123"/>
      <c r="HJ380" s="123"/>
      <c r="HK380" s="123"/>
      <c r="HL380" s="123"/>
      <c r="HM380" s="123"/>
      <c r="HN380" s="123"/>
      <c r="HO380" s="123"/>
      <c r="HP380" s="123"/>
      <c r="HQ380" s="123"/>
      <c r="HR380" s="123"/>
      <c r="HS380" s="123"/>
      <c r="HT380" s="123"/>
      <c r="HU380" s="123"/>
      <c r="HV380" s="123"/>
      <c r="HW380" s="123"/>
      <c r="HX380" s="123"/>
      <c r="HY380" s="123"/>
      <c r="HZ380" s="123"/>
      <c r="IA380" s="123"/>
      <c r="IB380" s="123"/>
      <c r="IC380" s="123"/>
      <c r="ID380" s="123"/>
      <c r="IE380" s="123"/>
      <c r="IF380" s="123"/>
      <c r="IG380" s="123"/>
      <c r="IH380" s="123"/>
      <c r="II380" s="123"/>
      <c r="IJ380" s="123"/>
      <c r="IK380" s="123"/>
      <c r="IL380" s="123"/>
      <c r="IM380" s="123"/>
      <c r="IN380" s="123"/>
      <c r="IO380" s="123"/>
      <c r="IP380" s="123"/>
    </row>
    <row r="381" spans="1:250" x14ac:dyDescent="0.35">
      <c r="A381" s="9">
        <v>1</v>
      </c>
      <c r="B381" s="9">
        <v>28</v>
      </c>
      <c r="C381" s="2" t="s">
        <v>51</v>
      </c>
      <c r="D381" s="2"/>
      <c r="E381" s="2" t="s">
        <v>52</v>
      </c>
      <c r="F381" s="2" t="s">
        <v>4</v>
      </c>
      <c r="G381" s="3">
        <v>2.42</v>
      </c>
      <c r="H381" s="21">
        <v>3235270</v>
      </c>
      <c r="I381" s="21">
        <v>52177868</v>
      </c>
      <c r="J381" s="18">
        <v>8.3206472396850586</v>
      </c>
      <c r="K381" s="18">
        <v>49.090927124023438</v>
      </c>
      <c r="L381" s="10"/>
      <c r="M381" s="10"/>
      <c r="N381" s="18"/>
      <c r="O381" s="18"/>
      <c r="P381" s="45">
        <f t="shared" si="29"/>
        <v>8.3496715548733675</v>
      </c>
      <c r="Q381" s="45">
        <f t="shared" si="30"/>
        <v>48.017845211985659</v>
      </c>
      <c r="R381" s="45">
        <f t="shared" si="28"/>
        <v>6.7065510798991328</v>
      </c>
      <c r="S381" s="45"/>
      <c r="T381" s="45"/>
      <c r="U381" s="45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</row>
    <row r="382" spans="1:250" x14ac:dyDescent="0.35">
      <c r="A382" s="9">
        <v>1</v>
      </c>
      <c r="B382" s="9">
        <v>27</v>
      </c>
      <c r="C382" s="2" t="s">
        <v>49</v>
      </c>
      <c r="D382" s="2"/>
      <c r="E382" s="2" t="s">
        <v>50</v>
      </c>
      <c r="F382" s="2" t="s">
        <v>4</v>
      </c>
      <c r="G382" s="3">
        <v>2.25</v>
      </c>
      <c r="H382" s="21">
        <v>3809941</v>
      </c>
      <c r="I382" s="21">
        <v>49822072</v>
      </c>
      <c r="J382" s="18">
        <v>10.485672950744629</v>
      </c>
      <c r="K382" s="18">
        <v>50.437232971191406</v>
      </c>
      <c r="L382" s="10"/>
      <c r="M382" s="10"/>
      <c r="N382" s="18"/>
      <c r="O382" s="18"/>
      <c r="P382" s="45">
        <f t="shared" si="29"/>
        <v>10.546599355502414</v>
      </c>
      <c r="Q382" s="45">
        <f t="shared" si="30"/>
        <v>49.345727396992778</v>
      </c>
      <c r="R382" s="45">
        <f t="shared" si="28"/>
        <v>5.4563606541576544</v>
      </c>
      <c r="S382" s="45"/>
      <c r="T382" s="45"/>
      <c r="U382" s="45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</row>
    <row r="383" spans="1:250" x14ac:dyDescent="0.35">
      <c r="A383" s="9">
        <v>1</v>
      </c>
      <c r="B383" s="9">
        <v>26</v>
      </c>
      <c r="C383" s="2" t="s">
        <v>47</v>
      </c>
      <c r="D383" s="2"/>
      <c r="E383" s="2" t="s">
        <v>48</v>
      </c>
      <c r="F383" s="2" t="s">
        <v>4</v>
      </c>
      <c r="G383" s="3">
        <v>2.33</v>
      </c>
      <c r="H383" s="21">
        <v>4792242</v>
      </c>
      <c r="I383" s="21">
        <v>57500332</v>
      </c>
      <c r="J383" s="18">
        <v>12.661616325378418</v>
      </c>
      <c r="K383" s="18">
        <v>56.142120361328125</v>
      </c>
      <c r="L383" s="10"/>
      <c r="M383" s="10"/>
      <c r="N383" s="18"/>
      <c r="O383" s="18"/>
      <c r="P383" s="45">
        <f t="shared" si="29"/>
        <v>12.769489028543971</v>
      </c>
      <c r="Q383" s="45">
        <f t="shared" si="30"/>
        <v>54.890887936821628</v>
      </c>
      <c r="R383" s="45">
        <f t="shared" si="28"/>
        <v>5.0129422158624966</v>
      </c>
      <c r="S383" s="45"/>
      <c r="T383" s="45"/>
      <c r="U383" s="45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</row>
    <row r="384" spans="1:250" x14ac:dyDescent="0.35">
      <c r="A384" s="9">
        <v>1</v>
      </c>
      <c r="B384" s="9">
        <v>25</v>
      </c>
      <c r="C384" s="2" t="s">
        <v>45</v>
      </c>
      <c r="D384" s="2"/>
      <c r="E384" s="2" t="s">
        <v>46</v>
      </c>
      <c r="F384" s="2" t="s">
        <v>4</v>
      </c>
      <c r="G384" s="3">
        <v>1.85</v>
      </c>
      <c r="H384" s="21">
        <v>3497979</v>
      </c>
      <c r="I384" s="21">
        <v>44183028</v>
      </c>
      <c r="J384" s="18">
        <v>11.738502502441406</v>
      </c>
      <c r="K384" s="18">
        <v>54.46392822265625</v>
      </c>
      <c r="L384" s="10"/>
      <c r="M384" s="10"/>
      <c r="N384" s="18"/>
      <c r="O384" s="18"/>
      <c r="P384" s="45">
        <f t="shared" si="29"/>
        <v>11.792987788205151</v>
      </c>
      <c r="Q384" s="45">
        <f t="shared" si="30"/>
        <v>53.318826295539836</v>
      </c>
      <c r="R384" s="45">
        <f t="shared" si="28"/>
        <v>5.2725741198766141</v>
      </c>
      <c r="S384" s="45"/>
      <c r="T384" s="45"/>
      <c r="U384" s="45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</row>
    <row r="385" spans="1:250" x14ac:dyDescent="0.35">
      <c r="A385" s="9">
        <v>1</v>
      </c>
      <c r="B385" s="9">
        <v>13</v>
      </c>
      <c r="C385" s="2" t="s">
        <v>22</v>
      </c>
      <c r="D385" s="2"/>
      <c r="E385" s="2" t="s">
        <v>23</v>
      </c>
      <c r="F385" s="2" t="s">
        <v>4</v>
      </c>
      <c r="G385" s="3">
        <v>3.08</v>
      </c>
      <c r="H385" s="21">
        <v>5391974</v>
      </c>
      <c r="I385" s="21">
        <v>76643928</v>
      </c>
      <c r="J385" s="18">
        <v>10.749711990356445</v>
      </c>
      <c r="K385" s="18">
        <v>56.497425079345703</v>
      </c>
      <c r="L385" s="10"/>
      <c r="M385" s="10"/>
      <c r="N385" s="18"/>
      <c r="O385" s="18"/>
      <c r="P385" s="45">
        <f t="shared" si="29"/>
        <v>10.853966378216791</v>
      </c>
      <c r="Q385" s="45">
        <f t="shared" si="30"/>
        <v>55.178935190468593</v>
      </c>
      <c r="R385" s="45">
        <f t="shared" si="28"/>
        <v>5.9285816464150551</v>
      </c>
      <c r="S385" s="45"/>
      <c r="T385" s="45"/>
      <c r="U385" s="45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</row>
    <row r="386" spans="1:250" s="60" customFormat="1" x14ac:dyDescent="0.35">
      <c r="A386" s="53">
        <v>1</v>
      </c>
      <c r="B386" s="53">
        <v>12</v>
      </c>
      <c r="C386" s="54" t="s">
        <v>20</v>
      </c>
      <c r="D386" s="54"/>
      <c r="E386" s="54" t="s">
        <v>21</v>
      </c>
      <c r="F386" s="54" t="s">
        <v>4</v>
      </c>
      <c r="G386" s="55">
        <v>2.0299999999999998</v>
      </c>
      <c r="H386" s="56">
        <v>4828550</v>
      </c>
      <c r="I386" s="56">
        <v>51053392</v>
      </c>
      <c r="J386" s="57">
        <v>14.640378952026367</v>
      </c>
      <c r="K386" s="57">
        <v>57.272151947021484</v>
      </c>
      <c r="L386" s="52"/>
      <c r="M386" s="52"/>
      <c r="N386" s="57"/>
      <c r="O386" s="57"/>
      <c r="P386" s="58">
        <f t="shared" si="29"/>
        <v>14.766273389500251</v>
      </c>
      <c r="Q386" s="58">
        <f t="shared" si="30"/>
        <v>56.026056862354679</v>
      </c>
      <c r="R386" s="58">
        <f t="shared" si="28"/>
        <v>4.424713083413252</v>
      </c>
      <c r="S386" s="58">
        <f>AVERAGE(P386:P388)</f>
        <v>12.641413016531821</v>
      </c>
      <c r="T386" s="58">
        <f>AVERAGE(Q386:Q388)</f>
        <v>53.808740806738662</v>
      </c>
      <c r="U386" s="58">
        <f>AVERAGE(R386:R388)</f>
        <v>5.0461744874926069</v>
      </c>
      <c r="V386" s="59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GP386" s="61"/>
      <c r="GQ386" s="61"/>
      <c r="GR386" s="61"/>
      <c r="GS386" s="61"/>
      <c r="GT386" s="61"/>
      <c r="GU386" s="61"/>
      <c r="GV386" s="61"/>
      <c r="GW386" s="61"/>
      <c r="GX386" s="61"/>
      <c r="GY386" s="61"/>
      <c r="GZ386" s="61"/>
      <c r="HA386" s="61"/>
      <c r="HB386" s="61"/>
      <c r="HC386" s="61"/>
      <c r="HD386" s="61"/>
      <c r="HE386" s="61"/>
      <c r="HF386" s="61"/>
      <c r="HG386" s="61"/>
      <c r="HH386" s="61"/>
      <c r="HI386" s="61"/>
      <c r="HJ386" s="61"/>
      <c r="HK386" s="61"/>
      <c r="HL386" s="61"/>
      <c r="HM386" s="61"/>
      <c r="HN386" s="61"/>
      <c r="HO386" s="61"/>
      <c r="HP386" s="61"/>
      <c r="HQ386" s="61"/>
      <c r="HR386" s="61"/>
      <c r="HS386" s="61"/>
      <c r="HT386" s="61"/>
      <c r="HU386" s="61"/>
      <c r="HV386" s="61"/>
      <c r="HW386" s="61"/>
      <c r="HX386" s="61"/>
      <c r="HY386" s="61"/>
      <c r="HZ386" s="61"/>
      <c r="IA386" s="61"/>
      <c r="IB386" s="61"/>
      <c r="IC386" s="61"/>
      <c r="ID386" s="61"/>
      <c r="IE386" s="61"/>
      <c r="IF386" s="61"/>
      <c r="IG386" s="61"/>
      <c r="IH386" s="61"/>
      <c r="II386" s="61"/>
      <c r="IJ386" s="61"/>
      <c r="IK386" s="61"/>
      <c r="IL386" s="61"/>
      <c r="IM386" s="61"/>
      <c r="IN386" s="61"/>
      <c r="IO386" s="61"/>
      <c r="IP386" s="61"/>
    </row>
    <row r="387" spans="1:250" s="60" customFormat="1" ht="15.4" x14ac:dyDescent="0.35">
      <c r="A387" s="62">
        <v>6</v>
      </c>
      <c r="B387" s="63"/>
      <c r="C387" s="64" t="s">
        <v>715</v>
      </c>
      <c r="E387" s="65" t="s">
        <v>716</v>
      </c>
      <c r="F387" s="66" t="s">
        <v>4</v>
      </c>
      <c r="G387" s="67">
        <v>2.02</v>
      </c>
      <c r="H387" s="68"/>
      <c r="I387" s="68"/>
      <c r="J387" s="69"/>
      <c r="K387" s="69"/>
      <c r="L387" s="63"/>
      <c r="M387" s="63"/>
      <c r="N387" s="70"/>
      <c r="O387" s="70"/>
      <c r="P387" s="71">
        <v>12.673750877380371</v>
      </c>
      <c r="Q387" s="71">
        <v>52.562267303466797</v>
      </c>
      <c r="R387" s="58">
        <f t="shared" si="28"/>
        <v>4.8365411375578304</v>
      </c>
      <c r="S387" s="58">
        <f>STDEV(P386:P388)</f>
        <v>2.1412124558108272</v>
      </c>
      <c r="T387" s="58">
        <f>STDEV(Q386:Q388)</f>
        <v>1.9251911523655869</v>
      </c>
      <c r="U387" s="58">
        <f>STDEV(R386:R388)</f>
        <v>0.74862504243278971</v>
      </c>
      <c r="V387" s="59"/>
      <c r="GP387" s="61"/>
      <c r="GQ387" s="61"/>
      <c r="GR387" s="61"/>
      <c r="GS387" s="61"/>
      <c r="GT387" s="61"/>
      <c r="GU387" s="61"/>
      <c r="GV387" s="61"/>
      <c r="GW387" s="61"/>
      <c r="GX387" s="61"/>
      <c r="GY387" s="61"/>
      <c r="GZ387" s="61"/>
      <c r="HA387" s="61"/>
      <c r="HB387" s="61"/>
      <c r="HC387" s="61"/>
      <c r="HD387" s="61"/>
      <c r="HE387" s="61"/>
      <c r="HF387" s="61"/>
      <c r="HG387" s="61"/>
      <c r="HH387" s="61"/>
      <c r="HI387" s="61"/>
      <c r="HJ387" s="61"/>
      <c r="HK387" s="61"/>
      <c r="HL387" s="61"/>
      <c r="HM387" s="61"/>
      <c r="HN387" s="61"/>
      <c r="HO387" s="61"/>
      <c r="HP387" s="61"/>
      <c r="HQ387" s="61"/>
      <c r="HR387" s="61"/>
      <c r="HS387" s="61"/>
      <c r="HT387" s="61"/>
      <c r="HU387" s="61"/>
      <c r="HV387" s="61"/>
      <c r="HW387" s="61"/>
      <c r="HX387" s="61"/>
      <c r="HY387" s="61"/>
      <c r="HZ387" s="61"/>
      <c r="IA387" s="61"/>
      <c r="IB387" s="61"/>
      <c r="IC387" s="61"/>
      <c r="ID387" s="61"/>
      <c r="IE387" s="61"/>
      <c r="IF387" s="61"/>
      <c r="IG387" s="61"/>
      <c r="IH387" s="61"/>
      <c r="II387" s="61"/>
      <c r="IJ387" s="61"/>
      <c r="IK387" s="61"/>
      <c r="IL387" s="61"/>
      <c r="IM387" s="61"/>
      <c r="IN387" s="61"/>
      <c r="IO387" s="61"/>
      <c r="IP387" s="61"/>
    </row>
    <row r="388" spans="1:250" s="60" customFormat="1" ht="15.4" x14ac:dyDescent="0.35">
      <c r="A388" s="62">
        <v>6</v>
      </c>
      <c r="B388" s="63"/>
      <c r="C388" s="64" t="s">
        <v>717</v>
      </c>
      <c r="E388" s="65" t="s">
        <v>718</v>
      </c>
      <c r="F388" s="66" t="s">
        <v>4</v>
      </c>
      <c r="G388" s="67">
        <v>4.1100000000000003</v>
      </c>
      <c r="H388" s="68"/>
      <c r="I388" s="68"/>
      <c r="J388" s="69"/>
      <c r="K388" s="69"/>
      <c r="L388" s="63"/>
      <c r="M388" s="63"/>
      <c r="N388" s="70"/>
      <c r="O388" s="70"/>
      <c r="P388" s="71">
        <v>10.484214782714844</v>
      </c>
      <c r="Q388" s="71">
        <v>52.837898254394531</v>
      </c>
      <c r="R388" s="58">
        <f t="shared" si="28"/>
        <v>5.8772692415067391</v>
      </c>
      <c r="S388" s="58">
        <f>100*S387/S386</f>
        <v>16.938078464888807</v>
      </c>
      <c r="T388" s="58">
        <f>100*T387/T386</f>
        <v>3.5778409297481431</v>
      </c>
      <c r="U388" s="58">
        <f>100*U387/U386</f>
        <v>14.83549655859748</v>
      </c>
      <c r="V388" s="59"/>
      <c r="GP388" s="61"/>
      <c r="GQ388" s="61"/>
      <c r="GR388" s="61"/>
      <c r="GS388" s="61"/>
      <c r="GT388" s="61"/>
      <c r="GU388" s="61"/>
      <c r="GV388" s="61"/>
      <c r="GW388" s="61"/>
      <c r="GX388" s="61"/>
      <c r="GY388" s="61"/>
      <c r="GZ388" s="61"/>
      <c r="HA388" s="61"/>
      <c r="HB388" s="61"/>
      <c r="HC388" s="61"/>
      <c r="HD388" s="61"/>
      <c r="HE388" s="61"/>
      <c r="HF388" s="61"/>
      <c r="HG388" s="61"/>
      <c r="HH388" s="61"/>
      <c r="HI388" s="61"/>
      <c r="HJ388" s="61"/>
      <c r="HK388" s="61"/>
      <c r="HL388" s="61"/>
      <c r="HM388" s="61"/>
      <c r="HN388" s="61"/>
      <c r="HO388" s="61"/>
      <c r="HP388" s="61"/>
      <c r="HQ388" s="61"/>
      <c r="HR388" s="61"/>
      <c r="HS388" s="61"/>
      <c r="HT388" s="61"/>
      <c r="HU388" s="61"/>
      <c r="HV388" s="61"/>
      <c r="HW388" s="61"/>
      <c r="HX388" s="61"/>
      <c r="HY388" s="61"/>
      <c r="HZ388" s="61"/>
      <c r="IA388" s="61"/>
      <c r="IB388" s="61"/>
      <c r="IC388" s="61"/>
      <c r="ID388" s="61"/>
      <c r="IE388" s="61"/>
      <c r="IF388" s="61"/>
      <c r="IG388" s="61"/>
      <c r="IH388" s="61"/>
      <c r="II388" s="61"/>
      <c r="IJ388" s="61"/>
      <c r="IK388" s="61"/>
      <c r="IL388" s="61"/>
      <c r="IM388" s="61"/>
      <c r="IN388" s="61"/>
      <c r="IO388" s="61"/>
      <c r="IP388" s="61"/>
    </row>
    <row r="389" spans="1:250" x14ac:dyDescent="0.35">
      <c r="A389" s="9">
        <v>1</v>
      </c>
      <c r="B389" s="9">
        <v>11</v>
      </c>
      <c r="C389" s="2" t="s">
        <v>18</v>
      </c>
      <c r="D389" s="2"/>
      <c r="E389" s="2" t="s">
        <v>19</v>
      </c>
      <c r="F389" s="2" t="s">
        <v>4</v>
      </c>
      <c r="G389" s="3">
        <v>3.17</v>
      </c>
      <c r="H389" s="21">
        <v>5223718</v>
      </c>
      <c r="I389" s="21">
        <v>76422888</v>
      </c>
      <c r="J389" s="18">
        <v>10.125239372253418</v>
      </c>
      <c r="K389" s="18">
        <v>54.736038208007813</v>
      </c>
      <c r="L389" s="10"/>
      <c r="M389" s="10"/>
      <c r="N389" s="18"/>
      <c r="O389" s="18"/>
      <c r="P389" s="45">
        <f>(((H389+60160)/(1.6309*(10)^7))/G389)*100</f>
        <v>10.220359836926951</v>
      </c>
      <c r="Q389" s="45">
        <f>(((I389+717822)/(4.552*(10)^7))/G389)*100</f>
        <v>53.459158244304859</v>
      </c>
      <c r="R389" s="45">
        <f t="shared" si="28"/>
        <v>6.0998884242127227</v>
      </c>
      <c r="S389" s="45"/>
      <c r="T389" s="45"/>
      <c r="U389" s="45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</row>
    <row r="390" spans="1:250" x14ac:dyDescent="0.35">
      <c r="A390" s="9">
        <v>1</v>
      </c>
      <c r="B390" s="9">
        <v>10</v>
      </c>
      <c r="C390" s="2" t="s">
        <v>16</v>
      </c>
      <c r="D390" s="2"/>
      <c r="E390" s="2" t="s">
        <v>17</v>
      </c>
      <c r="F390" s="2" t="s">
        <v>4</v>
      </c>
      <c r="G390" s="3">
        <v>2</v>
      </c>
      <c r="H390" s="21">
        <v>3830652</v>
      </c>
      <c r="I390" s="21">
        <v>49958104</v>
      </c>
      <c r="J390" s="18">
        <v>11.858673095703125</v>
      </c>
      <c r="K390" s="18">
        <v>56.895378112792969</v>
      </c>
      <c r="L390" s="10"/>
      <c r="M390" s="10"/>
      <c r="N390" s="18"/>
      <c r="O390" s="18"/>
      <c r="P390" s="45">
        <f>(((H390+60160)/(1.6309*(10)^7))/G390)*100</f>
        <v>11.928419890857809</v>
      </c>
      <c r="Q390" s="45">
        <f>(((I390+717822)/(4.552*(10)^7))/G390)*100</f>
        <v>55.663363356766268</v>
      </c>
      <c r="R390" s="45">
        <f t="shared" si="28"/>
        <v>5.4419241926768063</v>
      </c>
      <c r="S390" s="45"/>
      <c r="T390" s="45"/>
      <c r="U390" s="45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</row>
    <row r="391" spans="1:250" x14ac:dyDescent="0.35">
      <c r="A391" s="9">
        <v>1</v>
      </c>
      <c r="B391" s="9">
        <v>9</v>
      </c>
      <c r="C391" s="2" t="s">
        <v>14</v>
      </c>
      <c r="D391" s="2"/>
      <c r="E391" s="2" t="s">
        <v>15</v>
      </c>
      <c r="F391" s="2" t="s">
        <v>4</v>
      </c>
      <c r="G391" s="3">
        <v>1.94</v>
      </c>
      <c r="H391" s="21">
        <v>2564827</v>
      </c>
      <c r="I391" s="21">
        <v>42588344</v>
      </c>
      <c r="J391" s="18">
        <v>8.3005533218383789</v>
      </c>
      <c r="K391" s="18">
        <v>50.082256317138672</v>
      </c>
      <c r="L391" s="10"/>
      <c r="M391" s="10"/>
      <c r="N391" s="18"/>
      <c r="O391" s="18"/>
      <c r="P391" s="45">
        <f>(((H391+60160)/(1.6309*(10)^7))/G391)*100</f>
        <v>8.2965606871925104</v>
      </c>
      <c r="Q391" s="45">
        <f>(((I391+717822)/(4.552*(10)^7))/G391)*100</f>
        <v>49.039468320258017</v>
      </c>
      <c r="R391" s="45">
        <f t="shared" si="28"/>
        <v>6.8930847851466757</v>
      </c>
      <c r="S391" s="45"/>
      <c r="T391" s="45"/>
      <c r="U391" s="45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</row>
    <row r="392" spans="1:250" x14ac:dyDescent="0.35">
      <c r="A392" s="9">
        <v>1</v>
      </c>
      <c r="B392" s="9">
        <v>8</v>
      </c>
      <c r="C392" s="2" t="s">
        <v>12</v>
      </c>
      <c r="D392" s="2"/>
      <c r="E392" s="2" t="s">
        <v>13</v>
      </c>
      <c r="F392" s="2" t="s">
        <v>4</v>
      </c>
      <c r="G392" s="3">
        <v>1.76</v>
      </c>
      <c r="H392" s="21">
        <v>3165326</v>
      </c>
      <c r="I392" s="21">
        <v>39065304</v>
      </c>
      <c r="J392" s="18">
        <v>11.201837539672852</v>
      </c>
      <c r="K392" s="18">
        <v>50.687053680419922</v>
      </c>
      <c r="L392" s="10"/>
      <c r="M392" s="10"/>
      <c r="N392" s="18"/>
      <c r="O392" s="18"/>
      <c r="P392" s="45">
        <f>(((H392+60160)/(1.6309*(10)^7))/G392)*100</f>
        <v>11.237123674045007</v>
      </c>
      <c r="Q392" s="45">
        <f>(((I392+717822)/(4.552*(10)^7))/G392)*100</f>
        <v>49.657400842786394</v>
      </c>
      <c r="R392" s="45">
        <f t="shared" si="28"/>
        <v>5.1534110586686142</v>
      </c>
      <c r="S392" s="45"/>
      <c r="T392" s="45"/>
      <c r="U392" s="45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</row>
    <row r="393" spans="1:250" ht="15.4" x14ac:dyDescent="0.35">
      <c r="A393" s="39">
        <v>5</v>
      </c>
      <c r="C393" s="44" t="s">
        <v>566</v>
      </c>
      <c r="E393" s="41" t="s">
        <v>567</v>
      </c>
      <c r="F393" s="42" t="s">
        <v>4</v>
      </c>
      <c r="G393" s="43">
        <v>3.2</v>
      </c>
      <c r="P393" s="46">
        <v>8.39697265625</v>
      </c>
      <c r="Q393" s="46">
        <v>48.834201812744141</v>
      </c>
      <c r="R393" s="45">
        <f t="shared" si="28"/>
        <v>6.7821488376994372</v>
      </c>
      <c r="S393" s="45"/>
      <c r="T393" s="45"/>
      <c r="U393" s="45"/>
    </row>
    <row r="394" spans="1:250" ht="15.4" x14ac:dyDescent="0.35">
      <c r="A394" s="39">
        <v>5</v>
      </c>
      <c r="C394" s="44" t="s">
        <v>547</v>
      </c>
      <c r="E394" s="41" t="s">
        <v>548</v>
      </c>
      <c r="F394" s="42" t="s">
        <v>4</v>
      </c>
      <c r="G394" s="43">
        <v>3.39</v>
      </c>
      <c r="P394" s="46">
        <v>11.828000068664551</v>
      </c>
      <c r="Q394" s="46">
        <v>50.419029235839844</v>
      </c>
      <c r="R394" s="45">
        <f t="shared" si="28"/>
        <v>4.9710613484718369</v>
      </c>
      <c r="S394" s="45"/>
      <c r="T394" s="45"/>
      <c r="U394" s="45"/>
    </row>
    <row r="395" spans="1:250" ht="15.4" x14ac:dyDescent="0.35">
      <c r="A395" s="39">
        <v>5</v>
      </c>
      <c r="C395" s="44" t="s">
        <v>562</v>
      </c>
      <c r="E395" s="41" t="s">
        <v>563</v>
      </c>
      <c r="F395" s="42" t="s">
        <v>4</v>
      </c>
      <c r="G395" s="43">
        <v>2.86</v>
      </c>
      <c r="P395" s="46">
        <v>10.232846260070801</v>
      </c>
      <c r="Q395" s="46">
        <v>51.256507873535156</v>
      </c>
      <c r="R395" s="45">
        <f t="shared" si="28"/>
        <v>5.8414212554055025</v>
      </c>
      <c r="S395" s="45"/>
      <c r="T395" s="45"/>
      <c r="U395" s="45"/>
    </row>
    <row r="396" spans="1:250" ht="15.4" x14ac:dyDescent="0.35">
      <c r="A396" s="39">
        <v>5</v>
      </c>
      <c r="C396" s="44" t="s">
        <v>549</v>
      </c>
      <c r="E396" s="41" t="s">
        <v>550</v>
      </c>
      <c r="F396" s="42" t="s">
        <v>4</v>
      </c>
      <c r="G396" s="43">
        <v>3.4</v>
      </c>
      <c r="P396" s="46">
        <v>10.84861946105957</v>
      </c>
      <c r="Q396" s="46">
        <v>51.563362121582031</v>
      </c>
      <c r="R396" s="45">
        <f t="shared" si="28"/>
        <v>5.5428447330820774</v>
      </c>
      <c r="S396" s="45"/>
      <c r="T396" s="45"/>
      <c r="U396" s="45"/>
    </row>
    <row r="397" spans="1:250" x14ac:dyDescent="0.35">
      <c r="A397" s="11">
        <v>3</v>
      </c>
      <c r="B397" s="9">
        <v>29</v>
      </c>
      <c r="C397" s="2" t="s">
        <v>313</v>
      </c>
      <c r="D397" s="2"/>
      <c r="E397" s="2" t="s">
        <v>314</v>
      </c>
      <c r="F397" s="2" t="s">
        <v>4</v>
      </c>
      <c r="G397" s="12">
        <v>2.5499999999999998</v>
      </c>
      <c r="H397" s="22">
        <v>4360152</v>
      </c>
      <c r="I397" s="22">
        <v>51830688</v>
      </c>
      <c r="J397" s="12">
        <v>10.366265296936035</v>
      </c>
      <c r="K397" s="12">
        <v>45.522956848144531</v>
      </c>
      <c r="L397" s="10"/>
      <c r="M397" s="10"/>
      <c r="N397" s="18"/>
      <c r="O397" s="18"/>
      <c r="P397" s="45">
        <f t="shared" ref="P397:P403" si="31">(((H397+60160)/(1.6309*(10)^7))/G397)*100</f>
        <v>10.628828783337481</v>
      </c>
      <c r="Q397" s="45">
        <f t="shared" ref="Q397:Q403" si="32">(((I397+717822)/(4.552*(10)^7))/G397)*100</f>
        <v>45.270779489300125</v>
      </c>
      <c r="R397" s="45">
        <f t="shared" si="28"/>
        <v>4.9670498985078266</v>
      </c>
      <c r="S397" s="45"/>
      <c r="T397" s="45"/>
      <c r="U397" s="45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</row>
    <row r="398" spans="1:250" x14ac:dyDescent="0.35">
      <c r="A398" s="11">
        <v>3</v>
      </c>
      <c r="B398" s="9">
        <v>28</v>
      </c>
      <c r="C398" s="2" t="s">
        <v>311</v>
      </c>
      <c r="D398" s="2"/>
      <c r="E398" s="2" t="s">
        <v>312</v>
      </c>
      <c r="F398" s="2" t="s">
        <v>4</v>
      </c>
      <c r="G398" s="12">
        <v>2.2000000000000002</v>
      </c>
      <c r="H398" s="22">
        <v>4081239</v>
      </c>
      <c r="I398" s="22">
        <v>46855444</v>
      </c>
      <c r="J398" s="12">
        <v>11.256245613098145</v>
      </c>
      <c r="K398" s="12">
        <v>47.779502868652344</v>
      </c>
      <c r="L398" s="10"/>
      <c r="M398" s="10"/>
      <c r="N398" s="18"/>
      <c r="O398" s="18"/>
      <c r="P398" s="45">
        <f t="shared" si="31"/>
        <v>11.542424985646518</v>
      </c>
      <c r="Q398" s="45">
        <f t="shared" si="32"/>
        <v>47.504859003035627</v>
      </c>
      <c r="R398" s="45">
        <f t="shared" si="28"/>
        <v>4.799620883956913</v>
      </c>
      <c r="S398" s="45"/>
      <c r="T398" s="45"/>
      <c r="U398" s="45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</row>
    <row r="399" spans="1:250" x14ac:dyDescent="0.35">
      <c r="A399" s="11">
        <v>3</v>
      </c>
      <c r="B399" s="9">
        <v>27</v>
      </c>
      <c r="C399" s="2" t="s">
        <v>309</v>
      </c>
      <c r="D399" s="2"/>
      <c r="E399" s="2" t="s">
        <v>310</v>
      </c>
      <c r="F399" s="2" t="s">
        <v>4</v>
      </c>
      <c r="G399" s="12">
        <v>2.17</v>
      </c>
      <c r="H399" s="22">
        <v>3174908</v>
      </c>
      <c r="I399" s="22">
        <v>46073928</v>
      </c>
      <c r="J399" s="12">
        <v>8.9107341766357422</v>
      </c>
      <c r="K399" s="12">
        <v>47.64605712890625</v>
      </c>
      <c r="L399" s="10"/>
      <c r="M399" s="10"/>
      <c r="N399" s="18"/>
      <c r="O399" s="18"/>
      <c r="P399" s="45">
        <f t="shared" si="31"/>
        <v>9.1410555309570114</v>
      </c>
      <c r="Q399" s="45">
        <f t="shared" si="32"/>
        <v>47.370427137916799</v>
      </c>
      <c r="R399" s="45">
        <f t="shared" si="28"/>
        <v>6.043338423941802</v>
      </c>
      <c r="S399" s="45"/>
      <c r="T399" s="45"/>
      <c r="U399" s="45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</row>
    <row r="400" spans="1:250" x14ac:dyDescent="0.35">
      <c r="A400" s="11">
        <v>3</v>
      </c>
      <c r="B400" s="9">
        <v>26</v>
      </c>
      <c r="C400" s="2" t="s">
        <v>307</v>
      </c>
      <c r="D400" s="2"/>
      <c r="E400" s="2" t="s">
        <v>308</v>
      </c>
      <c r="F400" s="2" t="s">
        <v>4</v>
      </c>
      <c r="G400" s="12">
        <v>1.88</v>
      </c>
      <c r="H400" s="22">
        <v>3006901</v>
      </c>
      <c r="I400" s="22">
        <v>40036044</v>
      </c>
      <c r="J400" s="12">
        <v>9.7501096725463867</v>
      </c>
      <c r="K400" s="12">
        <v>47.915203094482422</v>
      </c>
      <c r="L400" s="10"/>
      <c r="M400" s="10"/>
      <c r="N400" s="18"/>
      <c r="O400" s="18"/>
      <c r="P400" s="45">
        <f t="shared" si="31"/>
        <v>10.00316037483546</v>
      </c>
      <c r="Q400" s="45">
        <f t="shared" si="32"/>
        <v>47.62211840481622</v>
      </c>
      <c r="R400" s="45">
        <f t="shared" si="28"/>
        <v>5.5518463783546377</v>
      </c>
      <c r="S400" s="45"/>
      <c r="T400" s="45"/>
      <c r="U400" s="45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</row>
    <row r="401" spans="1:250" x14ac:dyDescent="0.35">
      <c r="A401" s="11">
        <v>3</v>
      </c>
      <c r="B401" s="9">
        <v>25</v>
      </c>
      <c r="C401" s="2" t="s">
        <v>305</v>
      </c>
      <c r="D401" s="2"/>
      <c r="E401" s="2" t="s">
        <v>306</v>
      </c>
      <c r="F401" s="2" t="s">
        <v>4</v>
      </c>
      <c r="G401" s="12">
        <v>2.15</v>
      </c>
      <c r="H401" s="22">
        <v>3090078</v>
      </c>
      <c r="I401" s="22">
        <v>50564112</v>
      </c>
      <c r="J401" s="12">
        <v>8.7573490142822266</v>
      </c>
      <c r="K401" s="12">
        <v>52.693576812744141</v>
      </c>
      <c r="L401" s="10"/>
      <c r="M401" s="10"/>
      <c r="N401" s="18"/>
      <c r="O401" s="18"/>
      <c r="P401" s="45">
        <f t="shared" si="31"/>
        <v>8.9841619764803848</v>
      </c>
      <c r="Q401" s="45">
        <f t="shared" si="32"/>
        <v>52.399082437568978</v>
      </c>
      <c r="R401" s="45">
        <f t="shared" si="28"/>
        <v>6.8016153933289862</v>
      </c>
      <c r="S401" s="45"/>
      <c r="T401" s="45"/>
      <c r="U401" s="45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</row>
    <row r="402" spans="1:250" x14ac:dyDescent="0.35">
      <c r="A402" s="11">
        <v>3</v>
      </c>
      <c r="B402" s="9">
        <v>24</v>
      </c>
      <c r="C402" s="2" t="s">
        <v>303</v>
      </c>
      <c r="D402" s="2"/>
      <c r="E402" s="2" t="s">
        <v>304</v>
      </c>
      <c r="F402" s="2" t="s">
        <v>4</v>
      </c>
      <c r="G402" s="12">
        <v>1.84</v>
      </c>
      <c r="H402" s="22">
        <v>3360631</v>
      </c>
      <c r="I402" s="22">
        <v>40169008</v>
      </c>
      <c r="J402" s="12">
        <v>11.113300323486328</v>
      </c>
      <c r="K402" s="12">
        <v>49.11614990234375</v>
      </c>
      <c r="L402" s="10"/>
      <c r="M402" s="10"/>
      <c r="N402" s="18"/>
      <c r="O402" s="18"/>
      <c r="P402" s="45">
        <f t="shared" si="31"/>
        <v>11.399384042419895</v>
      </c>
      <c r="Q402" s="45">
        <f t="shared" si="32"/>
        <v>48.816131943913817</v>
      </c>
      <c r="R402" s="45">
        <f t="shared" si="28"/>
        <v>4.9939931307884065</v>
      </c>
      <c r="S402" s="45"/>
      <c r="T402" s="45"/>
      <c r="U402" s="45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</row>
    <row r="403" spans="1:250" s="60" customFormat="1" x14ac:dyDescent="0.35">
      <c r="A403" s="105">
        <v>3</v>
      </c>
      <c r="B403" s="53">
        <v>23</v>
      </c>
      <c r="C403" s="54" t="s">
        <v>301</v>
      </c>
      <c r="D403" s="54"/>
      <c r="E403" s="54" t="s">
        <v>302</v>
      </c>
      <c r="F403" s="54" t="s">
        <v>4</v>
      </c>
      <c r="G403" s="106">
        <v>2.21</v>
      </c>
      <c r="H403" s="107">
        <v>3389238</v>
      </c>
      <c r="I403" s="107">
        <v>48529828</v>
      </c>
      <c r="J403" s="106">
        <v>9.3302183151245117</v>
      </c>
      <c r="K403" s="106">
        <v>49.233631134033203</v>
      </c>
      <c r="L403" s="52"/>
      <c r="M403" s="52"/>
      <c r="N403" s="57"/>
      <c r="O403" s="57"/>
      <c r="P403" s="58">
        <f t="shared" si="31"/>
        <v>9.5702592106237869</v>
      </c>
      <c r="Q403" s="58">
        <f t="shared" si="32"/>
        <v>48.95431574008542</v>
      </c>
      <c r="R403" s="58">
        <f t="shared" ref="R403:R466" si="33">(Q403/12.011)/(P403/14.007)</f>
        <v>5.9653131293869723</v>
      </c>
      <c r="S403" s="58">
        <f>AVERAGE(P403:P405)</f>
        <v>9.8304895153169785</v>
      </c>
      <c r="T403" s="58">
        <f>AVERAGE(Q403:Q405)</f>
        <v>49.609920686555164</v>
      </c>
      <c r="U403" s="58">
        <f>AVERAGE(R403:R405)</f>
        <v>5.8896328502471986</v>
      </c>
      <c r="V403" s="59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GP403" s="61"/>
      <c r="GQ403" s="61"/>
      <c r="GR403" s="61"/>
      <c r="GS403" s="61"/>
      <c r="GT403" s="61"/>
      <c r="GU403" s="61"/>
      <c r="GV403" s="61"/>
      <c r="GW403" s="61"/>
      <c r="GX403" s="61"/>
      <c r="GY403" s="61"/>
      <c r="GZ403" s="61"/>
      <c r="HA403" s="61"/>
      <c r="HB403" s="61"/>
      <c r="HC403" s="61"/>
      <c r="HD403" s="61"/>
      <c r="HE403" s="61"/>
      <c r="HF403" s="61"/>
      <c r="HG403" s="61"/>
      <c r="HH403" s="61"/>
      <c r="HI403" s="61"/>
      <c r="HJ403" s="61"/>
      <c r="HK403" s="61"/>
      <c r="HL403" s="61"/>
      <c r="HM403" s="61"/>
      <c r="HN403" s="61"/>
      <c r="HO403" s="61"/>
      <c r="HP403" s="61"/>
      <c r="HQ403" s="61"/>
      <c r="HR403" s="61"/>
      <c r="HS403" s="61"/>
      <c r="HT403" s="61"/>
      <c r="HU403" s="61"/>
      <c r="HV403" s="61"/>
      <c r="HW403" s="61"/>
      <c r="HX403" s="61"/>
      <c r="HY403" s="61"/>
      <c r="HZ403" s="61"/>
      <c r="IA403" s="61"/>
      <c r="IB403" s="61"/>
      <c r="IC403" s="61"/>
      <c r="ID403" s="61"/>
      <c r="IE403" s="61"/>
      <c r="IF403" s="61"/>
      <c r="IG403" s="61"/>
      <c r="IH403" s="61"/>
      <c r="II403" s="61"/>
      <c r="IJ403" s="61"/>
      <c r="IK403" s="61"/>
      <c r="IL403" s="61"/>
      <c r="IM403" s="61"/>
      <c r="IN403" s="61"/>
      <c r="IO403" s="61"/>
      <c r="IP403" s="61"/>
    </row>
    <row r="404" spans="1:250" s="60" customFormat="1" ht="15.4" x14ac:dyDescent="0.35">
      <c r="A404" s="62">
        <v>6</v>
      </c>
      <c r="B404" s="63"/>
      <c r="C404" s="64" t="s">
        <v>669</v>
      </c>
      <c r="E404" s="65" t="s">
        <v>670</v>
      </c>
      <c r="F404" s="66" t="s">
        <v>4</v>
      </c>
      <c r="G404" s="67">
        <v>2.09</v>
      </c>
      <c r="H404" s="68"/>
      <c r="I404" s="68"/>
      <c r="J404" s="69"/>
      <c r="K404" s="69"/>
      <c r="L404" s="63"/>
      <c r="M404" s="63"/>
      <c r="N404" s="70"/>
      <c r="O404" s="70"/>
      <c r="P404" s="71">
        <v>9.6661720275878906</v>
      </c>
      <c r="Q404" s="71">
        <v>49.938873291015625</v>
      </c>
      <c r="R404" s="58">
        <f t="shared" si="33"/>
        <v>6.0249046949087335</v>
      </c>
      <c r="S404" s="58">
        <f>STDEV(P403:P405)</f>
        <v>0.37078354622673121</v>
      </c>
      <c r="T404" s="58">
        <f>STDEV(Q403:Q405)</f>
        <v>0.56777170339717975</v>
      </c>
      <c r="U404" s="58">
        <f>STDEV(R403:R405)</f>
        <v>0.1851037211202031</v>
      </c>
      <c r="V404" s="59"/>
      <c r="GP404" s="61"/>
      <c r="GQ404" s="61"/>
      <c r="GR404" s="61"/>
      <c r="GS404" s="61"/>
      <c r="GT404" s="61"/>
      <c r="GU404" s="61"/>
      <c r="GV404" s="61"/>
      <c r="GW404" s="61"/>
      <c r="GX404" s="61"/>
      <c r="GY404" s="61"/>
      <c r="GZ404" s="61"/>
      <c r="HA404" s="61"/>
      <c r="HB404" s="61"/>
      <c r="HC404" s="61"/>
      <c r="HD404" s="61"/>
      <c r="HE404" s="61"/>
      <c r="HF404" s="61"/>
      <c r="HG404" s="61"/>
      <c r="HH404" s="61"/>
      <c r="HI404" s="61"/>
      <c r="HJ404" s="61"/>
      <c r="HK404" s="61"/>
      <c r="HL404" s="61"/>
      <c r="HM404" s="61"/>
      <c r="HN404" s="61"/>
      <c r="HO404" s="61"/>
      <c r="HP404" s="61"/>
      <c r="HQ404" s="61"/>
      <c r="HR404" s="61"/>
      <c r="HS404" s="61"/>
      <c r="HT404" s="61"/>
      <c r="HU404" s="61"/>
      <c r="HV404" s="61"/>
      <c r="HW404" s="61"/>
      <c r="HX404" s="61"/>
      <c r="HY404" s="61"/>
      <c r="HZ404" s="61"/>
      <c r="IA404" s="61"/>
      <c r="IB404" s="61"/>
      <c r="IC404" s="61"/>
      <c r="ID404" s="61"/>
      <c r="IE404" s="61"/>
      <c r="IF404" s="61"/>
      <c r="IG404" s="61"/>
      <c r="IH404" s="61"/>
      <c r="II404" s="61"/>
      <c r="IJ404" s="61"/>
      <c r="IK404" s="61"/>
      <c r="IL404" s="61"/>
      <c r="IM404" s="61"/>
      <c r="IN404" s="61"/>
      <c r="IO404" s="61"/>
      <c r="IP404" s="61"/>
    </row>
    <row r="405" spans="1:250" s="60" customFormat="1" ht="15.4" x14ac:dyDescent="0.35">
      <c r="A405" s="62">
        <v>6</v>
      </c>
      <c r="B405" s="63"/>
      <c r="C405" s="64" t="s">
        <v>671</v>
      </c>
      <c r="E405" s="65" t="s">
        <v>672</v>
      </c>
      <c r="F405" s="66" t="s">
        <v>4</v>
      </c>
      <c r="G405" s="67">
        <v>2.56</v>
      </c>
      <c r="H405" s="68"/>
      <c r="I405" s="68"/>
      <c r="J405" s="69"/>
      <c r="K405" s="69"/>
      <c r="L405" s="63"/>
      <c r="M405" s="63"/>
      <c r="N405" s="70"/>
      <c r="O405" s="70"/>
      <c r="P405" s="71">
        <v>10.255037307739258</v>
      </c>
      <c r="Q405" s="71">
        <v>49.936573028564453</v>
      </c>
      <c r="R405" s="58">
        <f t="shared" si="33"/>
        <v>5.6786807264458883</v>
      </c>
      <c r="S405" s="58">
        <f>100*S404/S403</f>
        <v>3.7717709341839978</v>
      </c>
      <c r="T405" s="58">
        <f>100*T404/T403</f>
        <v>1.1444721046511412</v>
      </c>
      <c r="U405" s="58">
        <f>100*U404/U403</f>
        <v>3.1428736871507019</v>
      </c>
      <c r="V405" s="59"/>
      <c r="GP405" s="61"/>
      <c r="GQ405" s="61"/>
      <c r="GR405" s="61"/>
      <c r="GS405" s="61"/>
      <c r="GT405" s="61"/>
      <c r="GU405" s="61"/>
      <c r="GV405" s="61"/>
      <c r="GW405" s="61"/>
      <c r="GX405" s="61"/>
      <c r="GY405" s="61"/>
      <c r="GZ405" s="61"/>
      <c r="HA405" s="61"/>
      <c r="HB405" s="61"/>
      <c r="HC405" s="61"/>
      <c r="HD405" s="61"/>
      <c r="HE405" s="61"/>
      <c r="HF405" s="61"/>
      <c r="HG405" s="61"/>
      <c r="HH405" s="61"/>
      <c r="HI405" s="61"/>
      <c r="HJ405" s="61"/>
      <c r="HK405" s="61"/>
      <c r="HL405" s="61"/>
      <c r="HM405" s="61"/>
      <c r="HN405" s="61"/>
      <c r="HO405" s="61"/>
      <c r="HP405" s="61"/>
      <c r="HQ405" s="61"/>
      <c r="HR405" s="61"/>
      <c r="HS405" s="61"/>
      <c r="HT405" s="61"/>
      <c r="HU405" s="61"/>
      <c r="HV405" s="61"/>
      <c r="HW405" s="61"/>
      <c r="HX405" s="61"/>
      <c r="HY405" s="61"/>
      <c r="HZ405" s="61"/>
      <c r="IA405" s="61"/>
      <c r="IB405" s="61"/>
      <c r="IC405" s="61"/>
      <c r="ID405" s="61"/>
      <c r="IE405" s="61"/>
      <c r="IF405" s="61"/>
      <c r="IG405" s="61"/>
      <c r="IH405" s="61"/>
      <c r="II405" s="61"/>
      <c r="IJ405" s="61"/>
      <c r="IK405" s="61"/>
      <c r="IL405" s="61"/>
      <c r="IM405" s="61"/>
      <c r="IN405" s="61"/>
      <c r="IO405" s="61"/>
      <c r="IP405" s="61"/>
    </row>
    <row r="406" spans="1:250" x14ac:dyDescent="0.35">
      <c r="A406" s="11">
        <v>3</v>
      </c>
      <c r="B406" s="9">
        <v>21</v>
      </c>
      <c r="C406" s="2" t="s">
        <v>298</v>
      </c>
      <c r="D406" s="2"/>
      <c r="E406" s="2" t="s">
        <v>299</v>
      </c>
      <c r="F406" s="2" t="s">
        <v>4</v>
      </c>
      <c r="G406" s="12">
        <v>2.0699999999999998</v>
      </c>
      <c r="H406" s="22">
        <v>3554871</v>
      </c>
      <c r="I406" s="22">
        <v>45811772</v>
      </c>
      <c r="J406" s="12">
        <v>10.440413475036621</v>
      </c>
      <c r="K406" s="12">
        <v>49.668594360351563</v>
      </c>
      <c r="L406" s="10"/>
      <c r="M406" s="10"/>
      <c r="N406" s="18"/>
      <c r="O406" s="18"/>
      <c r="P406" s="45">
        <f>(((H406+60160)/(1.6309*(10)^7))/G406)*100</f>
        <v>10.708147571522556</v>
      </c>
      <c r="Q406" s="45">
        <f>(((I406+717822)/(4.552*(10)^7))/G406)*100</f>
        <v>49.380634302063982</v>
      </c>
      <c r="R406" s="45">
        <f t="shared" si="33"/>
        <v>5.3778449674306046</v>
      </c>
      <c r="S406" s="45"/>
      <c r="T406" s="45"/>
      <c r="U406" s="45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</row>
    <row r="407" spans="1:250" x14ac:dyDescent="0.35">
      <c r="A407" s="11">
        <v>3</v>
      </c>
      <c r="B407" s="9">
        <v>20</v>
      </c>
      <c r="C407" s="2" t="s">
        <v>296</v>
      </c>
      <c r="D407" s="2"/>
      <c r="E407" s="2" t="s">
        <v>297</v>
      </c>
      <c r="F407" s="2" t="s">
        <v>4</v>
      </c>
      <c r="G407" s="12">
        <v>1.65</v>
      </c>
      <c r="H407" s="22">
        <v>2808559</v>
      </c>
      <c r="I407" s="22">
        <v>35811572</v>
      </c>
      <c r="J407" s="12">
        <v>10.389369964599609</v>
      </c>
      <c r="K407" s="12">
        <v>48.949779510498047</v>
      </c>
      <c r="L407" s="10"/>
      <c r="M407" s="10"/>
      <c r="N407" s="18"/>
      <c r="O407" s="18"/>
      <c r="P407" s="45">
        <f>(((H407+60160)/(1.6309*(10)^7))/G407)*100</f>
        <v>10.660479341207774</v>
      </c>
      <c r="Q407" s="45">
        <f>(((I407+717822)/(4.552*(10)^7))/G407)*100</f>
        <v>48.635823081429422</v>
      </c>
      <c r="R407" s="45">
        <f t="shared" si="33"/>
        <v>5.320414872352452</v>
      </c>
      <c r="S407" s="45"/>
      <c r="T407" s="45"/>
      <c r="U407" s="45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</row>
    <row r="408" spans="1:250" s="60" customFormat="1" x14ac:dyDescent="0.35">
      <c r="A408" s="105">
        <v>3</v>
      </c>
      <c r="B408" s="53">
        <v>19</v>
      </c>
      <c r="C408" s="54" t="s">
        <v>294</v>
      </c>
      <c r="D408" s="54"/>
      <c r="E408" s="54" t="s">
        <v>295</v>
      </c>
      <c r="F408" s="54" t="s">
        <v>4</v>
      </c>
      <c r="G408" s="106">
        <v>1.76</v>
      </c>
      <c r="H408" s="107">
        <v>2962157</v>
      </c>
      <c r="I408" s="107">
        <v>37601356</v>
      </c>
      <c r="J408" s="106">
        <v>10.262649536132813</v>
      </c>
      <c r="K408" s="106">
        <v>48.132366180419922</v>
      </c>
      <c r="L408" s="52"/>
      <c r="M408" s="52"/>
      <c r="N408" s="57"/>
      <c r="O408" s="57"/>
      <c r="P408" s="58">
        <f>(((H408+60160)/(1.6309*(10)^7))/G408)*100</f>
        <v>10.529312454361508</v>
      </c>
      <c r="Q408" s="58">
        <f>(((I408+717822)/(4.552*(10)^7))/G408)*100</f>
        <v>47.83009716008948</v>
      </c>
      <c r="R408" s="58">
        <f t="shared" si="33"/>
        <v>5.2974542083215646</v>
      </c>
      <c r="S408" s="58">
        <f>AVERAGE(P408:P410)</f>
        <v>10.900911120142801</v>
      </c>
      <c r="T408" s="58">
        <f>AVERAGE(Q408:Q410)</f>
        <v>50.453441607074097</v>
      </c>
      <c r="U408" s="58">
        <f>AVERAGE(R408:R410)</f>
        <v>5.3956916078180512</v>
      </c>
      <c r="V408" s="59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GP408" s="61"/>
      <c r="GQ408" s="61"/>
      <c r="GR408" s="61"/>
      <c r="GS408" s="61"/>
      <c r="GT408" s="61"/>
      <c r="GU408" s="61"/>
      <c r="GV408" s="61"/>
      <c r="GW408" s="61"/>
      <c r="GX408" s="61"/>
      <c r="GY408" s="61"/>
      <c r="GZ408" s="61"/>
      <c r="HA408" s="61"/>
      <c r="HB408" s="61"/>
      <c r="HC408" s="61"/>
      <c r="HD408" s="61"/>
      <c r="HE408" s="61"/>
      <c r="HF408" s="61"/>
      <c r="HG408" s="61"/>
      <c r="HH408" s="61"/>
      <c r="HI408" s="61"/>
      <c r="HJ408" s="61"/>
      <c r="HK408" s="61"/>
      <c r="HL408" s="61"/>
      <c r="HM408" s="61"/>
      <c r="HN408" s="61"/>
      <c r="HO408" s="61"/>
      <c r="HP408" s="61"/>
      <c r="HQ408" s="61"/>
      <c r="HR408" s="61"/>
      <c r="HS408" s="61"/>
      <c r="HT408" s="61"/>
      <c r="HU408" s="61"/>
      <c r="HV408" s="61"/>
      <c r="HW408" s="61"/>
      <c r="HX408" s="61"/>
      <c r="HY408" s="61"/>
      <c r="HZ408" s="61"/>
      <c r="IA408" s="61"/>
      <c r="IB408" s="61"/>
      <c r="IC408" s="61"/>
      <c r="ID408" s="61"/>
      <c r="IE408" s="61"/>
      <c r="IF408" s="61"/>
      <c r="IG408" s="61"/>
      <c r="IH408" s="61"/>
      <c r="II408" s="61"/>
      <c r="IJ408" s="61"/>
      <c r="IK408" s="61"/>
      <c r="IL408" s="61"/>
      <c r="IM408" s="61"/>
      <c r="IN408" s="61"/>
      <c r="IO408" s="61"/>
      <c r="IP408" s="61"/>
    </row>
    <row r="409" spans="1:250" s="60" customFormat="1" ht="15.4" x14ac:dyDescent="0.35">
      <c r="A409" s="62">
        <v>5</v>
      </c>
      <c r="B409" s="63"/>
      <c r="C409" s="64" t="s">
        <v>585</v>
      </c>
      <c r="E409" s="65" t="s">
        <v>586</v>
      </c>
      <c r="F409" s="66" t="s">
        <v>4</v>
      </c>
      <c r="G409" s="67">
        <v>2.52</v>
      </c>
      <c r="H409" s="68"/>
      <c r="I409" s="68"/>
      <c r="J409" s="69"/>
      <c r="K409" s="69"/>
      <c r="L409" s="63"/>
      <c r="M409" s="63"/>
      <c r="N409" s="70"/>
      <c r="O409" s="70"/>
      <c r="P409" s="71">
        <v>11.174337387084961</v>
      </c>
      <c r="Q409" s="71">
        <v>52.440792083740234</v>
      </c>
      <c r="R409" s="58">
        <f t="shared" si="33"/>
        <v>5.4728484807506259</v>
      </c>
      <c r="S409" s="58">
        <f>STDEV(P408:P410)</f>
        <v>0.3335305921187684</v>
      </c>
      <c r="T409" s="58">
        <f>STDEV(Q408:Q410)</f>
        <v>2.3702306148254455</v>
      </c>
      <c r="U409" s="58">
        <f>STDEV(R408:R410)</f>
        <v>8.9577224507063166E-2</v>
      </c>
      <c r="V409" s="59"/>
      <c r="GP409" s="61"/>
      <c r="GQ409" s="61"/>
      <c r="GR409" s="61"/>
      <c r="GS409" s="61"/>
      <c r="GT409" s="61"/>
      <c r="GU409" s="61"/>
      <c r="GV409" s="61"/>
      <c r="GW409" s="61"/>
      <c r="GX409" s="61"/>
      <c r="GY409" s="61"/>
      <c r="GZ409" s="61"/>
      <c r="HA409" s="61"/>
      <c r="HB409" s="61"/>
      <c r="HC409" s="61"/>
      <c r="HD409" s="61"/>
      <c r="HE409" s="61"/>
      <c r="HF409" s="61"/>
      <c r="HG409" s="61"/>
      <c r="HH409" s="61"/>
      <c r="HI409" s="61"/>
      <c r="HJ409" s="61"/>
      <c r="HK409" s="61"/>
      <c r="HL409" s="61"/>
      <c r="HM409" s="61"/>
      <c r="HN409" s="61"/>
      <c r="HO409" s="61"/>
      <c r="HP409" s="61"/>
      <c r="HQ409" s="61"/>
      <c r="HR409" s="61"/>
      <c r="HS409" s="61"/>
      <c r="HT409" s="61"/>
      <c r="HU409" s="61"/>
      <c r="HV409" s="61"/>
      <c r="HW409" s="61"/>
      <c r="HX409" s="61"/>
      <c r="HY409" s="61"/>
      <c r="HZ409" s="61"/>
      <c r="IA409" s="61"/>
      <c r="IB409" s="61"/>
      <c r="IC409" s="61"/>
      <c r="ID409" s="61"/>
      <c r="IE409" s="61"/>
      <c r="IF409" s="61"/>
      <c r="IG409" s="61"/>
      <c r="IH409" s="61"/>
      <c r="II409" s="61"/>
      <c r="IJ409" s="61"/>
      <c r="IK409" s="61"/>
      <c r="IL409" s="61"/>
      <c r="IM409" s="61"/>
      <c r="IN409" s="61"/>
      <c r="IO409" s="61"/>
      <c r="IP409" s="61"/>
    </row>
    <row r="410" spans="1:250" s="60" customFormat="1" ht="15.4" x14ac:dyDescent="0.35">
      <c r="A410" s="62">
        <v>5</v>
      </c>
      <c r="B410" s="63"/>
      <c r="C410" s="64" t="s">
        <v>587</v>
      </c>
      <c r="E410" s="65" t="s">
        <v>588</v>
      </c>
      <c r="F410" s="66" t="s">
        <v>4</v>
      </c>
      <c r="G410" s="67">
        <v>2.65</v>
      </c>
      <c r="H410" s="68"/>
      <c r="I410" s="68"/>
      <c r="J410" s="69"/>
      <c r="K410" s="69"/>
      <c r="L410" s="63"/>
      <c r="M410" s="63"/>
      <c r="N410" s="70"/>
      <c r="O410" s="70"/>
      <c r="P410" s="71">
        <v>10.999083518981934</v>
      </c>
      <c r="Q410" s="71">
        <v>51.089435577392578</v>
      </c>
      <c r="R410" s="58">
        <f t="shared" si="33"/>
        <v>5.4167721343819633</v>
      </c>
      <c r="S410" s="58">
        <f>100*S409/S408</f>
        <v>3.0596579354038358</v>
      </c>
      <c r="T410" s="58">
        <f>100*T409/T408</f>
        <v>4.6978571517173062</v>
      </c>
      <c r="U410" s="58">
        <f>100*U409/U408</f>
        <v>1.6601620518354099</v>
      </c>
      <c r="V410" s="59"/>
      <c r="GP410" s="61"/>
      <c r="GQ410" s="61"/>
      <c r="GR410" s="61"/>
      <c r="GS410" s="61"/>
      <c r="GT410" s="61"/>
      <c r="GU410" s="61"/>
      <c r="GV410" s="61"/>
      <c r="GW410" s="61"/>
      <c r="GX410" s="61"/>
      <c r="GY410" s="61"/>
      <c r="GZ410" s="61"/>
      <c r="HA410" s="61"/>
      <c r="HB410" s="61"/>
      <c r="HC410" s="61"/>
      <c r="HD410" s="61"/>
      <c r="HE410" s="61"/>
      <c r="HF410" s="61"/>
      <c r="HG410" s="61"/>
      <c r="HH410" s="61"/>
      <c r="HI410" s="61"/>
      <c r="HJ410" s="61"/>
      <c r="HK410" s="61"/>
      <c r="HL410" s="61"/>
      <c r="HM410" s="61"/>
      <c r="HN410" s="61"/>
      <c r="HO410" s="61"/>
      <c r="HP410" s="61"/>
      <c r="HQ410" s="61"/>
      <c r="HR410" s="61"/>
      <c r="HS410" s="61"/>
      <c r="HT410" s="61"/>
      <c r="HU410" s="61"/>
      <c r="HV410" s="61"/>
      <c r="HW410" s="61"/>
      <c r="HX410" s="61"/>
      <c r="HY410" s="61"/>
      <c r="HZ410" s="61"/>
      <c r="IA410" s="61"/>
      <c r="IB410" s="61"/>
      <c r="IC410" s="61"/>
      <c r="ID410" s="61"/>
      <c r="IE410" s="61"/>
      <c r="IF410" s="61"/>
      <c r="IG410" s="61"/>
      <c r="IH410" s="61"/>
      <c r="II410" s="61"/>
      <c r="IJ410" s="61"/>
      <c r="IK410" s="61"/>
      <c r="IL410" s="61"/>
      <c r="IM410" s="61"/>
      <c r="IN410" s="61"/>
      <c r="IO410" s="61"/>
      <c r="IP410" s="61"/>
    </row>
    <row r="411" spans="1:250" x14ac:dyDescent="0.35">
      <c r="A411" s="9">
        <v>1</v>
      </c>
      <c r="B411" s="9">
        <v>17</v>
      </c>
      <c r="C411" s="2" t="s">
        <v>30</v>
      </c>
      <c r="D411" s="2"/>
      <c r="E411" s="2" t="s">
        <v>31</v>
      </c>
      <c r="F411" s="2" t="s">
        <v>4</v>
      </c>
      <c r="G411" s="3">
        <v>2.4700000000000002</v>
      </c>
      <c r="H411" s="21">
        <v>4055664</v>
      </c>
      <c r="I411" s="21">
        <v>60670688</v>
      </c>
      <c r="J411" s="18">
        <v>10.150142669677734</v>
      </c>
      <c r="K411" s="18">
        <v>55.856521606445313</v>
      </c>
      <c r="L411" s="10"/>
      <c r="M411" s="10"/>
      <c r="N411" s="18"/>
      <c r="O411" s="18"/>
      <c r="P411" s="45">
        <f>(((H411+60160)/(1.6309*(10)^7))/G411)*100</f>
        <v>10.217214458721408</v>
      </c>
      <c r="Q411" s="45">
        <f>(((I411+717822)/(4.552*(10)^7))/G411)*100</f>
        <v>54.59940196238874</v>
      </c>
      <c r="R411" s="45">
        <f t="shared" si="33"/>
        <v>6.2319123747531266</v>
      </c>
      <c r="S411" s="45"/>
      <c r="T411" s="45"/>
      <c r="U411" s="45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</row>
    <row r="412" spans="1:250" x14ac:dyDescent="0.35">
      <c r="A412" s="9">
        <v>1</v>
      </c>
      <c r="B412" s="9">
        <v>16</v>
      </c>
      <c r="C412" s="2" t="s">
        <v>28</v>
      </c>
      <c r="D412" s="2"/>
      <c r="E412" s="2" t="s">
        <v>29</v>
      </c>
      <c r="F412" s="2" t="s">
        <v>4</v>
      </c>
      <c r="G412" s="3">
        <v>2.06</v>
      </c>
      <c r="H412" s="21">
        <v>4124874</v>
      </c>
      <c r="I412" s="21">
        <v>56726428</v>
      </c>
      <c r="J412" s="18">
        <v>12.37241268157959</v>
      </c>
      <c r="K412" s="18">
        <v>62.652759552001953</v>
      </c>
      <c r="L412" s="10"/>
      <c r="M412" s="10"/>
      <c r="N412" s="18"/>
      <c r="O412" s="18"/>
      <c r="P412" s="45">
        <f>(((H412+60160)/(1.6309*(10)^7))/G412)*100</f>
        <v>12.456741081075609</v>
      </c>
      <c r="Q412" s="45">
        <f>(((I412+717822)/(4.552*(10)^7))/G412)*100</f>
        <v>61.260013735560612</v>
      </c>
      <c r="R412" s="45">
        <f t="shared" si="33"/>
        <v>5.7350685591904478</v>
      </c>
      <c r="S412" s="45"/>
      <c r="T412" s="45"/>
      <c r="U412" s="45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</row>
    <row r="413" spans="1:250" s="60" customFormat="1" x14ac:dyDescent="0.35">
      <c r="A413" s="53">
        <v>1</v>
      </c>
      <c r="B413" s="53">
        <v>15</v>
      </c>
      <c r="C413" s="54" t="s">
        <v>26</v>
      </c>
      <c r="D413" s="54"/>
      <c r="E413" s="54" t="s">
        <v>27</v>
      </c>
      <c r="F413" s="54" t="s">
        <v>4</v>
      </c>
      <c r="G413" s="55">
        <v>2.37</v>
      </c>
      <c r="H413" s="56">
        <v>3389243</v>
      </c>
      <c r="I413" s="56">
        <v>52573120</v>
      </c>
      <c r="J413" s="57">
        <v>8.8869857788085938</v>
      </c>
      <c r="K413" s="57">
        <v>50.502956390380859</v>
      </c>
      <c r="L413" s="52"/>
      <c r="M413" s="52"/>
      <c r="N413" s="57"/>
      <c r="O413" s="57"/>
      <c r="P413" s="58">
        <f>(((H413+60160)/(1.6309*(10)^7))/G413)*100</f>
        <v>8.92417869763608</v>
      </c>
      <c r="Q413" s="58">
        <f>(((I413+717822)/(4.552*(10)^7))/G413)*100</f>
        <v>49.39725293467702</v>
      </c>
      <c r="R413" s="58">
        <f t="shared" si="33"/>
        <v>6.455063240372791</v>
      </c>
      <c r="S413" s="58">
        <f>AVERAGE(P413:P415)</f>
        <v>8.8666482296156719</v>
      </c>
      <c r="T413" s="58">
        <f>AVERAGE(Q413:Q415)</f>
        <v>50.054766938919037</v>
      </c>
      <c r="U413" s="58">
        <f>AVERAGE(R413:R415)</f>
        <v>6.5838198680852953</v>
      </c>
      <c r="V413" s="59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GP413" s="61"/>
      <c r="GQ413" s="61"/>
      <c r="GR413" s="61"/>
      <c r="GS413" s="61"/>
      <c r="GT413" s="61"/>
      <c r="GU413" s="61"/>
      <c r="GV413" s="61"/>
      <c r="GW413" s="61"/>
      <c r="GX413" s="61"/>
      <c r="GY413" s="61"/>
      <c r="GZ413" s="61"/>
      <c r="HA413" s="61"/>
      <c r="HB413" s="61"/>
      <c r="HC413" s="61"/>
      <c r="HD413" s="61"/>
      <c r="HE413" s="61"/>
      <c r="HF413" s="61"/>
      <c r="HG413" s="61"/>
      <c r="HH413" s="61"/>
      <c r="HI413" s="61"/>
      <c r="HJ413" s="61"/>
      <c r="HK413" s="61"/>
      <c r="HL413" s="61"/>
      <c r="HM413" s="61"/>
      <c r="HN413" s="61"/>
      <c r="HO413" s="61"/>
      <c r="HP413" s="61"/>
      <c r="HQ413" s="61"/>
      <c r="HR413" s="61"/>
      <c r="HS413" s="61"/>
      <c r="HT413" s="61"/>
      <c r="HU413" s="61"/>
      <c r="HV413" s="61"/>
      <c r="HW413" s="61"/>
      <c r="HX413" s="61"/>
      <c r="HY413" s="61"/>
      <c r="HZ413" s="61"/>
      <c r="IA413" s="61"/>
      <c r="IB413" s="61"/>
      <c r="IC413" s="61"/>
      <c r="ID413" s="61"/>
      <c r="IE413" s="61"/>
      <c r="IF413" s="61"/>
      <c r="IG413" s="61"/>
      <c r="IH413" s="61"/>
      <c r="II413" s="61"/>
      <c r="IJ413" s="61"/>
      <c r="IK413" s="61"/>
      <c r="IL413" s="61"/>
      <c r="IM413" s="61"/>
      <c r="IN413" s="61"/>
      <c r="IO413" s="61"/>
      <c r="IP413" s="61"/>
    </row>
    <row r="414" spans="1:250" s="60" customFormat="1" ht="15.4" x14ac:dyDescent="0.35">
      <c r="A414" s="62">
        <v>6</v>
      </c>
      <c r="B414" s="63"/>
      <c r="C414" s="64" t="s">
        <v>711</v>
      </c>
      <c r="E414" s="65" t="s">
        <v>712</v>
      </c>
      <c r="F414" s="66" t="s">
        <v>4</v>
      </c>
      <c r="G414" s="67">
        <v>4.58</v>
      </c>
      <c r="H414" s="68"/>
      <c r="I414" s="68"/>
      <c r="J414" s="69"/>
      <c r="K414" s="69"/>
      <c r="L414" s="63"/>
      <c r="M414" s="63"/>
      <c r="N414" s="70"/>
      <c r="O414" s="70"/>
      <c r="P414" s="71">
        <v>9.0014982223510742</v>
      </c>
      <c r="Q414" s="71">
        <v>51.330657958984375</v>
      </c>
      <c r="R414" s="58">
        <f t="shared" si="33"/>
        <v>6.6500971937196276</v>
      </c>
      <c r="S414" s="58">
        <f>STDEV(P413:P415)</f>
        <v>0.17103291638161713</v>
      </c>
      <c r="T414" s="58">
        <f>STDEV(Q413:Q415)</f>
        <v>1.1051272991280938</v>
      </c>
      <c r="U414" s="58">
        <f>STDEV(R413:R415)</f>
        <v>0.11152267989362322</v>
      </c>
      <c r="V414" s="59"/>
      <c r="GP414" s="61"/>
      <c r="GQ414" s="61"/>
      <c r="GR414" s="61"/>
      <c r="GS414" s="61"/>
      <c r="GT414" s="61"/>
      <c r="GU414" s="61"/>
      <c r="GV414" s="61"/>
      <c r="GW414" s="61"/>
      <c r="GX414" s="61"/>
      <c r="GY414" s="61"/>
      <c r="GZ414" s="61"/>
      <c r="HA414" s="61"/>
      <c r="HB414" s="61"/>
      <c r="HC414" s="61"/>
      <c r="HD414" s="61"/>
      <c r="HE414" s="61"/>
      <c r="HF414" s="61"/>
      <c r="HG414" s="61"/>
      <c r="HH414" s="61"/>
      <c r="HI414" s="61"/>
      <c r="HJ414" s="61"/>
      <c r="HK414" s="61"/>
      <c r="HL414" s="61"/>
      <c r="HM414" s="61"/>
      <c r="HN414" s="61"/>
      <c r="HO414" s="61"/>
      <c r="HP414" s="61"/>
      <c r="HQ414" s="61"/>
      <c r="HR414" s="61"/>
      <c r="HS414" s="61"/>
      <c r="HT414" s="61"/>
      <c r="HU414" s="61"/>
      <c r="HV414" s="61"/>
      <c r="HW414" s="61"/>
      <c r="HX414" s="61"/>
      <c r="HY414" s="61"/>
      <c r="HZ414" s="61"/>
      <c r="IA414" s="61"/>
      <c r="IB414" s="61"/>
      <c r="IC414" s="61"/>
      <c r="ID414" s="61"/>
      <c r="IE414" s="61"/>
      <c r="IF414" s="61"/>
      <c r="IG414" s="61"/>
      <c r="IH414" s="61"/>
      <c r="II414" s="61"/>
      <c r="IJ414" s="61"/>
      <c r="IK414" s="61"/>
      <c r="IL414" s="61"/>
      <c r="IM414" s="61"/>
      <c r="IN414" s="61"/>
      <c r="IO414" s="61"/>
      <c r="IP414" s="61"/>
    </row>
    <row r="415" spans="1:250" s="60" customFormat="1" ht="15.4" x14ac:dyDescent="0.35">
      <c r="A415" s="62">
        <v>6</v>
      </c>
      <c r="B415" s="63"/>
      <c r="C415" s="64" t="s">
        <v>713</v>
      </c>
      <c r="E415" s="65" t="s">
        <v>714</v>
      </c>
      <c r="F415" s="66" t="s">
        <v>4</v>
      </c>
      <c r="G415" s="67">
        <v>2.1800000000000002</v>
      </c>
      <c r="H415" s="68"/>
      <c r="I415" s="68"/>
      <c r="J415" s="69"/>
      <c r="K415" s="69"/>
      <c r="L415" s="63"/>
      <c r="M415" s="63"/>
      <c r="N415" s="70"/>
      <c r="O415" s="70"/>
      <c r="P415" s="71">
        <v>8.6742677688598633</v>
      </c>
      <c r="Q415" s="71">
        <v>49.436389923095703</v>
      </c>
      <c r="R415" s="58">
        <f t="shared" si="33"/>
        <v>6.6462991701634664</v>
      </c>
      <c r="S415" s="58">
        <f>100*S414/S413</f>
        <v>1.9289466769454846</v>
      </c>
      <c r="T415" s="58">
        <f>100*T414/T413</f>
        <v>2.2078362695738076</v>
      </c>
      <c r="U415" s="58">
        <f>100*U414/U413</f>
        <v>1.6938902055055194</v>
      </c>
      <c r="V415" s="59"/>
      <c r="GP415" s="61"/>
      <c r="GQ415" s="61"/>
      <c r="GR415" s="61"/>
      <c r="GS415" s="61"/>
      <c r="GT415" s="61"/>
      <c r="GU415" s="61"/>
      <c r="GV415" s="61"/>
      <c r="GW415" s="61"/>
      <c r="GX415" s="61"/>
      <c r="GY415" s="61"/>
      <c r="GZ415" s="61"/>
      <c r="HA415" s="61"/>
      <c r="HB415" s="61"/>
      <c r="HC415" s="61"/>
      <c r="HD415" s="61"/>
      <c r="HE415" s="61"/>
      <c r="HF415" s="61"/>
      <c r="HG415" s="61"/>
      <c r="HH415" s="61"/>
      <c r="HI415" s="61"/>
      <c r="HJ415" s="61"/>
      <c r="HK415" s="61"/>
      <c r="HL415" s="61"/>
      <c r="HM415" s="61"/>
      <c r="HN415" s="61"/>
      <c r="HO415" s="61"/>
      <c r="HP415" s="61"/>
      <c r="HQ415" s="61"/>
      <c r="HR415" s="61"/>
      <c r="HS415" s="61"/>
      <c r="HT415" s="61"/>
      <c r="HU415" s="61"/>
      <c r="HV415" s="61"/>
      <c r="HW415" s="61"/>
      <c r="HX415" s="61"/>
      <c r="HY415" s="61"/>
      <c r="HZ415" s="61"/>
      <c r="IA415" s="61"/>
      <c r="IB415" s="61"/>
      <c r="IC415" s="61"/>
      <c r="ID415" s="61"/>
      <c r="IE415" s="61"/>
      <c r="IF415" s="61"/>
      <c r="IG415" s="61"/>
      <c r="IH415" s="61"/>
      <c r="II415" s="61"/>
      <c r="IJ415" s="61"/>
      <c r="IK415" s="61"/>
      <c r="IL415" s="61"/>
      <c r="IM415" s="61"/>
      <c r="IN415" s="61"/>
      <c r="IO415" s="61"/>
      <c r="IP415" s="61"/>
    </row>
    <row r="416" spans="1:250" x14ac:dyDescent="0.35">
      <c r="A416" s="9">
        <v>1</v>
      </c>
      <c r="B416" s="9">
        <v>14</v>
      </c>
      <c r="C416" s="2" t="s">
        <v>24</v>
      </c>
      <c r="D416" s="2"/>
      <c r="E416" s="2" t="s">
        <v>25</v>
      </c>
      <c r="F416" s="2" t="s">
        <v>4</v>
      </c>
      <c r="G416" s="3">
        <v>2.3199999999999998</v>
      </c>
      <c r="H416" s="21">
        <v>4488345</v>
      </c>
      <c r="I416" s="21">
        <v>63334580</v>
      </c>
      <c r="J416" s="18">
        <v>11.928252220153809</v>
      </c>
      <c r="K416" s="18">
        <v>62.059120178222656</v>
      </c>
      <c r="L416" s="10"/>
      <c r="M416" s="10"/>
      <c r="N416" s="18"/>
      <c r="O416" s="18"/>
      <c r="P416" s="45">
        <f>(((H416+60160)/(1.6309*(10)^7))/G416)*100</f>
        <v>12.021353240542034</v>
      </c>
      <c r="Q416" s="45">
        <f>(((I416+717822)/(4.552*(10)^7))/G416)*100</f>
        <v>60.652007832858637</v>
      </c>
      <c r="R416" s="45">
        <f t="shared" si="33"/>
        <v>5.883798419086224</v>
      </c>
      <c r="S416" s="45"/>
      <c r="T416" s="45"/>
      <c r="U416" s="45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</row>
    <row r="417" spans="1:100" x14ac:dyDescent="0.35">
      <c r="A417" s="10">
        <v>1</v>
      </c>
      <c r="B417" s="9">
        <v>66</v>
      </c>
      <c r="C417" s="2"/>
      <c r="D417" s="2"/>
      <c r="E417" s="2"/>
      <c r="F417" s="2"/>
      <c r="G417" s="3"/>
      <c r="H417" s="21"/>
      <c r="I417" s="21"/>
      <c r="J417" s="18"/>
      <c r="K417" s="18"/>
      <c r="L417" s="10"/>
      <c r="M417" s="10"/>
      <c r="N417" s="18"/>
      <c r="O417" s="18"/>
      <c r="P417" s="45"/>
      <c r="Q417" s="45"/>
      <c r="R417" s="45"/>
      <c r="S417" s="45"/>
      <c r="T417" s="45"/>
      <c r="U417" s="45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</row>
    <row r="418" spans="1:100" x14ac:dyDescent="0.35">
      <c r="A418" s="10">
        <v>1</v>
      </c>
      <c r="B418" s="9">
        <v>75</v>
      </c>
      <c r="C418" s="2"/>
      <c r="D418" s="2"/>
      <c r="E418" s="2"/>
      <c r="F418" s="2"/>
      <c r="G418" s="3"/>
      <c r="H418" s="21"/>
      <c r="I418" s="21"/>
      <c r="J418" s="18"/>
      <c r="K418" s="18"/>
      <c r="L418" s="10"/>
      <c r="M418" s="10"/>
      <c r="N418" s="18"/>
      <c r="O418" s="18"/>
      <c r="P418" s="45"/>
      <c r="Q418" s="45"/>
      <c r="R418" s="45"/>
      <c r="S418" s="45"/>
      <c r="T418" s="45"/>
      <c r="U418" s="45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</row>
    <row r="419" spans="1:100" x14ac:dyDescent="0.35">
      <c r="A419" s="10">
        <v>2</v>
      </c>
      <c r="B419" s="10">
        <v>144</v>
      </c>
      <c r="C419" s="2"/>
      <c r="D419" s="2"/>
      <c r="E419" s="2"/>
      <c r="F419" s="2"/>
      <c r="G419" s="3"/>
      <c r="H419" s="21"/>
      <c r="I419" s="21"/>
      <c r="J419" s="18"/>
      <c r="K419" s="18"/>
      <c r="L419" s="10"/>
      <c r="M419" s="10"/>
      <c r="N419" s="18"/>
      <c r="O419" s="18"/>
      <c r="P419" s="45"/>
      <c r="Q419" s="45"/>
      <c r="R419" s="45"/>
      <c r="S419" s="45"/>
      <c r="T419" s="45"/>
      <c r="U419" s="45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</row>
    <row r="420" spans="1:100" ht="15.4" x14ac:dyDescent="0.35">
      <c r="A420" s="42"/>
      <c r="C420" s="44"/>
      <c r="E420" s="41"/>
      <c r="F420" s="42"/>
      <c r="G420" s="43"/>
      <c r="P420" s="46"/>
      <c r="Q420" s="46"/>
    </row>
    <row r="421" spans="1:100" ht="15.4" x14ac:dyDescent="0.35">
      <c r="A421" s="42"/>
      <c r="C421" s="44"/>
      <c r="E421" s="41"/>
      <c r="F421" s="42"/>
      <c r="G421" s="43"/>
      <c r="P421" s="46"/>
      <c r="Q421" s="46"/>
    </row>
  </sheetData>
  <sortState xmlns:xlrd2="http://schemas.microsoft.com/office/spreadsheetml/2017/richdata2" ref="A2:IP421">
    <sortCondition ref="C2:C421"/>
    <sortCondition ref="A2:A421"/>
  </sortState>
  <printOptions headings="1" gridLines="1"/>
  <pageMargins left="0.75" right="0.75" top="1" bottom="1" header="0.5" footer="0.5"/>
  <pageSetup paperSize="9" orientation="portrait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Camponotus</dc:creator>
  <cp:lastModifiedBy>Camponotus</cp:lastModifiedBy>
  <dcterms:created xsi:type="dcterms:W3CDTF">2022-04-06T18:21:14Z</dcterms:created>
  <dcterms:modified xsi:type="dcterms:W3CDTF">2022-05-03T18:47:07Z</dcterms:modified>
</cp:coreProperties>
</file>