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1F192E81-83FC-4FC9-A0E1-7A9703BC046C}" xr6:coauthVersionLast="44" xr6:coauthVersionMax="44" xr10:uidLastSave="{00000000-0000-0000-0000-000000000000}"/>
  <bookViews>
    <workbookView xWindow="-110" yWindow="-110" windowWidth="19420" windowHeight="10420" firstSheet="3" activeTab="3" xr2:uid="{667B39CD-42C4-4E7C-9ABD-896FAEB1F784}"/>
  </bookViews>
  <sheets>
    <sheet name="C(x) versch" sheetId="1" r:id="rId1"/>
    <sheet name="minimal comp" sheetId="2" r:id="rId2"/>
    <sheet name="minimal ring comp" sheetId="4" r:id="rId3"/>
    <sheet name="Eff, 1- Eff, x = 3.5" sheetId="5" r:id="rId4"/>
    <sheet name="Eff cap_5 torus_100" sheetId="6" r:id="rId5"/>
    <sheet name="p_full" sheetId="7" r:id="rId6"/>
    <sheet name="n_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0" i="5" l="1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19" i="5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163" i="7" l="1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X129" i="5"/>
  <c r="X130" i="5"/>
  <c r="X131" i="5"/>
  <c r="X132" i="5"/>
  <c r="X133" i="5"/>
  <c r="X134" i="5"/>
  <c r="X135" i="5"/>
  <c r="X136" i="5"/>
  <c r="X137" i="5"/>
  <c r="X138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19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L137" i="5"/>
  <c r="M136" i="5"/>
  <c r="L136" i="5"/>
  <c r="I136" i="5"/>
  <c r="F136" i="5"/>
  <c r="E136" i="5"/>
  <c r="N135" i="5"/>
  <c r="M135" i="5"/>
  <c r="L135" i="5"/>
  <c r="I135" i="5"/>
  <c r="F135" i="5"/>
  <c r="E135" i="5"/>
  <c r="N134" i="5"/>
  <c r="M134" i="5"/>
  <c r="L134" i="5"/>
  <c r="J134" i="5"/>
  <c r="I134" i="5"/>
  <c r="G134" i="5"/>
  <c r="F134" i="5"/>
  <c r="E134" i="5"/>
  <c r="N133" i="5"/>
  <c r="M133" i="5"/>
  <c r="L133" i="5"/>
  <c r="J133" i="5"/>
  <c r="I133" i="5"/>
  <c r="H133" i="5"/>
  <c r="G133" i="5"/>
  <c r="F133" i="5"/>
  <c r="E133" i="5"/>
  <c r="N132" i="5"/>
  <c r="M132" i="5"/>
  <c r="L132" i="5"/>
  <c r="J132" i="5"/>
  <c r="I132" i="5"/>
  <c r="H132" i="5"/>
  <c r="G132" i="5"/>
  <c r="F132" i="5"/>
  <c r="E132" i="5"/>
  <c r="N131" i="5"/>
  <c r="M131" i="5"/>
  <c r="L131" i="5"/>
  <c r="J131" i="5"/>
  <c r="I131" i="5"/>
  <c r="H131" i="5"/>
  <c r="G131" i="5"/>
  <c r="F131" i="5"/>
  <c r="E131" i="5"/>
  <c r="N130" i="5"/>
  <c r="M130" i="5"/>
  <c r="L130" i="5"/>
  <c r="J130" i="5"/>
  <c r="I130" i="5"/>
  <c r="H130" i="5"/>
  <c r="G130" i="5"/>
  <c r="F130" i="5"/>
  <c r="E130" i="5"/>
  <c r="N129" i="5"/>
  <c r="M129" i="5"/>
  <c r="L129" i="5"/>
  <c r="J129" i="5"/>
  <c r="I129" i="5"/>
  <c r="H129" i="5"/>
  <c r="G129" i="5"/>
  <c r="F129" i="5"/>
  <c r="E129" i="5"/>
  <c r="N128" i="5"/>
  <c r="M128" i="5"/>
  <c r="L128" i="5"/>
  <c r="J128" i="5"/>
  <c r="I128" i="5"/>
  <c r="H128" i="5"/>
  <c r="G128" i="5"/>
  <c r="F128" i="5"/>
  <c r="E128" i="5"/>
  <c r="N127" i="5"/>
  <c r="M127" i="5"/>
  <c r="L127" i="5"/>
  <c r="J127" i="5"/>
  <c r="I127" i="5"/>
  <c r="H127" i="5"/>
  <c r="G127" i="5"/>
  <c r="F127" i="5"/>
  <c r="E127" i="5"/>
  <c r="N126" i="5"/>
  <c r="M126" i="5"/>
  <c r="L126" i="5"/>
  <c r="J126" i="5"/>
  <c r="I126" i="5"/>
  <c r="H126" i="5"/>
  <c r="G126" i="5"/>
  <c r="F126" i="5"/>
  <c r="E126" i="5"/>
  <c r="N125" i="5"/>
  <c r="M125" i="5"/>
  <c r="L125" i="5"/>
  <c r="J125" i="5"/>
  <c r="I125" i="5"/>
  <c r="H125" i="5"/>
  <c r="G125" i="5"/>
  <c r="F125" i="5"/>
  <c r="E125" i="5"/>
  <c r="N124" i="5"/>
  <c r="M124" i="5"/>
  <c r="L124" i="5"/>
  <c r="J124" i="5"/>
  <c r="I124" i="5"/>
  <c r="H124" i="5"/>
  <c r="G124" i="5"/>
  <c r="F124" i="5"/>
  <c r="E124" i="5"/>
  <c r="N123" i="5"/>
  <c r="M123" i="5"/>
  <c r="L123" i="5"/>
  <c r="J123" i="5"/>
  <c r="I123" i="5"/>
  <c r="H123" i="5"/>
  <c r="G123" i="5"/>
  <c r="F123" i="5"/>
  <c r="E123" i="5"/>
  <c r="N122" i="5"/>
  <c r="M122" i="5"/>
  <c r="L122" i="5"/>
  <c r="J122" i="5"/>
  <c r="I122" i="5"/>
  <c r="H122" i="5"/>
  <c r="G122" i="5"/>
  <c r="F122" i="5"/>
  <c r="E122" i="5"/>
  <c r="N121" i="5"/>
  <c r="M121" i="5"/>
  <c r="L121" i="5"/>
  <c r="J121" i="5"/>
  <c r="I121" i="5"/>
  <c r="H121" i="5"/>
  <c r="G121" i="5"/>
  <c r="F121" i="5"/>
  <c r="E121" i="5"/>
  <c r="N120" i="5"/>
  <c r="M120" i="5"/>
  <c r="L120" i="5"/>
  <c r="J120" i="5"/>
  <c r="I120" i="5"/>
  <c r="H120" i="5"/>
  <c r="G120" i="5"/>
  <c r="F120" i="5"/>
  <c r="E120" i="5"/>
  <c r="N119" i="5"/>
  <c r="M119" i="5"/>
  <c r="L119" i="5"/>
  <c r="J119" i="5"/>
  <c r="I119" i="5"/>
  <c r="H119" i="5"/>
  <c r="G119" i="5"/>
  <c r="F119" i="5"/>
  <c r="E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19" i="5"/>
  <c r="W129" i="5"/>
  <c r="W126" i="5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S21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39" i="7"/>
  <c r="G9" i="7"/>
  <c r="G10" i="7"/>
  <c r="G11" i="7"/>
  <c r="G12" i="7"/>
  <c r="G13" i="7"/>
  <c r="G14" i="7"/>
  <c r="G15" i="7"/>
  <c r="G16" i="7"/>
  <c r="G8" i="7"/>
  <c r="M8" i="7"/>
  <c r="M9" i="7"/>
  <c r="M10" i="7"/>
  <c r="M11" i="7"/>
  <c r="M7" i="7"/>
  <c r="B9" i="7"/>
  <c r="B10" i="7"/>
  <c r="B11" i="7"/>
  <c r="B12" i="7"/>
  <c r="B13" i="7"/>
  <c r="B14" i="7"/>
  <c r="B15" i="7"/>
  <c r="B16" i="7"/>
  <c r="B8" i="7"/>
  <c r="AO6" i="6"/>
  <c r="AO7" i="6"/>
  <c r="AO8" i="6"/>
  <c r="AO9" i="6"/>
  <c r="AO10" i="6"/>
  <c r="AO11" i="6"/>
  <c r="AO12" i="6"/>
  <c r="AO5" i="6"/>
  <c r="O48" i="5" l="1"/>
  <c r="O119" i="5" s="1"/>
  <c r="W58" i="5"/>
  <c r="O49" i="5"/>
  <c r="O120" i="5" s="1"/>
  <c r="O50" i="5"/>
  <c r="O121" i="5" s="1"/>
  <c r="O51" i="5"/>
  <c r="O122" i="5" s="1"/>
  <c r="O52" i="5"/>
  <c r="O123" i="5" s="1"/>
  <c r="O53" i="5"/>
  <c r="O124" i="5" s="1"/>
  <c r="O54" i="5"/>
  <c r="O125" i="5" s="1"/>
  <c r="O55" i="5"/>
  <c r="O126" i="5" s="1"/>
  <c r="O56" i="5"/>
  <c r="O127" i="5" s="1"/>
  <c r="O57" i="5"/>
  <c r="O128" i="5" s="1"/>
  <c r="O58" i="5"/>
  <c r="O129" i="5" s="1"/>
  <c r="O59" i="5"/>
  <c r="O130" i="5" s="1"/>
  <c r="O60" i="5"/>
  <c r="O131" i="5" s="1"/>
  <c r="O61" i="5"/>
  <c r="O132" i="5" s="1"/>
  <c r="O62" i="5"/>
  <c r="O133" i="5" s="1"/>
  <c r="O63" i="5"/>
  <c r="O134" i="5" s="1"/>
  <c r="O64" i="5"/>
  <c r="O135" i="5" s="1"/>
  <c r="W55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5" i="2"/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<sst xmlns="http://schemas.openxmlformats.org/spreadsheetml/2006/main" count="1433" uniqueCount="104">
  <si>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</si>
  <si>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</si>
  <si>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</si>
  <si>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</si>
  <si>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</si>
  <si>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</si>
  <si>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</si>
  <si>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</si>
  <si>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</si>
  <si>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</si>
  <si>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</si>
  <si>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</si>
  <si>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</si>
  <si>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</si>
  <si>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</si>
  <si>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</si>
  <si>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</si>
  <si>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</si>
  <si>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</si>
  <si>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</si>
  <si>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</si>
  <si>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</si>
  <si>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</si>
  <si>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Minimal Graph, B = 1, capacity = 5</t>
  </si>
  <si>
    <t>measured stddev</t>
  </si>
  <si>
    <t>measured av</t>
  </si>
  <si>
    <t>Theoretical Solution av</t>
  </si>
  <si>
    <t>Theoretical Solution stddev</t>
  </si>
  <si>
    <t>Var - sim</t>
  </si>
  <si>
    <t>Var - th</t>
  </si>
  <si>
    <t>Ring B=3, N=3</t>
  </si>
  <si>
    <t>Minimal B=2, N=2</t>
  </si>
  <si>
    <t>Minimal Graph, B = 2, capacity = 5</t>
  </si>
  <si>
    <t>Derivation</t>
  </si>
  <si>
    <t>Ring B=5, N=3</t>
  </si>
  <si>
    <t>Ring B=5, N=25</t>
  </si>
  <si>
    <t>Efficiency for x = 3.5, cap = 5, different topologies</t>
  </si>
  <si>
    <t>minimal</t>
  </si>
  <si>
    <t>ring N = 25</t>
  </si>
  <si>
    <t>ring N = 100</t>
  </si>
  <si>
    <t>B</t>
  </si>
  <si>
    <t>ring N = 1000</t>
  </si>
  <si>
    <t>directed ring N = 25</t>
  </si>
  <si>
    <t>directed ring N = 100</t>
  </si>
  <si>
    <t>directed ring N = 1000</t>
  </si>
  <si>
    <t>torus N = 25</t>
  </si>
  <si>
    <t>&lt;C&gt; torus</t>
  </si>
  <si>
    <t>torus N = 100</t>
  </si>
  <si>
    <t>B / B_{1/2}</t>
  </si>
  <si>
    <t>--&gt; Ring ist hier schon definitiv schon durch Kapazität beeinflusst!</t>
  </si>
  <si>
    <t>Ring 25 unlim</t>
  </si>
  <si>
    <t>(1/B fit)</t>
  </si>
  <si>
    <t>minimal unlim</t>
  </si>
  <si>
    <t>B(unlim)/B_{1/2}</t>
  </si>
  <si>
    <t>torus 25 unlim</t>
  </si>
  <si>
    <t>torus 100 unlim</t>
  </si>
  <si>
    <t>Ring 100 unlim</t>
  </si>
  <si>
    <t>x = 1.0</t>
  </si>
  <si>
    <t>x = 1.5</t>
  </si>
  <si>
    <t>x = 2.0</t>
  </si>
  <si>
    <t>x = 2.5</t>
  </si>
  <si>
    <t>x = 3.0</t>
  </si>
  <si>
    <t>x = 3.1</t>
  </si>
  <si>
    <t>x = 3.2</t>
  </si>
  <si>
    <t>B/B_{1/2}</t>
  </si>
  <si>
    <t>x = 3.3</t>
  </si>
  <si>
    <t>x = 3.5</t>
  </si>
  <si>
    <t>x = 3.4</t>
  </si>
  <si>
    <t>p_full</t>
  </si>
  <si>
    <t>p</t>
  </si>
  <si>
    <t>px</t>
  </si>
  <si>
    <t>inf</t>
  </si>
  <si>
    <t>E</t>
  </si>
  <si>
    <t>torus 100, x = 2.0</t>
  </si>
  <si>
    <t>B_eff</t>
  </si>
  <si>
    <t>p2</t>
  </si>
  <si>
    <t>p_full2</t>
  </si>
  <si>
    <t>B_eff (p_full2)</t>
  </si>
  <si>
    <t>torus 100, x = 3.5</t>
  </si>
  <si>
    <t>B_eff (p_full)</t>
  </si>
  <si>
    <t>p2x</t>
  </si>
  <si>
    <t>B_equiv / B</t>
  </si>
  <si>
    <t>B_eff(p_full) / B</t>
  </si>
  <si>
    <t>B_eff(p_full2) / B</t>
  </si>
  <si>
    <t>torus 100, x = 2.5</t>
  </si>
  <si>
    <t>torus 100, x = 2.5, Variante 2</t>
  </si>
  <si>
    <t>torus 100, x = 2.0, Variante 2</t>
  </si>
  <si>
    <t>torus 100, x = 3.0, Variante 2</t>
  </si>
  <si>
    <t>torus 100, x = 3.5, Variante 2</t>
  </si>
  <si>
    <t>ring 100, x = 2.0, Variante 2</t>
  </si>
  <si>
    <t>ring 100, x = 2.5, Variante 2</t>
  </si>
  <si>
    <t>ring 100, x = 3.0, Variante 2</t>
  </si>
  <si>
    <t>1 - Eff</t>
  </si>
  <si>
    <t>p_snap</t>
  </si>
  <si>
    <t>ring 100, x = 3.0, Variante 3</t>
  </si>
  <si>
    <t>torus 100, x = 3.5, Variante 3</t>
  </si>
  <si>
    <t>torus 3.5, Variante 3</t>
  </si>
  <si>
    <t>torus 3.0, Variante 2</t>
  </si>
  <si>
    <t>Ring 100</t>
  </si>
  <si>
    <t>B_{1/2}</t>
  </si>
  <si>
    <t>delta B_{1/2}</t>
  </si>
  <si>
    <t>Ring 1000</t>
  </si>
  <si>
    <t>minimal (new)</t>
  </si>
  <si>
    <t>Torus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</si>
</sst>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4" fillId="2" borderId="2" applyNumberFormat="0" applyAlignment="0" applyProtection="0"/>
    <xf numFmtId="0" fontId="9" fillId="3" borderId="3" applyNumberFormat="0" applyAlignment="0" applyProtection="0"/>
  </cellStyleXfs>
  <cellXfs count="16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4" fillId="2" borderId="2" xfId="1" applyAlignment="1">
      <alignment horizontal="center" vertical="center" wrapText="1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3" borderId="3" xfId="2"/>
  </cellXfs>
  <cellStyles count="3">
    <cellStyle name="Ausgabe" xfId="1" builtinId="21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094767348991325E-2"/>
          <c:y val="5.0925925925925923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'Eff, 1- Eff,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'Eff, 1- Eff, x = 3.5'!$D$48:$D$64</c:f>
              <c:numCache>
                <c:formatCode>General</c:formatCode>
                <c:ptCount val="17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738-803B-6694ED437E13}"/>
            </c:ext>
          </c:extLst>
        </c:ser>
        <c:ser>
          <c:idx val="4"/>
          <c:order val="4"/>
          <c:tx>
            <c:strRef>
              <c:f>'Eff, 1- Eff,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3.5'!$L$48:$L$66</c:f>
              <c:numCache>
                <c:formatCode>General</c:formatCode>
                <c:ptCount val="19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D-4738-803B-6694ED437E13}"/>
            </c:ext>
          </c:extLst>
        </c:ser>
        <c:ser>
          <c:idx val="5"/>
          <c:order val="5"/>
          <c:tx>
            <c:strRef>
              <c:f>'Eff, 1- Eff,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3.5'!$M$48:$M$65</c:f>
              <c:numCache>
                <c:formatCode>General</c:formatCode>
                <c:ptCount val="18"/>
                <c:pt idx="1">
                  <c:v>1.25577E-2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D-4738-803B-6694ED437E13}"/>
            </c:ext>
          </c:extLst>
        </c:ser>
        <c:ser>
          <c:idx val="6"/>
          <c:order val="6"/>
          <c:tx>
            <c:strRef>
              <c:f>'Eff, 1- Eff,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3.5'!$N$48:$N$64</c:f>
              <c:numCache>
                <c:formatCode>General</c:formatCode>
                <c:ptCount val="17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D-4738-803B-6694ED437E13}"/>
            </c:ext>
          </c:extLst>
        </c:ser>
        <c:ser>
          <c:idx val="7"/>
          <c:order val="7"/>
          <c:tx>
            <c:strRef>
              <c:f>'Eff, 1- Eff,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3.5'!$X$48:$X$67</c:f>
              <c:numCache>
                <c:formatCode>General</c:formatCode>
                <c:ptCount val="20"/>
                <c:pt idx="10">
                  <c:v>0.02</c:v>
                </c:pt>
                <c:pt idx="11">
                  <c:v>0.1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D-4738-803B-6694ED437E13}"/>
            </c:ext>
          </c:extLst>
        </c:ser>
        <c:ser>
          <c:idx val="9"/>
          <c:order val="9"/>
          <c:tx>
            <c:v>minimal unlim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'Eff, 1- Eff,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'Eff, 1- Eff, x = 3.5'!$H$48:$H$62</c:f>
              <c:numCache>
                <c:formatCode>General</c:formatCode>
                <c:ptCount val="15"/>
                <c:pt idx="0">
                  <c:v>0.501641</c:v>
                </c:pt>
                <c:pt idx="1">
                  <c:v>0.50169600000000003</c:v>
                </c:pt>
                <c:pt idx="2">
                  <c:v>0.65673000000000004</c:v>
                </c:pt>
                <c:pt idx="3">
                  <c:v>0.74123700000000003</c:v>
                </c:pt>
                <c:pt idx="4">
                  <c:v>0.81623500000000004</c:v>
                </c:pt>
                <c:pt idx="5">
                  <c:v>0.88215699999999997</c:v>
                </c:pt>
                <c:pt idx="6">
                  <c:v>0.91690000000000005</c:v>
                </c:pt>
                <c:pt idx="7">
                  <c:v>0.94645100000000004</c:v>
                </c:pt>
                <c:pt idx="8">
                  <c:v>0.96069800000000005</c:v>
                </c:pt>
                <c:pt idx="9">
                  <c:v>0.97729699999999997</c:v>
                </c:pt>
                <c:pt idx="10">
                  <c:v>0.98646900000000004</c:v>
                </c:pt>
                <c:pt idx="11">
                  <c:v>0.99821800000000005</c:v>
                </c:pt>
                <c:pt idx="12">
                  <c:v>0.99093600000000004</c:v>
                </c:pt>
                <c:pt idx="13">
                  <c:v>0.99825799999999998</c:v>
                </c:pt>
                <c:pt idx="14">
                  <c:v>0.99604999999999999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D-4738-803B-6694ED437E13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'Eff, 1- Eff,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3.5'!$Y$48:$Y$65</c:f>
              <c:numCache>
                <c:formatCode>General</c:formatCode>
                <c:ptCount val="18"/>
                <c:pt idx="0">
                  <c:v>3.8244899999999998E-2</c:v>
                </c:pt>
                <c:pt idx="1">
                  <c:v>3.8838699999999997E-2</c:v>
                </c:pt>
                <c:pt idx="2">
                  <c:v>5.7214599999999997E-2</c:v>
                </c:pt>
                <c:pt idx="3">
                  <c:v>7.1645200000000006E-2</c:v>
                </c:pt>
                <c:pt idx="4">
                  <c:v>9.3332399999999996E-2</c:v>
                </c:pt>
                <c:pt idx="5">
                  <c:v>0.119952</c:v>
                </c:pt>
                <c:pt idx="6">
                  <c:v>0.14896799999999999</c:v>
                </c:pt>
                <c:pt idx="7">
                  <c:v>0.18299099999999999</c:v>
                </c:pt>
                <c:pt idx="8">
                  <c:v>0.23247100000000001</c:v>
                </c:pt>
                <c:pt idx="9">
                  <c:v>0.27756599999999998</c:v>
                </c:pt>
                <c:pt idx="10">
                  <c:v>0.33912999999999999</c:v>
                </c:pt>
                <c:pt idx="11">
                  <c:v>0.40959000000000001</c:v>
                </c:pt>
                <c:pt idx="12">
                  <c:v>0.48192299999999999</c:v>
                </c:pt>
                <c:pt idx="13">
                  <c:v>0.56743699999999997</c:v>
                </c:pt>
                <c:pt idx="14">
                  <c:v>0.66073899999999997</c:v>
                </c:pt>
                <c:pt idx="15">
                  <c:v>0.73872599999999999</c:v>
                </c:pt>
                <c:pt idx="16">
                  <c:v>0.820994</c:v>
                </c:pt>
                <c:pt idx="17">
                  <c:v>0.87161999999999995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D-4738-803B-6694ED43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'Eff, 1- Eff,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DCD-4738-803B-6694ED437E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CD-4738-803B-6694ED437E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CD-4738-803B-6694ED437E1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fit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3.5'!$O$48:$O$64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4.7619047619047616E-2</c:v>
                      </c:pt>
                      <c:pt idx="1">
                        <c:v>4.7619047619047616E-2</c:v>
                      </c:pt>
                      <c:pt idx="2">
                        <c:v>9.0909090909090912E-2</c:v>
                      </c:pt>
                      <c:pt idx="3">
                        <c:v>0.13043478260869565</c:v>
                      </c:pt>
                      <c:pt idx="4">
                        <c:v>0.2</c:v>
                      </c:pt>
                      <c:pt idx="5">
                        <c:v>0.2857142857142857</c:v>
                      </c:pt>
                      <c:pt idx="6">
                        <c:v>0.37499999999999994</c:v>
                      </c:pt>
                      <c:pt idx="7">
                        <c:v>0.48717948717948723</c:v>
                      </c:pt>
                      <c:pt idx="8">
                        <c:v>0.59183673469387754</c:v>
                      </c:pt>
                      <c:pt idx="9">
                        <c:v>0.6875</c:v>
                      </c:pt>
                      <c:pt idx="10">
                        <c:v>0.77011494252873569</c:v>
                      </c:pt>
                      <c:pt idx="11">
                        <c:v>0.83739837398373995</c:v>
                      </c:pt>
                      <c:pt idx="12">
                        <c:v>0.88700564971751417</c:v>
                      </c:pt>
                      <c:pt idx="13">
                        <c:v>0.92277992277992282</c:v>
                      </c:pt>
                      <c:pt idx="14">
                        <c:v>0.94791666666666663</c:v>
                      </c:pt>
                      <c:pt idx="15">
                        <c:v>0.96527777777777779</c:v>
                      </c:pt>
                      <c:pt idx="16">
                        <c:v>0.97693194925028826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CD-4738-803B-6694ED437E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3.5'!$T$47</c15:sqref>
                        </c15:formulaRef>
                      </c:ext>
                    </c:extLst>
                    <c:strCache>
                      <c:ptCount val="1"/>
                      <c:pt idx="0">
                        <c:v>torus 25 unlim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6350">
                      <a:solidFill>
                        <a:schemeClr val="accent1">
                          <a:alpha val="5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3.5'!$S$48:$S$107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2.8571428571428571E-2</c:v>
                      </c:pt>
                      <c:pt idx="1">
                        <c:v>2.8571428571428571E-2</c:v>
                      </c:pt>
                      <c:pt idx="2">
                        <c:v>2.8571428571428571E-2</c:v>
                      </c:pt>
                      <c:pt idx="3">
                        <c:v>2.8571428571428571E-2</c:v>
                      </c:pt>
                      <c:pt idx="4">
                        <c:v>2.8571428571428571E-2</c:v>
                      </c:pt>
                      <c:pt idx="5">
                        <c:v>2.8571428571428571E-2</c:v>
                      </c:pt>
                      <c:pt idx="6">
                        <c:v>5.7142857142857141E-2</c:v>
                      </c:pt>
                      <c:pt idx="7">
                        <c:v>5.7142857142857141E-2</c:v>
                      </c:pt>
                      <c:pt idx="8">
                        <c:v>5.7142857142857141E-2</c:v>
                      </c:pt>
                      <c:pt idx="9">
                        <c:v>8.5714285714285715E-2</c:v>
                      </c:pt>
                      <c:pt idx="10">
                        <c:v>8.5714285714285715E-2</c:v>
                      </c:pt>
                      <c:pt idx="11">
                        <c:v>0.11428571428571428</c:v>
                      </c:pt>
                      <c:pt idx="12">
                        <c:v>0.14285714285714285</c:v>
                      </c:pt>
                      <c:pt idx="13">
                        <c:v>0.14285714285714285</c:v>
                      </c:pt>
                      <c:pt idx="14">
                        <c:v>0.17142857142857143</c:v>
                      </c:pt>
                      <c:pt idx="15">
                        <c:v>0.2</c:v>
                      </c:pt>
                      <c:pt idx="16">
                        <c:v>0.22857142857142856</c:v>
                      </c:pt>
                      <c:pt idx="17">
                        <c:v>0.2857142857142857</c:v>
                      </c:pt>
                      <c:pt idx="18">
                        <c:v>0.31428571428571428</c:v>
                      </c:pt>
                      <c:pt idx="19">
                        <c:v>0.37142857142857144</c:v>
                      </c:pt>
                      <c:pt idx="20">
                        <c:v>0.42857142857142855</c:v>
                      </c:pt>
                      <c:pt idx="21">
                        <c:v>0.48571428571428571</c:v>
                      </c:pt>
                      <c:pt idx="22">
                        <c:v>0.54285714285714282</c:v>
                      </c:pt>
                      <c:pt idx="23">
                        <c:v>0.62857142857142856</c:v>
                      </c:pt>
                      <c:pt idx="24">
                        <c:v>0.7142857142857143</c:v>
                      </c:pt>
                      <c:pt idx="25">
                        <c:v>0.82857142857142863</c:v>
                      </c:pt>
                      <c:pt idx="26">
                        <c:v>0.97142857142857142</c:v>
                      </c:pt>
                      <c:pt idx="27">
                        <c:v>1.1142857142857143</c:v>
                      </c:pt>
                      <c:pt idx="28">
                        <c:v>1.2571428571428571</c:v>
                      </c:pt>
                      <c:pt idx="29">
                        <c:v>1.4571428571428571</c:v>
                      </c:pt>
                      <c:pt idx="30">
                        <c:v>1.6571428571428573</c:v>
                      </c:pt>
                      <c:pt idx="31">
                        <c:v>1.9142857142857144</c:v>
                      </c:pt>
                      <c:pt idx="32">
                        <c:v>2.1714285714285713</c:v>
                      </c:pt>
                      <c:pt idx="33">
                        <c:v>2.5142857142857142</c:v>
                      </c:pt>
                      <c:pt idx="34">
                        <c:v>2.8571428571428572</c:v>
                      </c:pt>
                      <c:pt idx="35">
                        <c:v>3.2857142857142856</c:v>
                      </c:pt>
                      <c:pt idx="36">
                        <c:v>3.7714285714285714</c:v>
                      </c:pt>
                      <c:pt idx="37">
                        <c:v>4.3142857142857141</c:v>
                      </c:pt>
                      <c:pt idx="38">
                        <c:v>4.9428571428571431</c:v>
                      </c:pt>
                      <c:pt idx="39">
                        <c:v>5.6571428571428575</c:v>
                      </c:pt>
                      <c:pt idx="40">
                        <c:v>6.4857142857142858</c:v>
                      </c:pt>
                      <c:pt idx="41">
                        <c:v>7.4285714285714288</c:v>
                      </c:pt>
                      <c:pt idx="42">
                        <c:v>8.5142857142857142</c:v>
                      </c:pt>
                      <c:pt idx="43">
                        <c:v>9.7714285714285722</c:v>
                      </c:pt>
                      <c:pt idx="44">
                        <c:v>11.171428571428571</c:v>
                      </c:pt>
                      <c:pt idx="45">
                        <c:v>12.8</c:v>
                      </c:pt>
                      <c:pt idx="46">
                        <c:v>14.685714285714285</c:v>
                      </c:pt>
                      <c:pt idx="47">
                        <c:v>16.8</c:v>
                      </c:pt>
                      <c:pt idx="48">
                        <c:v>19.257142857142856</c:v>
                      </c:pt>
                      <c:pt idx="49">
                        <c:v>22.057142857142857</c:v>
                      </c:pt>
                      <c:pt idx="50">
                        <c:v>25.257142857142856</c:v>
                      </c:pt>
                      <c:pt idx="51">
                        <c:v>28.942857142857143</c:v>
                      </c:pt>
                      <c:pt idx="52">
                        <c:v>33.142857142857146</c:v>
                      </c:pt>
                      <c:pt idx="53">
                        <c:v>37.942857142857143</c:v>
                      </c:pt>
                      <c:pt idx="54">
                        <c:v>43.485714285714288</c:v>
                      </c:pt>
                      <c:pt idx="55">
                        <c:v>49.8</c:v>
                      </c:pt>
                      <c:pt idx="56">
                        <c:v>57.028571428571432</c:v>
                      </c:pt>
                      <c:pt idx="57">
                        <c:v>65.314285714285717</c:v>
                      </c:pt>
                      <c:pt idx="58">
                        <c:v>74.828571428571422</c:v>
                      </c:pt>
                      <c:pt idx="59">
                        <c:v>85.714285714285708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CD-4738-803B-6694ED437E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3.5'!$J$47</c15:sqref>
                        </c15:formulaRef>
                      </c:ext>
                    </c:extLst>
                    <c:strCache>
                      <c:ptCount val="1"/>
                      <c:pt idx="0">
                        <c:v>Ring 100 unlim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3.5'!$J$48:$J$63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0.214722</c:v>
                      </c:pt>
                      <c:pt idx="1">
                        <c:v>0.21429899999999999</c:v>
                      </c:pt>
                      <c:pt idx="2">
                        <c:v>0.275424</c:v>
                      </c:pt>
                      <c:pt idx="3">
                        <c:v>0.34980699999999998</c:v>
                      </c:pt>
                      <c:pt idx="4">
                        <c:v>0.45887299999999998</c:v>
                      </c:pt>
                      <c:pt idx="5">
                        <c:v>0.61083500000000002</c:v>
                      </c:pt>
                      <c:pt idx="6">
                        <c:v>0.71679300000000001</c:v>
                      </c:pt>
                      <c:pt idx="7">
                        <c:v>0.80893400000000004</c:v>
                      </c:pt>
                      <c:pt idx="8">
                        <c:v>0.86727699999999996</c:v>
                      </c:pt>
                      <c:pt idx="9">
                        <c:v>0.90359500000000004</c:v>
                      </c:pt>
                      <c:pt idx="10">
                        <c:v>0.93537000000000003</c:v>
                      </c:pt>
                      <c:pt idx="11">
                        <c:v>0.95914600000000005</c:v>
                      </c:pt>
                      <c:pt idx="12">
                        <c:v>0.97260000000000002</c:v>
                      </c:pt>
                      <c:pt idx="13">
                        <c:v>0.98486399999999996</c:v>
                      </c:pt>
                      <c:pt idx="14">
                        <c:v>0.98794499999999996</c:v>
                      </c:pt>
                      <c:pt idx="15">
                        <c:v>0.99578299999999997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DCD-4738-803B-6694ED437E13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07414704339131"/>
          <c:y val="0.17281250064978831"/>
          <c:w val="0.20766016313106617"/>
          <c:h val="0.5781895847540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755512266552216E-2"/>
          <c:y val="7.3617271542899695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'Eff, 1- Eff,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3.5'!$AB$119:$AB$138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5.5</c:v>
                </c:pt>
                <c:pt idx="9">
                  <c:v>7.5</c:v>
                </c:pt>
                <c:pt idx="10">
                  <c:v>10</c:v>
                </c:pt>
                <c:pt idx="11">
                  <c:v>13.5</c:v>
                </c:pt>
                <c:pt idx="12">
                  <c:v>18.5</c:v>
                </c:pt>
                <c:pt idx="13">
                  <c:v>25</c:v>
                </c:pt>
                <c:pt idx="14">
                  <c:v>33.5</c:v>
                </c:pt>
                <c:pt idx="15">
                  <c:v>45</c:v>
                </c:pt>
                <c:pt idx="16">
                  <c:v>61</c:v>
                </c:pt>
                <c:pt idx="17">
                  <c:v>82.5</c:v>
                </c:pt>
                <c:pt idx="18">
                  <c:v>111</c:v>
                </c:pt>
                <c:pt idx="19">
                  <c:v>150</c:v>
                </c:pt>
              </c:numCache>
            </c:numRef>
          </c:xVal>
          <c:yVal>
            <c:numRef>
              <c:f>'Eff, 1- Eff, x = 3.5'!$AC$119:$AC$138</c:f>
              <c:numCache>
                <c:formatCode>General</c:formatCode>
                <c:ptCount val="20"/>
                <c:pt idx="0">
                  <c:v>0.56051800000000007</c:v>
                </c:pt>
                <c:pt idx="1">
                  <c:v>0.56064599999999998</c:v>
                </c:pt>
                <c:pt idx="2">
                  <c:v>0.39765300000000003</c:v>
                </c:pt>
                <c:pt idx="3">
                  <c:v>0.39372700000000005</c:v>
                </c:pt>
                <c:pt idx="4">
                  <c:v>0.31549000000000005</c:v>
                </c:pt>
                <c:pt idx="5">
                  <c:v>0.26293999999999995</c:v>
                </c:pt>
                <c:pt idx="6">
                  <c:v>0.20197200000000004</c:v>
                </c:pt>
                <c:pt idx="7">
                  <c:v>0.15523200000000004</c:v>
                </c:pt>
                <c:pt idx="8">
                  <c:v>0.12197000000000002</c:v>
                </c:pt>
                <c:pt idx="9">
                  <c:v>9.2632999999999965E-2</c:v>
                </c:pt>
                <c:pt idx="10">
                  <c:v>7.2169999999999956E-2</c:v>
                </c:pt>
                <c:pt idx="11">
                  <c:v>5.6705000000000005E-2</c:v>
                </c:pt>
                <c:pt idx="12">
                  <c:v>3.8706000000000018E-2</c:v>
                </c:pt>
                <c:pt idx="13">
                  <c:v>2.9115000000000002E-2</c:v>
                </c:pt>
                <c:pt idx="14">
                  <c:v>2.5329000000000046E-2</c:v>
                </c:pt>
                <c:pt idx="15">
                  <c:v>1.6257999999999995E-2</c:v>
                </c:pt>
                <c:pt idx="16">
                  <c:v>9.9630000000000551E-3</c:v>
                </c:pt>
                <c:pt idx="17">
                  <c:v>6.9439999999999502E-3</c:v>
                </c:pt>
                <c:pt idx="18">
                  <c:v>7.8960000000000141E-3</c:v>
                </c:pt>
                <c:pt idx="19">
                  <c:v>6.2440000000000273E-3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C-4A9C-9933-3D2F02B2A5B5}"/>
            </c:ext>
          </c:extLst>
        </c:ser>
        <c:ser>
          <c:idx val="4"/>
          <c:order val="4"/>
          <c:tx>
            <c:strRef>
              <c:f>'Eff, 1- Eff,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3.5'!$K$119:$K$138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3.5'!$L$119:$L$137</c:f>
              <c:numCache>
                <c:formatCode>General</c:formatCode>
                <c:ptCount val="19"/>
                <c:pt idx="0">
                  <c:v>0.9768521</c:v>
                </c:pt>
                <c:pt idx="1">
                  <c:v>0.9776707</c:v>
                </c:pt>
                <c:pt idx="2">
                  <c:v>0.93781709999999996</c:v>
                </c:pt>
                <c:pt idx="3">
                  <c:v>0.9031169</c:v>
                </c:pt>
                <c:pt idx="4">
                  <c:v>0.77976400000000001</c:v>
                </c:pt>
                <c:pt idx="5">
                  <c:v>0.65004200000000001</c:v>
                </c:pt>
                <c:pt idx="6">
                  <c:v>0.49532699999999996</c:v>
                </c:pt>
                <c:pt idx="7">
                  <c:v>0.35802699999999998</c:v>
                </c:pt>
                <c:pt idx="8">
                  <c:v>0.24142799999999998</c:v>
                </c:pt>
                <c:pt idx="9">
                  <c:v>0.17935500000000004</c:v>
                </c:pt>
                <c:pt idx="10">
                  <c:v>0.13197400000000004</c:v>
                </c:pt>
                <c:pt idx="11">
                  <c:v>8.7498999999999993E-2</c:v>
                </c:pt>
                <c:pt idx="12">
                  <c:v>6.5918000000000032E-2</c:v>
                </c:pt>
                <c:pt idx="13">
                  <c:v>3.4939000000000053E-2</c:v>
                </c:pt>
                <c:pt idx="14">
                  <c:v>3.0523999999999996E-2</c:v>
                </c:pt>
                <c:pt idx="15">
                  <c:v>1.6842000000000024E-2</c:v>
                </c:pt>
                <c:pt idx="16">
                  <c:v>1.1359000000000008E-2</c:v>
                </c:pt>
                <c:pt idx="17">
                  <c:v>8.7660000000000515E-3</c:v>
                </c:pt>
                <c:pt idx="18">
                  <c:v>4.4410000000000283E-3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C-4A9C-9933-3D2F02B2A5B5}"/>
            </c:ext>
          </c:extLst>
        </c:ser>
        <c:ser>
          <c:idx val="5"/>
          <c:order val="5"/>
          <c:tx>
            <c:strRef>
              <c:f>'Eff, 1- Eff,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3.5'!$K$119:$K$138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3.5'!$M$119:$M$136</c:f>
              <c:numCache>
                <c:formatCode>General</c:formatCode>
                <c:ptCount val="18"/>
                <c:pt idx="0">
                  <c:v>1</c:v>
                </c:pt>
                <c:pt idx="1">
                  <c:v>0.9874423</c:v>
                </c:pt>
                <c:pt idx="2">
                  <c:v>0.9629877</c:v>
                </c:pt>
                <c:pt idx="3">
                  <c:v>0.92734740000000004</c:v>
                </c:pt>
                <c:pt idx="4">
                  <c:v>0.84167199999999998</c:v>
                </c:pt>
                <c:pt idx="5">
                  <c:v>0.69739899999999999</c:v>
                </c:pt>
                <c:pt idx="6">
                  <c:v>0.53246799999999994</c:v>
                </c:pt>
                <c:pt idx="7">
                  <c:v>0.37695500000000004</c:v>
                </c:pt>
                <c:pt idx="8">
                  <c:v>0.28100499999999995</c:v>
                </c:pt>
                <c:pt idx="9">
                  <c:v>0.18012700000000004</c:v>
                </c:pt>
                <c:pt idx="10">
                  <c:v>0.13830200000000004</c:v>
                </c:pt>
                <c:pt idx="11">
                  <c:v>9.9802999999999975E-2</c:v>
                </c:pt>
                <c:pt idx="12">
                  <c:v>6.1325999999999992E-2</c:v>
                </c:pt>
                <c:pt idx="13">
                  <c:v>4.0935999999999972E-2</c:v>
                </c:pt>
                <c:pt idx="14">
                  <c:v>2.6598000000000011E-2</c:v>
                </c:pt>
                <c:pt idx="15">
                  <c:v>1.8845000000000001E-2</c:v>
                </c:pt>
                <c:pt idx="16">
                  <c:v>8.3969999999999878E-3</c:v>
                </c:pt>
                <c:pt idx="17">
                  <c:v>9.087999999999985E-3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2C-4A9C-9933-3D2F02B2A5B5}"/>
            </c:ext>
          </c:extLst>
        </c:ser>
        <c:ser>
          <c:idx val="6"/>
          <c:order val="6"/>
          <c:tx>
            <c:strRef>
              <c:f>'Eff, 1- Eff,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3.5'!$K$119:$K$139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3.5'!$N$119:$N$135</c:f>
              <c:numCache>
                <c:formatCode>General</c:formatCode>
                <c:ptCount val="17"/>
                <c:pt idx="0">
                  <c:v>0.98625300000000005</c:v>
                </c:pt>
                <c:pt idx="1">
                  <c:v>0.98603280000000004</c:v>
                </c:pt>
                <c:pt idx="2">
                  <c:v>0.96771640000000003</c:v>
                </c:pt>
                <c:pt idx="3">
                  <c:v>0.93922970000000006</c:v>
                </c:pt>
                <c:pt idx="4">
                  <c:v>0.89790999999999999</c:v>
                </c:pt>
                <c:pt idx="5">
                  <c:v>0.75283299999999997</c:v>
                </c:pt>
                <c:pt idx="6">
                  <c:v>0.58205899999999999</c:v>
                </c:pt>
                <c:pt idx="7">
                  <c:v>0.42808100000000004</c:v>
                </c:pt>
                <c:pt idx="8">
                  <c:v>0.27432400000000001</c:v>
                </c:pt>
                <c:pt idx="9">
                  <c:v>0.20124500000000001</c:v>
                </c:pt>
                <c:pt idx="10">
                  <c:v>0.14303500000000002</c:v>
                </c:pt>
                <c:pt idx="11">
                  <c:v>8.6675999999999975E-2</c:v>
                </c:pt>
                <c:pt idx="12">
                  <c:v>6.2651000000000012E-2</c:v>
                </c:pt>
                <c:pt idx="13">
                  <c:v>4.563600000000001E-2</c:v>
                </c:pt>
                <c:pt idx="14">
                  <c:v>2.9641000000000028E-2</c:v>
                </c:pt>
                <c:pt idx="15">
                  <c:v>2.0011000000000001E-2</c:v>
                </c:pt>
                <c:pt idx="16">
                  <c:v>1.3727000000000045E-2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2C-4A9C-9933-3D2F02B2A5B5}"/>
            </c:ext>
          </c:extLst>
        </c:ser>
        <c:ser>
          <c:idx val="7"/>
          <c:order val="7"/>
          <c:tx>
            <c:strRef>
              <c:f>'Eff, 1- Eff,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3.5'!$W$129:$W$138</c:f>
              <c:numCache>
                <c:formatCode>General</c:formatCode>
                <c:ptCount val="10"/>
                <c:pt idx="0">
                  <c:v>0.38636363636363635</c:v>
                </c:pt>
                <c:pt idx="1">
                  <c:v>0.58522727272727271</c:v>
                </c:pt>
                <c:pt idx="2">
                  <c:v>0.89204545454545459</c:v>
                </c:pt>
                <c:pt idx="3">
                  <c:v>1.3579545454545454</c:v>
                </c:pt>
                <c:pt idx="4">
                  <c:v>2.0681818181818183</c:v>
                </c:pt>
                <c:pt idx="5">
                  <c:v>3.1590909090909092</c:v>
                </c:pt>
                <c:pt idx="6">
                  <c:v>4.8125</c:v>
                </c:pt>
                <c:pt idx="7">
                  <c:v>7.3352272727272725</c:v>
                </c:pt>
                <c:pt idx="8">
                  <c:v>11.181818181818182</c:v>
                </c:pt>
                <c:pt idx="9">
                  <c:v>17.039772727272727</c:v>
                </c:pt>
              </c:numCache>
            </c:numRef>
          </c:xVal>
          <c:yVal>
            <c:numRef>
              <c:f>'Eff, 1- Eff, x = 3.5'!$X$129:$X$138</c:f>
              <c:numCache>
                <c:formatCode>General</c:formatCode>
                <c:ptCount val="10"/>
                <c:pt idx="0">
                  <c:v>0.98</c:v>
                </c:pt>
                <c:pt idx="1">
                  <c:v>0.9</c:v>
                </c:pt>
                <c:pt idx="2">
                  <c:v>0.67474699999999999</c:v>
                </c:pt>
                <c:pt idx="3">
                  <c:v>0.42932899999999996</c:v>
                </c:pt>
                <c:pt idx="4">
                  <c:v>0.30262199999999995</c:v>
                </c:pt>
                <c:pt idx="5">
                  <c:v>0.21662999999999999</c:v>
                </c:pt>
                <c:pt idx="6">
                  <c:v>0.14935299999999996</c:v>
                </c:pt>
                <c:pt idx="7">
                  <c:v>0.10341999999999996</c:v>
                </c:pt>
                <c:pt idx="8">
                  <c:v>6.9899999999999962E-2</c:v>
                </c:pt>
                <c:pt idx="9">
                  <c:v>4.7224999999999961E-2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2C-4A9C-9933-3D2F02B2A5B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'Eff, 1- Eff, x = 3.5'!$AB$119:$AB$138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5.5</c:v>
                </c:pt>
                <c:pt idx="9">
                  <c:v>7.5</c:v>
                </c:pt>
                <c:pt idx="10">
                  <c:v>10</c:v>
                </c:pt>
                <c:pt idx="11">
                  <c:v>13.5</c:v>
                </c:pt>
                <c:pt idx="12">
                  <c:v>18.5</c:v>
                </c:pt>
                <c:pt idx="13">
                  <c:v>25</c:v>
                </c:pt>
                <c:pt idx="14">
                  <c:v>33.5</c:v>
                </c:pt>
                <c:pt idx="15">
                  <c:v>45</c:v>
                </c:pt>
                <c:pt idx="16">
                  <c:v>61</c:v>
                </c:pt>
                <c:pt idx="17">
                  <c:v>82.5</c:v>
                </c:pt>
                <c:pt idx="18">
                  <c:v>111</c:v>
                </c:pt>
                <c:pt idx="19">
                  <c:v>150</c:v>
                </c:pt>
              </c:numCache>
            </c:numRef>
          </c:xVal>
          <c:yVal>
            <c:numRef>
              <c:f>'Eff, 1- Eff, x = 3.5'!#REF!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2C-4A9C-9933-3D2F02B2A5B5}"/>
            </c:ext>
          </c:extLst>
        </c:ser>
        <c:ser>
          <c:idx val="10"/>
          <c:order val="10"/>
          <c:tx>
            <c:strRef>
              <c:f>'Eff, 1- Eff, x = 3.5'!$T$47</c:f>
              <c:strCache>
                <c:ptCount val="1"/>
                <c:pt idx="0">
                  <c:v>torus 25 unlim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alpha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1">
                    <a:alpha val="57000"/>
                  </a:schemeClr>
                </a:solidFill>
              </a:ln>
              <a:effectLst/>
            </c:spPr>
          </c:marker>
          <c:xVal>
            <c:numRef>
              <c:f>'Eff, 1- Eff, x = 3.5'!$S$48:$S$107</c:f>
              <c:numCache>
                <c:formatCode>General</c:formatCode>
                <c:ptCount val="60"/>
                <c:pt idx="0">
                  <c:v>2.8571428571428571E-2</c:v>
                </c:pt>
                <c:pt idx="1">
                  <c:v>2.8571428571428571E-2</c:v>
                </c:pt>
                <c:pt idx="2">
                  <c:v>2.8571428571428571E-2</c:v>
                </c:pt>
                <c:pt idx="3">
                  <c:v>2.8571428571428571E-2</c:v>
                </c:pt>
                <c:pt idx="4">
                  <c:v>2.8571428571428571E-2</c:v>
                </c:pt>
                <c:pt idx="5">
                  <c:v>2.8571428571428571E-2</c:v>
                </c:pt>
                <c:pt idx="6">
                  <c:v>5.7142857142857141E-2</c:v>
                </c:pt>
                <c:pt idx="7">
                  <c:v>5.7142857142857141E-2</c:v>
                </c:pt>
                <c:pt idx="8">
                  <c:v>5.7142857142857141E-2</c:v>
                </c:pt>
                <c:pt idx="9">
                  <c:v>8.5714285714285715E-2</c:v>
                </c:pt>
                <c:pt idx="10">
                  <c:v>8.5714285714285715E-2</c:v>
                </c:pt>
                <c:pt idx="11">
                  <c:v>0.11428571428571428</c:v>
                </c:pt>
                <c:pt idx="12">
                  <c:v>0.14285714285714285</c:v>
                </c:pt>
                <c:pt idx="13">
                  <c:v>0.14285714285714285</c:v>
                </c:pt>
                <c:pt idx="14">
                  <c:v>0.17142857142857143</c:v>
                </c:pt>
                <c:pt idx="15">
                  <c:v>0.2</c:v>
                </c:pt>
                <c:pt idx="16">
                  <c:v>0.22857142857142856</c:v>
                </c:pt>
                <c:pt idx="17">
                  <c:v>0.2857142857142857</c:v>
                </c:pt>
                <c:pt idx="18">
                  <c:v>0.31428571428571428</c:v>
                </c:pt>
                <c:pt idx="19">
                  <c:v>0.37142857142857144</c:v>
                </c:pt>
                <c:pt idx="20">
                  <c:v>0.42857142857142855</c:v>
                </c:pt>
                <c:pt idx="21">
                  <c:v>0.48571428571428571</c:v>
                </c:pt>
                <c:pt idx="22">
                  <c:v>0.54285714285714282</c:v>
                </c:pt>
                <c:pt idx="23">
                  <c:v>0.62857142857142856</c:v>
                </c:pt>
                <c:pt idx="24">
                  <c:v>0.7142857142857143</c:v>
                </c:pt>
                <c:pt idx="25">
                  <c:v>0.82857142857142863</c:v>
                </c:pt>
                <c:pt idx="26">
                  <c:v>0.97142857142857142</c:v>
                </c:pt>
                <c:pt idx="27">
                  <c:v>1.1142857142857143</c:v>
                </c:pt>
                <c:pt idx="28">
                  <c:v>1.2571428571428571</c:v>
                </c:pt>
                <c:pt idx="29">
                  <c:v>1.4571428571428571</c:v>
                </c:pt>
                <c:pt idx="30">
                  <c:v>1.6571428571428573</c:v>
                </c:pt>
                <c:pt idx="31">
                  <c:v>1.9142857142857144</c:v>
                </c:pt>
                <c:pt idx="32">
                  <c:v>2.1714285714285713</c:v>
                </c:pt>
                <c:pt idx="33">
                  <c:v>2.5142857142857142</c:v>
                </c:pt>
                <c:pt idx="34">
                  <c:v>2.8571428571428572</c:v>
                </c:pt>
                <c:pt idx="35">
                  <c:v>3.2857142857142856</c:v>
                </c:pt>
                <c:pt idx="36">
                  <c:v>3.7714285714285714</c:v>
                </c:pt>
                <c:pt idx="37">
                  <c:v>4.3142857142857141</c:v>
                </c:pt>
                <c:pt idx="38">
                  <c:v>4.9428571428571431</c:v>
                </c:pt>
                <c:pt idx="39">
                  <c:v>5.6571428571428575</c:v>
                </c:pt>
                <c:pt idx="40">
                  <c:v>6.4857142857142858</c:v>
                </c:pt>
                <c:pt idx="41">
                  <c:v>7.4285714285714288</c:v>
                </c:pt>
                <c:pt idx="42">
                  <c:v>8.5142857142857142</c:v>
                </c:pt>
                <c:pt idx="43">
                  <c:v>9.7714285714285722</c:v>
                </c:pt>
                <c:pt idx="44">
                  <c:v>11.171428571428571</c:v>
                </c:pt>
                <c:pt idx="45">
                  <c:v>12.8</c:v>
                </c:pt>
                <c:pt idx="46">
                  <c:v>14.685714285714285</c:v>
                </c:pt>
                <c:pt idx="47">
                  <c:v>16.8</c:v>
                </c:pt>
                <c:pt idx="48">
                  <c:v>19.257142857142856</c:v>
                </c:pt>
                <c:pt idx="49">
                  <c:v>22.057142857142857</c:v>
                </c:pt>
                <c:pt idx="50">
                  <c:v>25.257142857142856</c:v>
                </c:pt>
                <c:pt idx="51">
                  <c:v>28.942857142857143</c:v>
                </c:pt>
                <c:pt idx="52">
                  <c:v>33.142857142857146</c:v>
                </c:pt>
                <c:pt idx="53">
                  <c:v>37.942857142857143</c:v>
                </c:pt>
                <c:pt idx="54">
                  <c:v>43.485714285714288</c:v>
                </c:pt>
                <c:pt idx="55">
                  <c:v>49.8</c:v>
                </c:pt>
                <c:pt idx="56">
                  <c:v>57.028571428571432</c:v>
                </c:pt>
                <c:pt idx="57">
                  <c:v>65.314285714285717</c:v>
                </c:pt>
                <c:pt idx="58">
                  <c:v>74.828571428571422</c:v>
                </c:pt>
                <c:pt idx="59">
                  <c:v>85.714285714285708</c:v>
                </c:pt>
              </c:numCache>
              <c:extLst xmlns:c15="http://schemas.microsoft.com/office/drawing/2012/chart"/>
            </c:numRef>
          </c:xVal>
          <c:yVal>
            <c:numRef>
              <c:f>'Eff, 1- Eff, x = 3.5'!$T$48:$T$107</c:f>
              <c:numCache>
                <c:formatCode>General</c:formatCode>
                <c:ptCount val="60"/>
                <c:pt idx="0">
                  <c:v>8.0414600000000003E-2</c:v>
                </c:pt>
                <c:pt idx="1">
                  <c:v>7.9078499999999996E-2</c:v>
                </c:pt>
                <c:pt idx="2">
                  <c:v>8.0323099999999995E-2</c:v>
                </c:pt>
                <c:pt idx="3">
                  <c:v>7.8639799999999996E-2</c:v>
                </c:pt>
                <c:pt idx="4">
                  <c:v>7.8626699999999994E-2</c:v>
                </c:pt>
                <c:pt idx="5">
                  <c:v>7.8331499999999998E-2</c:v>
                </c:pt>
                <c:pt idx="6">
                  <c:v>0.113427</c:v>
                </c:pt>
                <c:pt idx="7">
                  <c:v>0.11368300000000001</c:v>
                </c:pt>
                <c:pt idx="8">
                  <c:v>0.113051</c:v>
                </c:pt>
                <c:pt idx="9">
                  <c:v>0.14105500000000001</c:v>
                </c:pt>
                <c:pt idx="10">
                  <c:v>0.14117099999999999</c:v>
                </c:pt>
                <c:pt idx="11">
                  <c:v>0.16292899999999999</c:v>
                </c:pt>
                <c:pt idx="12">
                  <c:v>0.18629200000000001</c:v>
                </c:pt>
                <c:pt idx="13">
                  <c:v>0.188384</c:v>
                </c:pt>
                <c:pt idx="14">
                  <c:v>0.200762</c:v>
                </c:pt>
                <c:pt idx="15">
                  <c:v>0.21438399999999999</c:v>
                </c:pt>
                <c:pt idx="16">
                  <c:v>0.23405999999999999</c:v>
                </c:pt>
                <c:pt idx="17">
                  <c:v>0.26112800000000003</c:v>
                </c:pt>
                <c:pt idx="18">
                  <c:v>0.27119599999999999</c:v>
                </c:pt>
                <c:pt idx="19">
                  <c:v>0.29596800000000001</c:v>
                </c:pt>
                <c:pt idx="20">
                  <c:v>0.31579099999999999</c:v>
                </c:pt>
                <c:pt idx="21">
                  <c:v>0.34570299999999998</c:v>
                </c:pt>
                <c:pt idx="22">
                  <c:v>0.34820899999999999</c:v>
                </c:pt>
                <c:pt idx="23">
                  <c:v>0.38259900000000002</c:v>
                </c:pt>
                <c:pt idx="24">
                  <c:v>0.39640900000000001</c:v>
                </c:pt>
                <c:pt idx="25">
                  <c:v>0.42530000000000001</c:v>
                </c:pt>
                <c:pt idx="26">
                  <c:v>0.46295799999999998</c:v>
                </c:pt>
                <c:pt idx="27">
                  <c:v>0.485736</c:v>
                </c:pt>
                <c:pt idx="28">
                  <c:v>0.506602</c:v>
                </c:pt>
                <c:pt idx="29">
                  <c:v>0.54145200000000004</c:v>
                </c:pt>
                <c:pt idx="30">
                  <c:v>0.56132199999999999</c:v>
                </c:pt>
                <c:pt idx="31">
                  <c:v>0.59328199999999998</c:v>
                </c:pt>
                <c:pt idx="32">
                  <c:v>0.61657200000000001</c:v>
                </c:pt>
                <c:pt idx="33">
                  <c:v>0.64977600000000002</c:v>
                </c:pt>
                <c:pt idx="34">
                  <c:v>0.67906200000000005</c:v>
                </c:pt>
                <c:pt idx="35">
                  <c:v>0.69783600000000001</c:v>
                </c:pt>
                <c:pt idx="36">
                  <c:v>0.73312699999999997</c:v>
                </c:pt>
                <c:pt idx="37">
                  <c:v>0.75422299999999998</c:v>
                </c:pt>
                <c:pt idx="38">
                  <c:v>0.78282799999999997</c:v>
                </c:pt>
                <c:pt idx="39">
                  <c:v>0.800898</c:v>
                </c:pt>
                <c:pt idx="40">
                  <c:v>0.822496</c:v>
                </c:pt>
                <c:pt idx="41">
                  <c:v>0.83763200000000004</c:v>
                </c:pt>
                <c:pt idx="42">
                  <c:v>0.860985</c:v>
                </c:pt>
                <c:pt idx="43">
                  <c:v>0.87769200000000003</c:v>
                </c:pt>
                <c:pt idx="44">
                  <c:v>0.88568500000000006</c:v>
                </c:pt>
                <c:pt idx="45">
                  <c:v>0.89854199999999995</c:v>
                </c:pt>
                <c:pt idx="46">
                  <c:v>0.916076</c:v>
                </c:pt>
                <c:pt idx="47">
                  <c:v>0.92377900000000002</c:v>
                </c:pt>
                <c:pt idx="48">
                  <c:v>0.933056</c:v>
                </c:pt>
                <c:pt idx="49">
                  <c:v>0.93892699999999996</c:v>
                </c:pt>
                <c:pt idx="50">
                  <c:v>0.94779199999999997</c:v>
                </c:pt>
                <c:pt idx="51">
                  <c:v>0.95439499999999999</c:v>
                </c:pt>
                <c:pt idx="52">
                  <c:v>0.95962700000000001</c:v>
                </c:pt>
                <c:pt idx="53">
                  <c:v>0.96445499999999995</c:v>
                </c:pt>
                <c:pt idx="54">
                  <c:v>0.96714500000000003</c:v>
                </c:pt>
                <c:pt idx="55">
                  <c:v>0.97261699999999995</c:v>
                </c:pt>
                <c:pt idx="56">
                  <c:v>0.97663900000000003</c:v>
                </c:pt>
                <c:pt idx="57">
                  <c:v>0.98097699999999999</c:v>
                </c:pt>
                <c:pt idx="58">
                  <c:v>0.98191600000000001</c:v>
                </c:pt>
                <c:pt idx="59">
                  <c:v>0.98417699999999997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7C2C-4A9C-9933-3D2F02B2A5B5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'Eff, 1- Eff, x = 3.5'!$W$119:$W$138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3.5'!$Y$119:$Y$136</c:f>
              <c:numCache>
                <c:formatCode>General</c:formatCode>
                <c:ptCount val="18"/>
                <c:pt idx="0">
                  <c:v>0.96175509999999997</c:v>
                </c:pt>
                <c:pt idx="1">
                  <c:v>0.9611613</c:v>
                </c:pt>
                <c:pt idx="2">
                  <c:v>0.9427854</c:v>
                </c:pt>
                <c:pt idx="3">
                  <c:v>0.92835480000000004</c:v>
                </c:pt>
                <c:pt idx="4">
                  <c:v>0.90666760000000002</c:v>
                </c:pt>
                <c:pt idx="5">
                  <c:v>0.88004799999999994</c:v>
                </c:pt>
                <c:pt idx="6">
                  <c:v>0.85103200000000001</c:v>
                </c:pt>
                <c:pt idx="7">
                  <c:v>0.81700899999999999</c:v>
                </c:pt>
                <c:pt idx="8">
                  <c:v>0.76752900000000002</c:v>
                </c:pt>
                <c:pt idx="9">
                  <c:v>0.72243400000000002</c:v>
                </c:pt>
                <c:pt idx="10">
                  <c:v>0.66087000000000007</c:v>
                </c:pt>
                <c:pt idx="11">
                  <c:v>0.59040999999999999</c:v>
                </c:pt>
                <c:pt idx="12">
                  <c:v>0.51807700000000001</c:v>
                </c:pt>
                <c:pt idx="13">
                  <c:v>0.43256300000000003</c:v>
                </c:pt>
                <c:pt idx="14">
                  <c:v>0.33926100000000003</c:v>
                </c:pt>
                <c:pt idx="15">
                  <c:v>0.26127400000000001</c:v>
                </c:pt>
                <c:pt idx="16">
                  <c:v>0.179006</c:v>
                </c:pt>
                <c:pt idx="17">
                  <c:v>0.12838000000000005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2C-4A9C-9933-3D2F02B2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'Eff, 1- Eff,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C2C-4A9C-9933-3D2F02B2A5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2C-4A9C-9933-3D2F02B2A5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2C-4A9C-9933-3D2F02B2A5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fit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3.5'!$O$48:$O$64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4.7619047619047616E-2</c:v>
                      </c:pt>
                      <c:pt idx="1">
                        <c:v>4.7619047619047616E-2</c:v>
                      </c:pt>
                      <c:pt idx="2">
                        <c:v>9.0909090909090912E-2</c:v>
                      </c:pt>
                      <c:pt idx="3">
                        <c:v>0.13043478260869565</c:v>
                      </c:pt>
                      <c:pt idx="4">
                        <c:v>0.2</c:v>
                      </c:pt>
                      <c:pt idx="5">
                        <c:v>0.2857142857142857</c:v>
                      </c:pt>
                      <c:pt idx="6">
                        <c:v>0.37499999999999994</c:v>
                      </c:pt>
                      <c:pt idx="7">
                        <c:v>0.48717948717948723</c:v>
                      </c:pt>
                      <c:pt idx="8">
                        <c:v>0.59183673469387754</c:v>
                      </c:pt>
                      <c:pt idx="9">
                        <c:v>0.6875</c:v>
                      </c:pt>
                      <c:pt idx="10">
                        <c:v>0.77011494252873569</c:v>
                      </c:pt>
                      <c:pt idx="11">
                        <c:v>0.83739837398373995</c:v>
                      </c:pt>
                      <c:pt idx="12">
                        <c:v>0.88700564971751417</c:v>
                      </c:pt>
                      <c:pt idx="13">
                        <c:v>0.92277992277992282</c:v>
                      </c:pt>
                      <c:pt idx="14">
                        <c:v>0.94791666666666663</c:v>
                      </c:pt>
                      <c:pt idx="15">
                        <c:v>0.96527777777777779</c:v>
                      </c:pt>
                      <c:pt idx="16">
                        <c:v>0.97693194925028826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2C-4A9C-9933-3D2F02B2A5B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3.5'!$J$47</c15:sqref>
                        </c15:formulaRef>
                      </c:ext>
                    </c:extLst>
                    <c:strCache>
                      <c:ptCount val="1"/>
                      <c:pt idx="0">
                        <c:v>Ring 100 unlim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3.5'!$J$48:$J$63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0.214722</c:v>
                      </c:pt>
                      <c:pt idx="1">
                        <c:v>0.21429899999999999</c:v>
                      </c:pt>
                      <c:pt idx="2">
                        <c:v>0.275424</c:v>
                      </c:pt>
                      <c:pt idx="3">
                        <c:v>0.34980699999999998</c:v>
                      </c:pt>
                      <c:pt idx="4">
                        <c:v>0.45887299999999998</c:v>
                      </c:pt>
                      <c:pt idx="5">
                        <c:v>0.61083500000000002</c:v>
                      </c:pt>
                      <c:pt idx="6">
                        <c:v>0.71679300000000001</c:v>
                      </c:pt>
                      <c:pt idx="7">
                        <c:v>0.80893400000000004</c:v>
                      </c:pt>
                      <c:pt idx="8">
                        <c:v>0.86727699999999996</c:v>
                      </c:pt>
                      <c:pt idx="9">
                        <c:v>0.90359500000000004</c:v>
                      </c:pt>
                      <c:pt idx="10">
                        <c:v>0.93537000000000003</c:v>
                      </c:pt>
                      <c:pt idx="11">
                        <c:v>0.95914600000000005</c:v>
                      </c:pt>
                      <c:pt idx="12">
                        <c:v>0.97260000000000002</c:v>
                      </c:pt>
                      <c:pt idx="13">
                        <c:v>0.98486399999999996</c:v>
                      </c:pt>
                      <c:pt idx="14">
                        <c:v>0.98794499999999996</c:v>
                      </c:pt>
                      <c:pt idx="15">
                        <c:v>0.99578299999999997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C2C-4A9C-9933-3D2F02B2A5B5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70989221236044E-2"/>
          <c:y val="0.44863663991578073"/>
          <c:w val="0.18264320126298728"/>
          <c:h val="0.5207261802238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0002310787911E-2"/>
          <c:y val="3.741513633759648E-2"/>
          <c:w val="0.92267869214092657"/>
          <c:h val="0.890481583959217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 cap_5 torus_100'!$B$3</c:f>
              <c:strCache>
                <c:ptCount val="1"/>
                <c:pt idx="0">
                  <c:v>x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cap_5 torus_100'!$A$5:$A$21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torus_100'!$C$5:$C$21</c:f>
              <c:numCache>
                <c:formatCode>General</c:formatCode>
                <c:ptCount val="17"/>
                <c:pt idx="0">
                  <c:v>7.2350399999999995E-2</c:v>
                </c:pt>
                <c:pt idx="1">
                  <c:v>7.1736800000000003E-2</c:v>
                </c:pt>
                <c:pt idx="2">
                  <c:v>0.130024</c:v>
                </c:pt>
                <c:pt idx="3">
                  <c:v>0.17410800000000001</c:v>
                </c:pt>
                <c:pt idx="4">
                  <c:v>0.24090400000000001</c:v>
                </c:pt>
                <c:pt idx="5">
                  <c:v>0.31364300000000001</c:v>
                </c:pt>
                <c:pt idx="6">
                  <c:v>0.391899</c:v>
                </c:pt>
                <c:pt idx="7">
                  <c:v>0.489842</c:v>
                </c:pt>
                <c:pt idx="8">
                  <c:v>0.57566899999999999</c:v>
                </c:pt>
                <c:pt idx="9">
                  <c:v>0.66077600000000003</c:v>
                </c:pt>
                <c:pt idx="10">
                  <c:v>0.73351900000000003</c:v>
                </c:pt>
                <c:pt idx="11">
                  <c:v>0.790273</c:v>
                </c:pt>
                <c:pt idx="12">
                  <c:v>0.85194599999999998</c:v>
                </c:pt>
                <c:pt idx="13">
                  <c:v>0.89289700000000005</c:v>
                </c:pt>
                <c:pt idx="14">
                  <c:v>0.91669999999999996</c:v>
                </c:pt>
                <c:pt idx="15">
                  <c:v>0.94096400000000002</c:v>
                </c:pt>
                <c:pt idx="16">
                  <c:v>0.96406599999999998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4-4A31-A15F-40946BE3D167}"/>
            </c:ext>
          </c:extLst>
        </c:ser>
        <c:ser>
          <c:idx val="1"/>
          <c:order val="1"/>
          <c:tx>
            <c:strRef>
              <c:f>'Eff cap_5 torus_100'!$H$3</c:f>
              <c:strCache>
                <c:ptCount val="1"/>
                <c:pt idx="0">
                  <c:v>x =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cap_5 torus_100'!$G$5:$G$21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torus_100'!$I$5:$I$21</c:f>
              <c:numCache>
                <c:formatCode>General</c:formatCode>
                <c:ptCount val="17"/>
                <c:pt idx="0">
                  <c:v>1.4001599999999999E-2</c:v>
                </c:pt>
                <c:pt idx="1">
                  <c:v>1.40433E-2</c:v>
                </c:pt>
                <c:pt idx="2">
                  <c:v>3.5740800000000003E-2</c:v>
                </c:pt>
                <c:pt idx="3">
                  <c:v>6.0992499999999998E-2</c:v>
                </c:pt>
                <c:pt idx="4">
                  <c:v>0.123625</c:v>
                </c:pt>
                <c:pt idx="5">
                  <c:v>0.19600600000000001</c:v>
                </c:pt>
                <c:pt idx="6">
                  <c:v>0.26098700000000002</c:v>
                </c:pt>
                <c:pt idx="7">
                  <c:v>0.33902900000000002</c:v>
                </c:pt>
                <c:pt idx="8">
                  <c:v>0.429892</c:v>
                </c:pt>
                <c:pt idx="9">
                  <c:v>0.52124099999999995</c:v>
                </c:pt>
                <c:pt idx="10">
                  <c:v>0.612645</c:v>
                </c:pt>
                <c:pt idx="11">
                  <c:v>0.69706400000000002</c:v>
                </c:pt>
                <c:pt idx="12">
                  <c:v>0.76631899999999997</c:v>
                </c:pt>
                <c:pt idx="13">
                  <c:v>0.83141799999999999</c:v>
                </c:pt>
                <c:pt idx="14">
                  <c:v>0.87112000000000001</c:v>
                </c:pt>
                <c:pt idx="15">
                  <c:v>0.911968</c:v>
                </c:pt>
                <c:pt idx="16">
                  <c:v>0.93977999999999995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4-4A31-A15F-40946BE3D167}"/>
            </c:ext>
          </c:extLst>
        </c:ser>
        <c:ser>
          <c:idx val="2"/>
          <c:order val="2"/>
          <c:tx>
            <c:strRef>
              <c:f>'Eff cap_5 torus_100'!$N$3</c:f>
              <c:strCache>
                <c:ptCount val="1"/>
                <c:pt idx="0">
                  <c:v>x = 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cap_5 torus_100'!$M$5:$M$21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torus_100'!$O$5:$O$21</c:f>
              <c:numCache>
                <c:formatCode>General</c:formatCode>
                <c:ptCount val="17"/>
                <c:pt idx="0">
                  <c:v>2.20872E-3</c:v>
                </c:pt>
                <c:pt idx="1">
                  <c:v>2.3601999999999998E-3</c:v>
                </c:pt>
                <c:pt idx="2">
                  <c:v>6.7234299999999999E-3</c:v>
                </c:pt>
                <c:pt idx="3">
                  <c:v>1.30708E-2</c:v>
                </c:pt>
                <c:pt idx="4">
                  <c:v>2.9171699999999998E-2</c:v>
                </c:pt>
                <c:pt idx="5">
                  <c:v>6.4353900000000006E-2</c:v>
                </c:pt>
                <c:pt idx="6">
                  <c:v>0.12840799999999999</c:v>
                </c:pt>
                <c:pt idx="7">
                  <c:v>0.23386899999999999</c:v>
                </c:pt>
                <c:pt idx="8">
                  <c:v>0.323432</c:v>
                </c:pt>
                <c:pt idx="9">
                  <c:v>0.419076</c:v>
                </c:pt>
                <c:pt idx="10">
                  <c:v>0.52354100000000003</c:v>
                </c:pt>
                <c:pt idx="11">
                  <c:v>0.61071600000000004</c:v>
                </c:pt>
                <c:pt idx="12">
                  <c:v>0.70544099999999998</c:v>
                </c:pt>
                <c:pt idx="13">
                  <c:v>0.772783</c:v>
                </c:pt>
                <c:pt idx="14">
                  <c:v>0.836955</c:v>
                </c:pt>
                <c:pt idx="15">
                  <c:v>0.87834299999999998</c:v>
                </c:pt>
                <c:pt idx="16">
                  <c:v>0.91637400000000002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4-4A31-A15F-40946BE3D167}"/>
            </c:ext>
          </c:extLst>
        </c:ser>
        <c:ser>
          <c:idx val="3"/>
          <c:order val="3"/>
          <c:tx>
            <c:strRef>
              <c:f>'Eff cap_5 torus_100'!$T$3</c:f>
              <c:strCache>
                <c:ptCount val="1"/>
                <c:pt idx="0">
                  <c:v>x = 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 cap_5 torus_100'!$S$5:$S$17</c:f>
              <c:numCache>
                <c:formatCode>General</c:formatCode>
                <c:ptCount val="13"/>
                <c:pt idx="0">
                  <c:v>3.4090909090909088E-2</c:v>
                </c:pt>
                <c:pt idx="1">
                  <c:v>5.113636363636364E-2</c:v>
                </c:pt>
                <c:pt idx="2">
                  <c:v>7.3863636363636367E-2</c:v>
                </c:pt>
                <c:pt idx="3">
                  <c:v>0.11363636363636363</c:v>
                </c:pt>
                <c:pt idx="4">
                  <c:v>0.17613636363636365</c:v>
                </c:pt>
                <c:pt idx="5">
                  <c:v>0.26704545454545453</c:v>
                </c:pt>
                <c:pt idx="6">
                  <c:v>0.40909090909090912</c:v>
                </c:pt>
                <c:pt idx="7">
                  <c:v>0.61931818181818177</c:v>
                </c:pt>
                <c:pt idx="8">
                  <c:v>0.9375</c:v>
                </c:pt>
                <c:pt idx="9">
                  <c:v>1.4147727272727273</c:v>
                </c:pt>
                <c:pt idx="10">
                  <c:v>2.1420454545454546</c:v>
                </c:pt>
                <c:pt idx="11">
                  <c:v>3.2443181818181817</c:v>
                </c:pt>
                <c:pt idx="12">
                  <c:v>4.9147727272727275</c:v>
                </c:pt>
              </c:numCache>
            </c:numRef>
          </c:xVal>
          <c:yVal>
            <c:numRef>
              <c:f>'Eff cap_5 torus_100'!$U$5:$U$17</c:f>
              <c:numCache>
                <c:formatCode>General</c:formatCode>
                <c:ptCount val="13"/>
                <c:pt idx="0">
                  <c:v>5.97942E-3</c:v>
                </c:pt>
                <c:pt idx="1">
                  <c:v>1.53458E-2</c:v>
                </c:pt>
                <c:pt idx="2">
                  <c:v>2.9916700000000001E-2</c:v>
                </c:pt>
                <c:pt idx="3">
                  <c:v>6.8227099999999999E-2</c:v>
                </c:pt>
                <c:pt idx="4">
                  <c:v>0.170906</c:v>
                </c:pt>
                <c:pt idx="5">
                  <c:v>0.320272</c:v>
                </c:pt>
                <c:pt idx="6">
                  <c:v>0.44457799999999997</c:v>
                </c:pt>
                <c:pt idx="7">
                  <c:v>0.55410599999999999</c:v>
                </c:pt>
                <c:pt idx="8">
                  <c:v>0.65079200000000004</c:v>
                </c:pt>
                <c:pt idx="9">
                  <c:v>0.73328099999999996</c:v>
                </c:pt>
                <c:pt idx="10">
                  <c:v>0.80073499999999997</c:v>
                </c:pt>
                <c:pt idx="11">
                  <c:v>0.85889000000000004</c:v>
                </c:pt>
                <c:pt idx="12">
                  <c:v>0.90180700000000003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34-4A31-A15F-40946BE3D167}"/>
            </c:ext>
          </c:extLst>
        </c:ser>
        <c:ser>
          <c:idx val="4"/>
          <c:order val="4"/>
          <c:tx>
            <c:strRef>
              <c:f>'Eff cap_5 torus_100'!$Z$3</c:f>
              <c:strCache>
                <c:ptCount val="1"/>
                <c:pt idx="0">
                  <c:v>x = 3.0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cap_5 torus_100'!$Y$5:$Y$17</c:f>
              <c:numCache>
                <c:formatCode>General</c:formatCode>
                <c:ptCount val="13"/>
                <c:pt idx="0">
                  <c:v>0.10227272727272728</c:v>
                </c:pt>
                <c:pt idx="1">
                  <c:v>0.15909090909090909</c:v>
                </c:pt>
                <c:pt idx="2">
                  <c:v>0.25</c:v>
                </c:pt>
                <c:pt idx="3">
                  <c:v>0.38068181818181818</c:v>
                </c:pt>
                <c:pt idx="4">
                  <c:v>0.57954545454545459</c:v>
                </c:pt>
                <c:pt idx="5">
                  <c:v>0.88636363636363635</c:v>
                </c:pt>
                <c:pt idx="6">
                  <c:v>1.3522727272727273</c:v>
                </c:pt>
                <c:pt idx="7">
                  <c:v>2.0681818181818183</c:v>
                </c:pt>
                <c:pt idx="8">
                  <c:v>3.1534090909090908</c:v>
                </c:pt>
                <c:pt idx="9">
                  <c:v>4.8068181818181817</c:v>
                </c:pt>
                <c:pt idx="10">
                  <c:v>7.3295454545454541</c:v>
                </c:pt>
                <c:pt idx="11">
                  <c:v>11.176136363636363</c:v>
                </c:pt>
                <c:pt idx="12">
                  <c:v>17.039772727272727</c:v>
                </c:pt>
              </c:numCache>
            </c:numRef>
          </c:xVal>
          <c:yVal>
            <c:numRef>
              <c:f>'Eff cap_5 torus_100'!$AA$5:$AA$17</c:f>
              <c:numCache>
                <c:formatCode>General</c:formatCode>
                <c:ptCount val="13"/>
                <c:pt idx="0">
                  <c:v>5.7124300000000001E-3</c:v>
                </c:pt>
                <c:pt idx="1">
                  <c:v>2.8833899999999999E-2</c:v>
                </c:pt>
                <c:pt idx="2">
                  <c:v>7.70232E-2</c:v>
                </c:pt>
                <c:pt idx="3">
                  <c:v>0.198655</c:v>
                </c:pt>
                <c:pt idx="4">
                  <c:v>0.41742600000000002</c:v>
                </c:pt>
                <c:pt idx="5">
                  <c:v>0.57016999999999995</c:v>
                </c:pt>
                <c:pt idx="6">
                  <c:v>0.67355200000000004</c:v>
                </c:pt>
                <c:pt idx="7">
                  <c:v>0.75958000000000003</c:v>
                </c:pt>
                <c:pt idx="8">
                  <c:v>0.82726500000000003</c:v>
                </c:pt>
                <c:pt idx="9">
                  <c:v>0.87621099999999996</c:v>
                </c:pt>
                <c:pt idx="10">
                  <c:v>0.91469299999999998</c:v>
                </c:pt>
                <c:pt idx="11">
                  <c:v>0.94108199999999997</c:v>
                </c:pt>
                <c:pt idx="12">
                  <c:v>0.960955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4-4A31-A15F-40946BE3D167}"/>
            </c:ext>
          </c:extLst>
        </c:ser>
        <c:ser>
          <c:idx val="5"/>
          <c:order val="5"/>
          <c:tx>
            <c:strRef>
              <c:f>'Eff cap_5 torus_100'!$AD$3</c:f>
              <c:strCache>
                <c:ptCount val="1"/>
                <c:pt idx="0">
                  <c:v>x = 3.1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cap_5 torus_100'!$AC$5:$AC$16</c:f>
              <c:numCache>
                <c:formatCode>General</c:formatCode>
                <c:ptCount val="12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0.58522727272727271</c:v>
                </c:pt>
                <c:pt idx="4">
                  <c:v>0.89204545454545459</c:v>
                </c:pt>
                <c:pt idx="5">
                  <c:v>1.3579545454545454</c:v>
                </c:pt>
                <c:pt idx="6">
                  <c:v>2.0681818181818183</c:v>
                </c:pt>
                <c:pt idx="7">
                  <c:v>3.1534090909090908</c:v>
                </c:pt>
                <c:pt idx="8">
                  <c:v>4.8125</c:v>
                </c:pt>
                <c:pt idx="9">
                  <c:v>7.3352272727272725</c:v>
                </c:pt>
                <c:pt idx="10">
                  <c:v>11.181818181818182</c:v>
                </c:pt>
                <c:pt idx="11">
                  <c:v>17.045454545454547</c:v>
                </c:pt>
              </c:numCache>
            </c:numRef>
          </c:xVal>
          <c:yVal>
            <c:numRef>
              <c:f>'Eff cap_5 torus_100'!$AE$5:$AE$16</c:f>
              <c:numCache>
                <c:formatCode>General</c:formatCode>
                <c:ptCount val="12"/>
                <c:pt idx="0">
                  <c:v>1.34761E-2</c:v>
                </c:pt>
                <c:pt idx="1">
                  <c:v>5.15696E-2</c:v>
                </c:pt>
                <c:pt idx="2">
                  <c:v>0.13627400000000001</c:v>
                </c:pt>
                <c:pt idx="3">
                  <c:v>0.40614600000000001</c:v>
                </c:pt>
                <c:pt idx="4">
                  <c:v>0.54059400000000002</c:v>
                </c:pt>
                <c:pt idx="5">
                  <c:v>0.66275300000000004</c:v>
                </c:pt>
                <c:pt idx="6">
                  <c:v>0.74927200000000005</c:v>
                </c:pt>
                <c:pt idx="7">
                  <c:v>0.82089299999999998</c:v>
                </c:pt>
                <c:pt idx="8">
                  <c:v>0.87234699999999998</c:v>
                </c:pt>
                <c:pt idx="9">
                  <c:v>0.91328200000000004</c:v>
                </c:pt>
                <c:pt idx="10">
                  <c:v>0.94073600000000002</c:v>
                </c:pt>
                <c:pt idx="11">
                  <c:v>0.95814999999999995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34-4A31-A15F-40946BE3D167}"/>
            </c:ext>
          </c:extLst>
        </c:ser>
        <c:ser>
          <c:idx val="6"/>
          <c:order val="6"/>
          <c:tx>
            <c:strRef>
              <c:f>'Eff cap_5 torus_100'!$AH$3</c:f>
              <c:strCache>
                <c:ptCount val="1"/>
                <c:pt idx="0">
                  <c:v>x = 3.2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torus_100'!$AG$5:$AG$15</c:f>
              <c:numCache>
                <c:formatCode>General</c:formatCode>
                <c:ptCount val="11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0.57954545454545459</c:v>
                </c:pt>
                <c:pt idx="4">
                  <c:v>0.88636363636363635</c:v>
                </c:pt>
                <c:pt idx="5">
                  <c:v>1.3522727272727273</c:v>
                </c:pt>
                <c:pt idx="6">
                  <c:v>2.0625</c:v>
                </c:pt>
                <c:pt idx="7">
                  <c:v>3.1477272727272729</c:v>
                </c:pt>
                <c:pt idx="8">
                  <c:v>4.8011363636363633</c:v>
                </c:pt>
                <c:pt idx="9">
                  <c:v>7.3238636363636367</c:v>
                </c:pt>
                <c:pt idx="10">
                  <c:v>11.176136363636363</c:v>
                </c:pt>
              </c:numCache>
            </c:numRef>
          </c:xVal>
          <c:yVal>
            <c:numRef>
              <c:f>'Eff cap_5 torus_100'!$AI$5:$AI$15</c:f>
              <c:numCache>
                <c:formatCode>General</c:formatCode>
                <c:ptCount val="11"/>
                <c:pt idx="0">
                  <c:v>6.2599999999999999E-3</c:v>
                </c:pt>
                <c:pt idx="1">
                  <c:v>3.4810300000000002E-2</c:v>
                </c:pt>
                <c:pt idx="2">
                  <c:v>9.6093499999999998E-2</c:v>
                </c:pt>
                <c:pt idx="3">
                  <c:v>0.29399999999999998</c:v>
                </c:pt>
                <c:pt idx="4">
                  <c:v>0.51451400000000003</c:v>
                </c:pt>
                <c:pt idx="5">
                  <c:v>0.63897999999999999</c:v>
                </c:pt>
                <c:pt idx="6">
                  <c:v>0.73656200000000005</c:v>
                </c:pt>
                <c:pt idx="7">
                  <c:v>0.81206699999999998</c:v>
                </c:pt>
                <c:pt idx="8">
                  <c:v>0.86792000000000002</c:v>
                </c:pt>
                <c:pt idx="9">
                  <c:v>0.90939499999999995</c:v>
                </c:pt>
                <c:pt idx="10">
                  <c:v>0.937975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34-4A31-A15F-40946BE3D167}"/>
            </c:ext>
          </c:extLst>
        </c:ser>
        <c:ser>
          <c:idx val="7"/>
          <c:order val="7"/>
          <c:tx>
            <c:strRef>
              <c:f>'Eff cap_5 torus_100'!$AL$3</c:f>
              <c:strCache>
                <c:ptCount val="1"/>
                <c:pt idx="0">
                  <c:v>x = 3.3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torus_100'!$AK$5:$AK$13</c:f>
              <c:numCache>
                <c:formatCode>General</c:formatCode>
                <c:ptCount val="9"/>
                <c:pt idx="0">
                  <c:v>0.25</c:v>
                </c:pt>
                <c:pt idx="1">
                  <c:v>0.38068181818181818</c:v>
                </c:pt>
                <c:pt idx="2">
                  <c:v>0.57954545454545459</c:v>
                </c:pt>
                <c:pt idx="3">
                  <c:v>0.88636363636363635</c:v>
                </c:pt>
                <c:pt idx="4">
                  <c:v>1.3522727272727273</c:v>
                </c:pt>
                <c:pt idx="5">
                  <c:v>2.0625</c:v>
                </c:pt>
                <c:pt idx="6">
                  <c:v>3.1477272727272729</c:v>
                </c:pt>
                <c:pt idx="7">
                  <c:v>4.8011363636363633</c:v>
                </c:pt>
                <c:pt idx="8">
                  <c:v>7.3238636363636367</c:v>
                </c:pt>
              </c:numCache>
            </c:numRef>
          </c:xVal>
          <c:yVal>
            <c:numRef>
              <c:f>'Eff cap_5 torus_100'!$AM$5:$AM$13</c:f>
              <c:numCache>
                <c:formatCode>General</c:formatCode>
                <c:ptCount val="9"/>
                <c:pt idx="0">
                  <c:v>1.5179099999999999E-2</c:v>
                </c:pt>
                <c:pt idx="1">
                  <c:v>7.8116000000000005E-2</c:v>
                </c:pt>
                <c:pt idx="2">
                  <c:v>0.24182899999999999</c:v>
                </c:pt>
                <c:pt idx="3">
                  <c:v>0.48080600000000001</c:v>
                </c:pt>
                <c:pt idx="4">
                  <c:v>0.62597000000000003</c:v>
                </c:pt>
                <c:pt idx="5">
                  <c:v>0.72856600000000005</c:v>
                </c:pt>
                <c:pt idx="6">
                  <c:v>0.806674</c:v>
                </c:pt>
                <c:pt idx="7">
                  <c:v>0.85926599999999997</c:v>
                </c:pt>
                <c:pt idx="8">
                  <c:v>0.90637699999999999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34-4A31-A15F-40946BE3D167}"/>
            </c:ext>
          </c:extLst>
        </c:ser>
        <c:ser>
          <c:idx val="8"/>
          <c:order val="8"/>
          <c:tx>
            <c:strRef>
              <c:f>'Eff cap_5 torus_100'!$AP$3</c:f>
              <c:strCache>
                <c:ptCount val="1"/>
                <c:pt idx="0">
                  <c:v>x = 3.4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torus_100'!$AO$5:$AO$12</c:f>
              <c:numCache>
                <c:formatCode>General</c:formatCode>
                <c:ptCount val="8"/>
                <c:pt idx="0">
                  <c:v>0.38636363636363635</c:v>
                </c:pt>
                <c:pt idx="1">
                  <c:v>0.59090909090909094</c:v>
                </c:pt>
                <c:pt idx="2">
                  <c:v>0.89772727272727271</c:v>
                </c:pt>
                <c:pt idx="3">
                  <c:v>1.3636363636363635</c:v>
                </c:pt>
                <c:pt idx="4">
                  <c:v>2.0795454545454546</c:v>
                </c:pt>
                <c:pt idx="5">
                  <c:v>3.1647727272727271</c:v>
                </c:pt>
                <c:pt idx="6">
                  <c:v>4.8238636363636367</c:v>
                </c:pt>
                <c:pt idx="7">
                  <c:v>7.3465909090909092</c:v>
                </c:pt>
              </c:numCache>
            </c:numRef>
          </c:xVal>
          <c:yVal>
            <c:numRef>
              <c:f>'Eff cap_5 torus_100'!$AQ$5:$AQ$12</c:f>
              <c:numCache>
                <c:formatCode>General</c:formatCode>
                <c:ptCount val="8"/>
                <c:pt idx="0">
                  <c:v>5.9194099999999999E-2</c:v>
                </c:pt>
                <c:pt idx="1">
                  <c:v>0.161546</c:v>
                </c:pt>
                <c:pt idx="2">
                  <c:v>0.42724200000000001</c:v>
                </c:pt>
                <c:pt idx="3">
                  <c:v>0.60263900000000004</c:v>
                </c:pt>
                <c:pt idx="4">
                  <c:v>0.71945800000000004</c:v>
                </c:pt>
                <c:pt idx="5">
                  <c:v>0.79623600000000005</c:v>
                </c:pt>
                <c:pt idx="6">
                  <c:v>0.85579000000000005</c:v>
                </c:pt>
                <c:pt idx="7">
                  <c:v>0.90056000000000003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34-4A31-A15F-40946BE3D167}"/>
            </c:ext>
          </c:extLst>
        </c:ser>
        <c:ser>
          <c:idx val="9"/>
          <c:order val="9"/>
          <c:tx>
            <c:strRef>
              <c:f>'Eff cap_5 torus_100'!$AU$3</c:f>
              <c:strCache>
                <c:ptCount val="1"/>
                <c:pt idx="0">
                  <c:v>x = 3.5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torus_100'!$AT$5:$AT$11</c:f>
              <c:numCache>
                <c:formatCode>General</c:formatCode>
                <c:ptCount val="7"/>
                <c:pt idx="0">
                  <c:v>0.38636363636363635</c:v>
                </c:pt>
                <c:pt idx="1">
                  <c:v>0.58522727272727271</c:v>
                </c:pt>
                <c:pt idx="2">
                  <c:v>0.89204545454545459</c:v>
                </c:pt>
                <c:pt idx="3">
                  <c:v>1.3636363636363635</c:v>
                </c:pt>
                <c:pt idx="4">
                  <c:v>2.0738636363636362</c:v>
                </c:pt>
                <c:pt idx="5">
                  <c:v>3.1647727272727271</c:v>
                </c:pt>
                <c:pt idx="6">
                  <c:v>4.8238636363636367</c:v>
                </c:pt>
              </c:numCache>
            </c:numRef>
          </c:xVal>
          <c:yVal>
            <c:numRef>
              <c:f>'Eff cap_5 torus_100'!$AV$5:$AV$11</c:f>
              <c:numCache>
                <c:formatCode>General</c:formatCode>
                <c:ptCount val="7"/>
                <c:pt idx="0">
                  <c:v>2.32803E-2</c:v>
                </c:pt>
                <c:pt idx="1">
                  <c:v>0.120217</c:v>
                </c:pt>
                <c:pt idx="2">
                  <c:v>0.33704099999999998</c:v>
                </c:pt>
                <c:pt idx="3">
                  <c:v>0.58642799999999995</c:v>
                </c:pt>
                <c:pt idx="4">
                  <c:v>0.70137300000000002</c:v>
                </c:pt>
                <c:pt idx="5">
                  <c:v>0.78654100000000005</c:v>
                </c:pt>
                <c:pt idx="6">
                  <c:v>0.85261299999999995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34-4A31-A15F-40946BE3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60655"/>
        <c:axId val="1657606751"/>
      </c:scatterChart>
      <c:valAx>
        <c:axId val="1738160655"/>
        <c:scaling>
          <c:logBase val="10"/>
          <c:orientation val="minMax"/>
          <c:max val="7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606751"/>
        <c:crosses val="autoZero"/>
        <c:crossBetween val="midCat"/>
      </c:valAx>
      <c:valAx>
        <c:axId val="1657606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816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0915038524011"/>
          <c:y val="0.34481087947532035"/>
          <c:w val="0.14001516077809253"/>
          <c:h val="0.3852082458996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83051385615228E-2"/>
          <c:y val="3.9388094532554666E-2"/>
          <c:w val="0.88538692962081511"/>
          <c:h val="0.90332013160191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p_full!$N$39:$N$58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1.6460399999999999</c:v>
                </c:pt>
                <c:pt idx="7">
                  <c:v>3.5343599999999999</c:v>
                </c:pt>
                <c:pt idx="8">
                  <c:v>5.7239100000000001</c:v>
                </c:pt>
                <c:pt idx="9">
                  <c:v>14.867000000000001</c:v>
                </c:pt>
                <c:pt idx="10">
                  <c:v>24.811</c:v>
                </c:pt>
                <c:pt idx="11">
                  <c:v>38.044199999999996</c:v>
                </c:pt>
                <c:pt idx="12">
                  <c:v>52.291699999999999</c:v>
                </c:pt>
                <c:pt idx="13">
                  <c:v>71.1233</c:v>
                </c:pt>
                <c:pt idx="14">
                  <c:v>91.622399999999999</c:v>
                </c:pt>
                <c:pt idx="15">
                  <c:v>114.896</c:v>
                </c:pt>
                <c:pt idx="16">
                  <c:v>143.86600000000001</c:v>
                </c:pt>
                <c:pt idx="17">
                  <c:v>181.42</c:v>
                </c:pt>
                <c:pt idx="18">
                  <c:v>231.17599999999999</c:v>
                </c:pt>
                <c:pt idx="19">
                  <c:v>284.49299999999999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2C-4371-AC35-012C82864962}"/>
            </c:ext>
          </c:extLst>
        </c:ser>
        <c:ser>
          <c:idx val="1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p_full!$O$39:$O$58</c:f>
              <c:numCache>
                <c:formatCode>General</c:formatCode>
                <c:ptCount val="20"/>
                <c:pt idx="0">
                  <c:v>3.8280000000000002E-2</c:v>
                </c:pt>
                <c:pt idx="1">
                  <c:v>5.7779999999999998E-2</c:v>
                </c:pt>
                <c:pt idx="2">
                  <c:v>0.11456</c:v>
                </c:pt>
                <c:pt idx="3">
                  <c:v>0.21601999999999999</c:v>
                </c:pt>
                <c:pt idx="4">
                  <c:v>0.47799999999999998</c:v>
                </c:pt>
                <c:pt idx="5">
                  <c:v>0.91327999999999998</c:v>
                </c:pt>
                <c:pt idx="6">
                  <c:v>2.0143599999999999</c:v>
                </c:pt>
                <c:pt idx="7">
                  <c:v>4.6002200000000002</c:v>
                </c:pt>
                <c:pt idx="8">
                  <c:v>9.6299799999999998</c:v>
                </c:pt>
                <c:pt idx="9">
                  <c:v>21.430499999999999</c:v>
                </c:pt>
                <c:pt idx="10">
                  <c:v>31.044699999999999</c:v>
                </c:pt>
                <c:pt idx="11">
                  <c:v>46.456800000000001</c:v>
                </c:pt>
                <c:pt idx="12">
                  <c:v>60.125700000000002</c:v>
                </c:pt>
                <c:pt idx="13">
                  <c:v>76.534300000000002</c:v>
                </c:pt>
                <c:pt idx="14">
                  <c:v>96.496600000000001</c:v>
                </c:pt>
                <c:pt idx="15">
                  <c:v>121.864</c:v>
                </c:pt>
                <c:pt idx="16">
                  <c:v>152.249</c:v>
                </c:pt>
                <c:pt idx="17">
                  <c:v>190.744</c:v>
                </c:pt>
                <c:pt idx="18">
                  <c:v>237.28399999999999</c:v>
                </c:pt>
                <c:pt idx="19">
                  <c:v>293.68299999999999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2C-4371-AC35-012C82864962}"/>
            </c:ext>
          </c:extLst>
        </c:ser>
        <c:ser>
          <c:idx val="2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p_full!$P$39:$P$58</c:f>
              <c:numCache>
                <c:formatCode>General</c:formatCode>
                <c:ptCount val="20"/>
                <c:pt idx="0">
                  <c:v>4.4400000000000002E-2</c:v>
                </c:pt>
                <c:pt idx="1">
                  <c:v>6.4799999999999996E-2</c:v>
                </c:pt>
                <c:pt idx="2">
                  <c:v>0.12256</c:v>
                </c:pt>
                <c:pt idx="3">
                  <c:v>0.2016</c:v>
                </c:pt>
                <c:pt idx="4">
                  <c:v>0.32640000000000002</c:v>
                </c:pt>
                <c:pt idx="5">
                  <c:v>0.50819999999999999</c:v>
                </c:pt>
                <c:pt idx="6">
                  <c:v>0.94284000000000001</c:v>
                </c:pt>
                <c:pt idx="7">
                  <c:v>1.9536199999999999</c:v>
                </c:pt>
                <c:pt idx="8">
                  <c:v>5.2130400000000003</c:v>
                </c:pt>
                <c:pt idx="9">
                  <c:v>16.5932</c:v>
                </c:pt>
                <c:pt idx="10">
                  <c:v>26.329799999999999</c:v>
                </c:pt>
                <c:pt idx="11">
                  <c:v>42.872700000000002</c:v>
                </c:pt>
                <c:pt idx="12">
                  <c:v>57.521500000000003</c:v>
                </c:pt>
                <c:pt idx="13">
                  <c:v>74.101299999999995</c:v>
                </c:pt>
                <c:pt idx="14">
                  <c:v>93.5578</c:v>
                </c:pt>
                <c:pt idx="15">
                  <c:v>119.545</c:v>
                </c:pt>
                <c:pt idx="16">
                  <c:v>150.36600000000001</c:v>
                </c:pt>
                <c:pt idx="17">
                  <c:v>188.63399999999999</c:v>
                </c:pt>
                <c:pt idx="18">
                  <c:v>234.124</c:v>
                </c:pt>
                <c:pt idx="19">
                  <c:v>290.89400000000001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2C-4371-AC35-012C8286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96303"/>
        <c:axId val="1655072111"/>
      </c:scatterChart>
      <c:valAx>
        <c:axId val="1734396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5072111"/>
        <c:crosses val="autoZero"/>
        <c:crossBetween val="midCat"/>
      </c:valAx>
      <c:valAx>
        <c:axId val="1655072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43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8929695187524"/>
          <c:y val="0.67075556628209942"/>
          <c:w val="0.21156608989908235"/>
          <c:h val="0.2278255882768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Lineare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77827240359624"/>
          <c:y val="7.8736122640665415E-2"/>
          <c:w val="0.82439874870232754"/>
          <c:h val="0.8057719510941927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A4-4C5A-9B0B-8474168F7BBF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A4-4C5A-9B0B-8474168F7BBF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A4-4C5A-9B0B-8474168F7BBF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A4-4C5A-9B0B-8474168F7BBF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A4-4C5A-9B0B-8474168F7BBF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A4-4C5A-9B0B-8474168F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layout>
            <c:manualLayout>
              <c:xMode val="edge"/>
              <c:yMode val="edge"/>
              <c:x val="0.53602010236161257"/>
              <c:y val="0.92892421018052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 / B</a:t>
                </a:r>
              </a:p>
            </c:rich>
          </c:tx>
          <c:layout>
            <c:manualLayout>
              <c:xMode val="edge"/>
              <c:yMode val="edge"/>
              <c:x val="1.8957038722286431E-2"/>
              <c:y val="0.382474855877108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89879190472912"/>
          <c:y val="0.4517730327732824"/>
          <c:w val="0.21808403772911367"/>
          <c:h val="0.1953268460548575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Log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859042668988324E-2"/>
          <c:y val="0.11687297990436771"/>
          <c:w val="0.88408358937018705"/>
          <c:h val="0.8121933242426433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8-4DDE-A819-DA6235D0972E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8-4DDE-A819-DA6235D0972E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8-4DDE-A819-DA6235D0972E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8-4DDE-A819-DA6235D0972E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98-4DDE-A819-DA6235D0972E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98-4DDE-A819-DA6235D0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logBase val="10"/>
          <c:orientation val="minMax"/>
          <c:max val="40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logBase val="10"/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</a:t>
                </a:r>
                <a:r>
                  <a:rPr lang="de-DE" baseline="0"/>
                  <a:t> / B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9057536129700547"/>
          <c:y val="0.43357262501619409"/>
          <c:w val="0.23292916071295505"/>
          <c:h val="0.4386237756914196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 = 2.0, 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B-41B6-B0FD-A4980E63D25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B-41B6-B0FD-A4980E63D25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B-41B6-B0FD-A4980E6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35005864086042"/>
          <c:y val="0.63272777732999741"/>
          <c:w val="0.20528877157006042"/>
          <c:h val="0.1846901335260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76492999301539"/>
          <c:w val="0.86689602608640326"/>
          <c:h val="0.751467986892498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B-404F-90C0-916FCE37179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B-404F-90C0-916FCE37179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B-404F-90C0-916FCE37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1359675185616"/>
          <c:y val="0.57661958818637005"/>
          <c:w val="0.21995607759578384"/>
          <c:h val="0.2031646110778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F-4ADA-88CE-02F1FCFBAA6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F-4ADA-88CE-02F1FCFBAA6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F-4ADA-88CE-02F1FCFB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Log Darstellung</a:t>
            </a:r>
          </a:p>
        </c:rich>
      </c:tx>
      <c:layout>
        <c:manualLayout>
          <c:xMode val="edge"/>
          <c:yMode val="edge"/>
          <c:x val="0.39825114631223979"/>
          <c:y val="3.5820710293659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9-4C82-9526-0080BAB4272E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9-4C82-9526-0080BAB4272E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F9-4C82-9526-0080BAB4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7740099791962"/>
          <c:y val="0.55750422726689386"/>
          <c:w val="0.26147541916212214"/>
          <c:h val="0.25656710671610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p_full!$R$112:$R$131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3.2538055555555556E-2</c:v>
                </c:pt>
                <c:pt idx="2">
                  <c:v>4.9572790697674417E-2</c:v>
                </c:pt>
                <c:pt idx="3">
                  <c:v>9.3221538461538467E-2</c:v>
                </c:pt>
                <c:pt idx="4">
                  <c:v>0.19237142857142858</c:v>
                </c:pt>
                <c:pt idx="5">
                  <c:v>0.334592</c:v>
                </c:pt>
                <c:pt idx="6">
                  <c:v>0.53509340659340665</c:v>
                </c:pt>
                <c:pt idx="7">
                  <c:v>0.68418532110091745</c:v>
                </c:pt>
                <c:pt idx="8">
                  <c:v>0.74851221374045795</c:v>
                </c:pt>
                <c:pt idx="9">
                  <c:v>0.79963291139240511</c:v>
                </c:pt>
                <c:pt idx="10">
                  <c:v>0.82692631578947373</c:v>
                </c:pt>
                <c:pt idx="11">
                  <c:v>0.84422368421052629</c:v>
                </c:pt>
                <c:pt idx="12">
                  <c:v>0.87321090909090915</c:v>
                </c:pt>
                <c:pt idx="13">
                  <c:v>0.88068181818181823</c:v>
                </c:pt>
                <c:pt idx="14">
                  <c:v>0.90540554156171293</c:v>
                </c:pt>
                <c:pt idx="15">
                  <c:v>0.9081987447698745</c:v>
                </c:pt>
                <c:pt idx="16">
                  <c:v>0.91907652173913057</c:v>
                </c:pt>
                <c:pt idx="17">
                  <c:v>0.92972793053545588</c:v>
                </c:pt>
                <c:pt idx="18">
                  <c:v>0.91388447653429605</c:v>
                </c:pt>
                <c:pt idx="19">
                  <c:v>0.93328800000000001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B-4918-B1E3-D47DFF3DCE7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p_full!$S$112:$S$131</c:f>
              <c:numCache>
                <c:formatCode>General</c:formatCode>
                <c:ptCount val="20"/>
                <c:pt idx="0">
                  <c:v>2.1661333333333331E-2</c:v>
                </c:pt>
                <c:pt idx="1">
                  <c:v>4.1003888888888888E-2</c:v>
                </c:pt>
                <c:pt idx="2">
                  <c:v>6.5031627906976738E-2</c:v>
                </c:pt>
                <c:pt idx="3">
                  <c:v>0.12489653846153846</c:v>
                </c:pt>
                <c:pt idx="4">
                  <c:v>0.2768714285714286</c:v>
                </c:pt>
                <c:pt idx="5">
                  <c:v>0.46790133333333328</c:v>
                </c:pt>
                <c:pt idx="6">
                  <c:v>0.6693989010989011</c:v>
                </c:pt>
                <c:pt idx="7">
                  <c:v>0.79076330275229367</c:v>
                </c:pt>
                <c:pt idx="8">
                  <c:v>0.83983206106870234</c:v>
                </c:pt>
                <c:pt idx="9">
                  <c:v>0.88255063291139246</c:v>
                </c:pt>
                <c:pt idx="10">
                  <c:v>0.90180526315789467</c:v>
                </c:pt>
                <c:pt idx="11">
                  <c:v>0.92114912280701755</c:v>
                </c:pt>
                <c:pt idx="12">
                  <c:v>0.93314909090909082</c:v>
                </c:pt>
                <c:pt idx="13">
                  <c:v>0.94032121212121211</c:v>
                </c:pt>
                <c:pt idx="14">
                  <c:v>0.94483375314861462</c:v>
                </c:pt>
                <c:pt idx="15">
                  <c:v>0.94691004184100414</c:v>
                </c:pt>
                <c:pt idx="16">
                  <c:v>0.9484295652173913</c:v>
                </c:pt>
                <c:pt idx="17">
                  <c:v>0.94984659913169323</c:v>
                </c:pt>
                <c:pt idx="18">
                  <c:v>0.95133212996389893</c:v>
                </c:pt>
                <c:pt idx="19">
                  <c:v>0.95159199999999999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0B-4918-B1E3-D47DFF3DCE7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p_full!$T$112:$T$131</c:f>
              <c:numCache>
                <c:formatCode>General</c:formatCode>
                <c:ptCount val="20"/>
                <c:pt idx="0">
                  <c:v>1.4710000000000001E-2</c:v>
                </c:pt>
                <c:pt idx="1">
                  <c:v>2.036E-2</c:v>
                </c:pt>
                <c:pt idx="2">
                  <c:v>2.7619999999999999E-2</c:v>
                </c:pt>
                <c:pt idx="3">
                  <c:v>4.5200000000000004E-2</c:v>
                </c:pt>
                <c:pt idx="4">
                  <c:v>0.12180000000000001</c:v>
                </c:pt>
                <c:pt idx="5">
                  <c:v>0.30081999999999998</c:v>
                </c:pt>
                <c:pt idx="6">
                  <c:v>0.54113956043956035</c:v>
                </c:pt>
                <c:pt idx="7">
                  <c:v>0.70022018348623849</c:v>
                </c:pt>
                <c:pt idx="8">
                  <c:v>0.77032061068702296</c:v>
                </c:pt>
                <c:pt idx="9">
                  <c:v>0.82734177215189875</c:v>
                </c:pt>
                <c:pt idx="10">
                  <c:v>0.85516842105263158</c:v>
                </c:pt>
                <c:pt idx="11">
                  <c:v>0.88258771929824553</c:v>
                </c:pt>
                <c:pt idx="12">
                  <c:v>0.89922181818181823</c:v>
                </c:pt>
                <c:pt idx="13">
                  <c:v>0.90850303030303026</c:v>
                </c:pt>
                <c:pt idx="14">
                  <c:v>0.91440302267002516</c:v>
                </c:pt>
                <c:pt idx="15">
                  <c:v>0.91762343096234311</c:v>
                </c:pt>
                <c:pt idx="16">
                  <c:v>0.91966956521739118</c:v>
                </c:pt>
                <c:pt idx="17">
                  <c:v>0.92228075253256159</c:v>
                </c:pt>
                <c:pt idx="18">
                  <c:v>0.92352587244284001</c:v>
                </c:pt>
                <c:pt idx="19">
                  <c:v>0.92441600000000002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0B-4918-B1E3-D47DFF3D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p_full!$R$112:$R$131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3.2538055555555556E-2</c:v>
                </c:pt>
                <c:pt idx="2">
                  <c:v>4.9572790697674417E-2</c:v>
                </c:pt>
                <c:pt idx="3">
                  <c:v>9.3221538461538467E-2</c:v>
                </c:pt>
                <c:pt idx="4">
                  <c:v>0.19237142857142858</c:v>
                </c:pt>
                <c:pt idx="5">
                  <c:v>0.334592</c:v>
                </c:pt>
                <c:pt idx="6">
                  <c:v>0.53509340659340665</c:v>
                </c:pt>
                <c:pt idx="7">
                  <c:v>0.68418532110091745</c:v>
                </c:pt>
                <c:pt idx="8">
                  <c:v>0.74851221374045795</c:v>
                </c:pt>
                <c:pt idx="9">
                  <c:v>0.79963291139240511</c:v>
                </c:pt>
                <c:pt idx="10">
                  <c:v>0.82692631578947373</c:v>
                </c:pt>
                <c:pt idx="11">
                  <c:v>0.84422368421052629</c:v>
                </c:pt>
                <c:pt idx="12">
                  <c:v>0.87321090909090915</c:v>
                </c:pt>
                <c:pt idx="13">
                  <c:v>0.88068181818181823</c:v>
                </c:pt>
                <c:pt idx="14">
                  <c:v>0.90540554156171293</c:v>
                </c:pt>
                <c:pt idx="15">
                  <c:v>0.9081987447698745</c:v>
                </c:pt>
                <c:pt idx="16">
                  <c:v>0.91907652173913057</c:v>
                </c:pt>
                <c:pt idx="17">
                  <c:v>0.92972793053545588</c:v>
                </c:pt>
                <c:pt idx="18">
                  <c:v>0.91388447653429605</c:v>
                </c:pt>
                <c:pt idx="19">
                  <c:v>0.93328800000000001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7-4E22-8E22-C18EF006B554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p_full!$S$112:$S$131</c:f>
              <c:numCache>
                <c:formatCode>General</c:formatCode>
                <c:ptCount val="20"/>
                <c:pt idx="0">
                  <c:v>2.1661333333333331E-2</c:v>
                </c:pt>
                <c:pt idx="1">
                  <c:v>4.1003888888888888E-2</c:v>
                </c:pt>
                <c:pt idx="2">
                  <c:v>6.5031627906976738E-2</c:v>
                </c:pt>
                <c:pt idx="3">
                  <c:v>0.12489653846153846</c:v>
                </c:pt>
                <c:pt idx="4">
                  <c:v>0.2768714285714286</c:v>
                </c:pt>
                <c:pt idx="5">
                  <c:v>0.46790133333333328</c:v>
                </c:pt>
                <c:pt idx="6">
                  <c:v>0.6693989010989011</c:v>
                </c:pt>
                <c:pt idx="7">
                  <c:v>0.79076330275229367</c:v>
                </c:pt>
                <c:pt idx="8">
                  <c:v>0.83983206106870234</c:v>
                </c:pt>
                <c:pt idx="9">
                  <c:v>0.88255063291139246</c:v>
                </c:pt>
                <c:pt idx="10">
                  <c:v>0.90180526315789467</c:v>
                </c:pt>
                <c:pt idx="11">
                  <c:v>0.92114912280701755</c:v>
                </c:pt>
                <c:pt idx="12">
                  <c:v>0.93314909090909082</c:v>
                </c:pt>
                <c:pt idx="13">
                  <c:v>0.94032121212121211</c:v>
                </c:pt>
                <c:pt idx="14">
                  <c:v>0.94483375314861462</c:v>
                </c:pt>
                <c:pt idx="15">
                  <c:v>0.94691004184100414</c:v>
                </c:pt>
                <c:pt idx="16">
                  <c:v>0.9484295652173913</c:v>
                </c:pt>
                <c:pt idx="17">
                  <c:v>0.94984659913169323</c:v>
                </c:pt>
                <c:pt idx="18">
                  <c:v>0.95133212996389893</c:v>
                </c:pt>
                <c:pt idx="19">
                  <c:v>0.95159199999999999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7-4E22-8E22-C18EF006B554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p_full!$T$112:$T$131</c:f>
              <c:numCache>
                <c:formatCode>General</c:formatCode>
                <c:ptCount val="20"/>
                <c:pt idx="0">
                  <c:v>1.4710000000000001E-2</c:v>
                </c:pt>
                <c:pt idx="1">
                  <c:v>2.036E-2</c:v>
                </c:pt>
                <c:pt idx="2">
                  <c:v>2.7619999999999999E-2</c:v>
                </c:pt>
                <c:pt idx="3">
                  <c:v>4.5200000000000004E-2</c:v>
                </c:pt>
                <c:pt idx="4">
                  <c:v>0.12180000000000001</c:v>
                </c:pt>
                <c:pt idx="5">
                  <c:v>0.30081999999999998</c:v>
                </c:pt>
                <c:pt idx="6">
                  <c:v>0.54113956043956035</c:v>
                </c:pt>
                <c:pt idx="7">
                  <c:v>0.70022018348623849</c:v>
                </c:pt>
                <c:pt idx="8">
                  <c:v>0.77032061068702296</c:v>
                </c:pt>
                <c:pt idx="9">
                  <c:v>0.82734177215189875</c:v>
                </c:pt>
                <c:pt idx="10">
                  <c:v>0.85516842105263158</c:v>
                </c:pt>
                <c:pt idx="11">
                  <c:v>0.88258771929824553</c:v>
                </c:pt>
                <c:pt idx="12">
                  <c:v>0.89922181818181823</c:v>
                </c:pt>
                <c:pt idx="13">
                  <c:v>0.90850303030303026</c:v>
                </c:pt>
                <c:pt idx="14">
                  <c:v>0.91440302267002516</c:v>
                </c:pt>
                <c:pt idx="15">
                  <c:v>0.91762343096234311</c:v>
                </c:pt>
                <c:pt idx="16">
                  <c:v>0.91966956521739118</c:v>
                </c:pt>
                <c:pt idx="17">
                  <c:v>0.92228075253256159</c:v>
                </c:pt>
                <c:pt idx="18">
                  <c:v>0.92352587244284001</c:v>
                </c:pt>
                <c:pt idx="19">
                  <c:v>0.92441600000000002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7-4E22-8E22-C18EF006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p_full!$R$137:$R$156</c:f>
              <c:numCache>
                <c:formatCode>General</c:formatCode>
                <c:ptCount val="20"/>
                <c:pt idx="0">
                  <c:v>2.6730500000000001E-2</c:v>
                </c:pt>
                <c:pt idx="1">
                  <c:v>3.978857142857143E-2</c:v>
                </c:pt>
                <c:pt idx="2">
                  <c:v>6.052576923076923E-2</c:v>
                </c:pt>
                <c:pt idx="3">
                  <c:v>9.7001680672268914E-2</c:v>
                </c:pt>
                <c:pt idx="4">
                  <c:v>0.15622941176470587</c:v>
                </c:pt>
                <c:pt idx="5">
                  <c:v>0.27991025641025641</c:v>
                </c:pt>
                <c:pt idx="6">
                  <c:v>0.42874325842696626</c:v>
                </c:pt>
                <c:pt idx="7">
                  <c:v>0.5488374384236453</c:v>
                </c:pt>
                <c:pt idx="8">
                  <c:v>0.63115948275862066</c:v>
                </c:pt>
                <c:pt idx="9">
                  <c:v>0.67823018867924523</c:v>
                </c:pt>
                <c:pt idx="10">
                  <c:v>0.70411920529801331</c:v>
                </c:pt>
                <c:pt idx="11">
                  <c:v>0.74380579710144923</c:v>
                </c:pt>
                <c:pt idx="12">
                  <c:v>0.75895939086294406</c:v>
                </c:pt>
                <c:pt idx="13">
                  <c:v>0.8065377777777778</c:v>
                </c:pt>
                <c:pt idx="14">
                  <c:v>0.79771400778210111</c:v>
                </c:pt>
                <c:pt idx="15">
                  <c:v>0.81198809523809523</c:v>
                </c:pt>
                <c:pt idx="16">
                  <c:v>0.79240089418777948</c:v>
                </c:pt>
                <c:pt idx="17">
                  <c:v>0.81707822685788778</c:v>
                </c:pt>
                <c:pt idx="18">
                  <c:v>0.83064840182648403</c:v>
                </c:pt>
                <c:pt idx="19">
                  <c:v>0.82458200000000004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D-4B6B-A1E3-13055E807760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p_full!$S$137:$S$156</c:f>
              <c:numCache>
                <c:formatCode>General</c:formatCode>
                <c:ptCount val="20"/>
                <c:pt idx="0">
                  <c:v>2.9587000000000002E-2</c:v>
                </c:pt>
                <c:pt idx="1">
                  <c:v>4.3385714285714284E-2</c:v>
                </c:pt>
                <c:pt idx="2">
                  <c:v>6.5668076923076926E-2</c:v>
                </c:pt>
                <c:pt idx="3">
                  <c:v>0.11050504201680672</c:v>
                </c:pt>
                <c:pt idx="4">
                  <c:v>0.18956249999999999</c:v>
                </c:pt>
                <c:pt idx="5">
                  <c:v>0.36934679487179484</c:v>
                </c:pt>
                <c:pt idx="6">
                  <c:v>0.53516348314606743</c:v>
                </c:pt>
                <c:pt idx="7">
                  <c:v>0.68080788177339902</c:v>
                </c:pt>
                <c:pt idx="8">
                  <c:v>0.74418965517241376</c:v>
                </c:pt>
                <c:pt idx="9">
                  <c:v>0.78698113207547171</c:v>
                </c:pt>
                <c:pt idx="10">
                  <c:v>0.8131092715231788</c:v>
                </c:pt>
                <c:pt idx="11">
                  <c:v>0.83641449275362312</c:v>
                </c:pt>
                <c:pt idx="12">
                  <c:v>0.85118527918781728</c:v>
                </c:pt>
                <c:pt idx="13">
                  <c:v>0.86580222222222225</c:v>
                </c:pt>
                <c:pt idx="14">
                  <c:v>0.87045914396887158</c:v>
                </c:pt>
                <c:pt idx="15">
                  <c:v>0.87935544217687078</c:v>
                </c:pt>
                <c:pt idx="16">
                  <c:v>0.87848584202682567</c:v>
                </c:pt>
                <c:pt idx="17">
                  <c:v>0.88434419817470666</c:v>
                </c:pt>
                <c:pt idx="18">
                  <c:v>0.88933447488584472</c:v>
                </c:pt>
                <c:pt idx="19">
                  <c:v>0.88846799999999992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D-4B6B-A1E3-13055E807760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p_full!$T$137:$T$156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1.528E-2</c:v>
                </c:pt>
                <c:pt idx="2">
                  <c:v>1.9365384615384614E-2</c:v>
                </c:pt>
                <c:pt idx="3">
                  <c:v>2.8168067226890754E-2</c:v>
                </c:pt>
                <c:pt idx="4">
                  <c:v>5.686764705882353E-2</c:v>
                </c:pt>
                <c:pt idx="5">
                  <c:v>0.19382051282051282</c:v>
                </c:pt>
                <c:pt idx="6">
                  <c:v>0.37160674157303369</c:v>
                </c:pt>
                <c:pt idx="7">
                  <c:v>0.54826600985221674</c:v>
                </c:pt>
                <c:pt idx="8">
                  <c:v>0.63252586206896555</c:v>
                </c:pt>
                <c:pt idx="9">
                  <c:v>0.69088301886792458</c:v>
                </c:pt>
                <c:pt idx="10">
                  <c:v>0.72605960264900671</c:v>
                </c:pt>
                <c:pt idx="11">
                  <c:v>0.75781449275362323</c:v>
                </c:pt>
                <c:pt idx="12">
                  <c:v>0.77784771573604061</c:v>
                </c:pt>
                <c:pt idx="13">
                  <c:v>0.79923555555555559</c:v>
                </c:pt>
                <c:pt idx="14">
                  <c:v>0.8051245136186771</c:v>
                </c:pt>
                <c:pt idx="15">
                  <c:v>0.81651360544217688</c:v>
                </c:pt>
                <c:pt idx="16">
                  <c:v>0.81794634873323391</c:v>
                </c:pt>
                <c:pt idx="17">
                  <c:v>0.82396088657105604</c:v>
                </c:pt>
                <c:pt idx="18">
                  <c:v>0.83261415525114157</c:v>
                </c:pt>
                <c:pt idx="19">
                  <c:v>0.83104800000000001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3D-4B6B-A1E3-13055E80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3.5,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p_full!$R$137:$R$156</c:f>
              <c:numCache>
                <c:formatCode>General</c:formatCode>
                <c:ptCount val="20"/>
                <c:pt idx="0">
                  <c:v>2.6730500000000001E-2</c:v>
                </c:pt>
                <c:pt idx="1">
                  <c:v>3.978857142857143E-2</c:v>
                </c:pt>
                <c:pt idx="2">
                  <c:v>6.052576923076923E-2</c:v>
                </c:pt>
                <c:pt idx="3">
                  <c:v>9.7001680672268914E-2</c:v>
                </c:pt>
                <c:pt idx="4">
                  <c:v>0.15622941176470587</c:v>
                </c:pt>
                <c:pt idx="5">
                  <c:v>0.27991025641025641</c:v>
                </c:pt>
                <c:pt idx="6">
                  <c:v>0.42874325842696626</c:v>
                </c:pt>
                <c:pt idx="7">
                  <c:v>0.5488374384236453</c:v>
                </c:pt>
                <c:pt idx="8">
                  <c:v>0.63115948275862066</c:v>
                </c:pt>
                <c:pt idx="9">
                  <c:v>0.67823018867924523</c:v>
                </c:pt>
                <c:pt idx="10">
                  <c:v>0.70411920529801331</c:v>
                </c:pt>
                <c:pt idx="11">
                  <c:v>0.74380579710144923</c:v>
                </c:pt>
                <c:pt idx="12">
                  <c:v>0.75895939086294406</c:v>
                </c:pt>
                <c:pt idx="13">
                  <c:v>0.8065377777777778</c:v>
                </c:pt>
                <c:pt idx="14">
                  <c:v>0.79771400778210111</c:v>
                </c:pt>
                <c:pt idx="15">
                  <c:v>0.81198809523809523</c:v>
                </c:pt>
                <c:pt idx="16">
                  <c:v>0.79240089418777948</c:v>
                </c:pt>
                <c:pt idx="17">
                  <c:v>0.81707822685788778</c:v>
                </c:pt>
                <c:pt idx="18">
                  <c:v>0.83064840182648403</c:v>
                </c:pt>
                <c:pt idx="19">
                  <c:v>0.82458200000000004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EF4-9267-D8EAF9ACD1DE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p_full!$S$137:$S$156</c:f>
              <c:numCache>
                <c:formatCode>General</c:formatCode>
                <c:ptCount val="20"/>
                <c:pt idx="0">
                  <c:v>2.9587000000000002E-2</c:v>
                </c:pt>
                <c:pt idx="1">
                  <c:v>4.3385714285714284E-2</c:v>
                </c:pt>
                <c:pt idx="2">
                  <c:v>6.5668076923076926E-2</c:v>
                </c:pt>
                <c:pt idx="3">
                  <c:v>0.11050504201680672</c:v>
                </c:pt>
                <c:pt idx="4">
                  <c:v>0.18956249999999999</c:v>
                </c:pt>
                <c:pt idx="5">
                  <c:v>0.36934679487179484</c:v>
                </c:pt>
                <c:pt idx="6">
                  <c:v>0.53516348314606743</c:v>
                </c:pt>
                <c:pt idx="7">
                  <c:v>0.68080788177339902</c:v>
                </c:pt>
                <c:pt idx="8">
                  <c:v>0.74418965517241376</c:v>
                </c:pt>
                <c:pt idx="9">
                  <c:v>0.78698113207547171</c:v>
                </c:pt>
                <c:pt idx="10">
                  <c:v>0.8131092715231788</c:v>
                </c:pt>
                <c:pt idx="11">
                  <c:v>0.83641449275362312</c:v>
                </c:pt>
                <c:pt idx="12">
                  <c:v>0.85118527918781728</c:v>
                </c:pt>
                <c:pt idx="13">
                  <c:v>0.86580222222222225</c:v>
                </c:pt>
                <c:pt idx="14">
                  <c:v>0.87045914396887158</c:v>
                </c:pt>
                <c:pt idx="15">
                  <c:v>0.87935544217687078</c:v>
                </c:pt>
                <c:pt idx="16">
                  <c:v>0.87848584202682567</c:v>
                </c:pt>
                <c:pt idx="17">
                  <c:v>0.88434419817470666</c:v>
                </c:pt>
                <c:pt idx="18">
                  <c:v>0.88933447488584472</c:v>
                </c:pt>
                <c:pt idx="19">
                  <c:v>0.88846799999999992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EF4-9267-D8EAF9ACD1DE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p_full!$T$137:$T$156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1.528E-2</c:v>
                </c:pt>
                <c:pt idx="2">
                  <c:v>1.9365384615384614E-2</c:v>
                </c:pt>
                <c:pt idx="3">
                  <c:v>2.8168067226890754E-2</c:v>
                </c:pt>
                <c:pt idx="4">
                  <c:v>5.686764705882353E-2</c:v>
                </c:pt>
                <c:pt idx="5">
                  <c:v>0.19382051282051282</c:v>
                </c:pt>
                <c:pt idx="6">
                  <c:v>0.37160674157303369</c:v>
                </c:pt>
                <c:pt idx="7">
                  <c:v>0.54826600985221674</c:v>
                </c:pt>
                <c:pt idx="8">
                  <c:v>0.63252586206896555</c:v>
                </c:pt>
                <c:pt idx="9">
                  <c:v>0.69088301886792458</c:v>
                </c:pt>
                <c:pt idx="10">
                  <c:v>0.72605960264900671</c:v>
                </c:pt>
                <c:pt idx="11">
                  <c:v>0.75781449275362323</c:v>
                </c:pt>
                <c:pt idx="12">
                  <c:v>0.77784771573604061</c:v>
                </c:pt>
                <c:pt idx="13">
                  <c:v>0.79923555555555559</c:v>
                </c:pt>
                <c:pt idx="14">
                  <c:v>0.8051245136186771</c:v>
                </c:pt>
                <c:pt idx="15">
                  <c:v>0.81651360544217688</c:v>
                </c:pt>
                <c:pt idx="16">
                  <c:v>0.81794634873323391</c:v>
                </c:pt>
                <c:pt idx="17">
                  <c:v>0.82396088657105604</c:v>
                </c:pt>
                <c:pt idx="18">
                  <c:v>0.83261415525114157</c:v>
                </c:pt>
                <c:pt idx="19">
                  <c:v>0.83104800000000001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EF4-9267-D8EAF9AC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p_full!$B$163:$B$182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p_full!$R$163:$R$182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0.68639499999999998</c:v>
                </c:pt>
                <c:pt idx="3">
                  <c:v>0.78216999999999992</c:v>
                </c:pt>
                <c:pt idx="4">
                  <c:v>0.84619</c:v>
                </c:pt>
                <c:pt idx="5">
                  <c:v>0.87326200000000009</c:v>
                </c:pt>
                <c:pt idx="6">
                  <c:v>0.9096657142857143</c:v>
                </c:pt>
                <c:pt idx="7">
                  <c:v>0.96994900000000006</c:v>
                </c:pt>
                <c:pt idx="8">
                  <c:v>0.96678571428571425</c:v>
                </c:pt>
                <c:pt idx="9">
                  <c:v>1.0991052631578946</c:v>
                </c:pt>
                <c:pt idx="10">
                  <c:v>1.4183692307692308</c:v>
                </c:pt>
                <c:pt idx="11">
                  <c:v>1.891808108108108</c:v>
                </c:pt>
                <c:pt idx="12">
                  <c:v>1.7522235294117647</c:v>
                </c:pt>
                <c:pt idx="13">
                  <c:v>2.4437428571428574</c:v>
                </c:pt>
                <c:pt idx="14">
                  <c:v>2.4579278350515463</c:v>
                </c:pt>
                <c:pt idx="15">
                  <c:v>3.1464962962962963</c:v>
                </c:pt>
                <c:pt idx="16">
                  <c:v>3.2057272727272728</c:v>
                </c:pt>
                <c:pt idx="17">
                  <c:v>3.898076923076923</c:v>
                </c:pt>
                <c:pt idx="18">
                  <c:v>4.2737950138504157</c:v>
                </c:pt>
                <c:pt idx="19">
                  <c:v>3.6028600000000002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D-4C37-8AFD-92860214ACF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p_full!$B$163:$B$190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p_full!$S$163:$S$190</c:f>
              <c:numCache>
                <c:formatCode>General</c:formatCode>
                <c:ptCount val="28"/>
                <c:pt idx="0">
                  <c:v>0.56808000000000003</c:v>
                </c:pt>
                <c:pt idx="1">
                  <c:v>0.57020000000000004</c:v>
                </c:pt>
                <c:pt idx="2">
                  <c:v>0.820295</c:v>
                </c:pt>
                <c:pt idx="3">
                  <c:v>0.88795999999999997</c:v>
                </c:pt>
                <c:pt idx="4">
                  <c:v>0.92016750000000003</c:v>
                </c:pt>
                <c:pt idx="5">
                  <c:v>0.93550599999999995</c:v>
                </c:pt>
                <c:pt idx="6">
                  <c:v>0.94946142857142857</c:v>
                </c:pt>
                <c:pt idx="7">
                  <c:v>0.95769400000000005</c:v>
                </c:pt>
                <c:pt idx="8">
                  <c:v>0.95826428571428568</c:v>
                </c:pt>
                <c:pt idx="9">
                  <c:v>0.95863684210526312</c:v>
                </c:pt>
                <c:pt idx="10">
                  <c:v>0.96045384615384621</c:v>
                </c:pt>
                <c:pt idx="11">
                  <c:v>0.96124864864864867</c:v>
                </c:pt>
                <c:pt idx="12">
                  <c:v>0.95762352941176465</c:v>
                </c:pt>
                <c:pt idx="13">
                  <c:v>0.95964857142857141</c:v>
                </c:pt>
                <c:pt idx="14">
                  <c:v>0.95714948453608251</c:v>
                </c:pt>
                <c:pt idx="15">
                  <c:v>0.9558296296296297</c:v>
                </c:pt>
                <c:pt idx="16">
                  <c:v>0.95466844919786098</c:v>
                </c:pt>
                <c:pt idx="17">
                  <c:v>0.95293461538461544</c:v>
                </c:pt>
                <c:pt idx="18">
                  <c:v>0.95011911357340717</c:v>
                </c:pt>
                <c:pt idx="19">
                  <c:v>0.94551199999999991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D-4C37-8AFD-92860214ACF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p_full!$B$163:$B$182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p_full!$T$163:$T$182</c:f>
              <c:numCache>
                <c:formatCode>General</c:formatCode>
                <c:ptCount val="20"/>
                <c:pt idx="0">
                  <c:v>0.56808000000000003</c:v>
                </c:pt>
                <c:pt idx="1">
                  <c:v>0.57020000000000004</c:v>
                </c:pt>
                <c:pt idx="2">
                  <c:v>0.78532000000000002</c:v>
                </c:pt>
                <c:pt idx="3">
                  <c:v>0.85392000000000001</c:v>
                </c:pt>
                <c:pt idx="4">
                  <c:v>0.88898750000000004</c:v>
                </c:pt>
                <c:pt idx="5">
                  <c:v>0.90525999999999995</c:v>
                </c:pt>
                <c:pt idx="6">
                  <c:v>0.92052</c:v>
                </c:pt>
                <c:pt idx="7">
                  <c:v>0.93081999999999998</c:v>
                </c:pt>
                <c:pt idx="8">
                  <c:v>0.9297428571428572</c:v>
                </c:pt>
                <c:pt idx="9">
                  <c:v>0.93067894736842105</c:v>
                </c:pt>
                <c:pt idx="10">
                  <c:v>0.93224615384615384</c:v>
                </c:pt>
                <c:pt idx="11">
                  <c:v>0.93305945945945956</c:v>
                </c:pt>
                <c:pt idx="12">
                  <c:v>0.92823529411764716</c:v>
                </c:pt>
                <c:pt idx="13">
                  <c:v>0.93352857142857137</c:v>
                </c:pt>
                <c:pt idx="14">
                  <c:v>0.93262886597938144</c:v>
                </c:pt>
                <c:pt idx="15">
                  <c:v>0.932325925925926</c:v>
                </c:pt>
                <c:pt idx="16">
                  <c:v>0.9331550802139037</c:v>
                </c:pt>
                <c:pt idx="17">
                  <c:v>0.93294230769230768</c:v>
                </c:pt>
                <c:pt idx="18">
                  <c:v>0.93030193905817171</c:v>
                </c:pt>
                <c:pt idx="19">
                  <c:v>0.92603200000000008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D-4C37-8AFD-92860214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p_full!$B$163:$B$191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p_full!$R$163:$R$191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0.68639499999999998</c:v>
                </c:pt>
                <c:pt idx="3">
                  <c:v>0.78216999999999992</c:v>
                </c:pt>
                <c:pt idx="4">
                  <c:v>0.84619</c:v>
                </c:pt>
                <c:pt idx="5">
                  <c:v>0.87326200000000009</c:v>
                </c:pt>
                <c:pt idx="6">
                  <c:v>0.9096657142857143</c:v>
                </c:pt>
                <c:pt idx="7">
                  <c:v>0.96994900000000006</c:v>
                </c:pt>
                <c:pt idx="8">
                  <c:v>0.96678571428571425</c:v>
                </c:pt>
                <c:pt idx="9">
                  <c:v>1.0991052631578946</c:v>
                </c:pt>
                <c:pt idx="10">
                  <c:v>1.4183692307692308</c:v>
                </c:pt>
                <c:pt idx="11">
                  <c:v>1.891808108108108</c:v>
                </c:pt>
                <c:pt idx="12">
                  <c:v>1.7522235294117647</c:v>
                </c:pt>
                <c:pt idx="13">
                  <c:v>2.4437428571428574</c:v>
                </c:pt>
                <c:pt idx="14">
                  <c:v>2.4579278350515463</c:v>
                </c:pt>
                <c:pt idx="15">
                  <c:v>3.1464962962962963</c:v>
                </c:pt>
                <c:pt idx="16">
                  <c:v>3.2057272727272728</c:v>
                </c:pt>
                <c:pt idx="17">
                  <c:v>3.898076923076923</c:v>
                </c:pt>
                <c:pt idx="18">
                  <c:v>4.2737950138504157</c:v>
                </c:pt>
                <c:pt idx="19">
                  <c:v>3.6028600000000002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9-401F-800E-52B7B8FE239F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p_full!$B$163:$B$190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p_full!$S$163:$S$190</c:f>
              <c:numCache>
                <c:formatCode>General</c:formatCode>
                <c:ptCount val="28"/>
                <c:pt idx="0">
                  <c:v>0.56808000000000003</c:v>
                </c:pt>
                <c:pt idx="1">
                  <c:v>0.57020000000000004</c:v>
                </c:pt>
                <c:pt idx="2">
                  <c:v>0.820295</c:v>
                </c:pt>
                <c:pt idx="3">
                  <c:v>0.88795999999999997</c:v>
                </c:pt>
                <c:pt idx="4">
                  <c:v>0.92016750000000003</c:v>
                </c:pt>
                <c:pt idx="5">
                  <c:v>0.93550599999999995</c:v>
                </c:pt>
                <c:pt idx="6">
                  <c:v>0.94946142857142857</c:v>
                </c:pt>
                <c:pt idx="7">
                  <c:v>0.95769400000000005</c:v>
                </c:pt>
                <c:pt idx="8">
                  <c:v>0.95826428571428568</c:v>
                </c:pt>
                <c:pt idx="9">
                  <c:v>0.95863684210526312</c:v>
                </c:pt>
                <c:pt idx="10">
                  <c:v>0.96045384615384621</c:v>
                </c:pt>
                <c:pt idx="11">
                  <c:v>0.96124864864864867</c:v>
                </c:pt>
                <c:pt idx="12">
                  <c:v>0.95762352941176465</c:v>
                </c:pt>
                <c:pt idx="13">
                  <c:v>0.95964857142857141</c:v>
                </c:pt>
                <c:pt idx="14">
                  <c:v>0.95714948453608251</c:v>
                </c:pt>
                <c:pt idx="15">
                  <c:v>0.9558296296296297</c:v>
                </c:pt>
                <c:pt idx="16">
                  <c:v>0.95466844919786098</c:v>
                </c:pt>
                <c:pt idx="17">
                  <c:v>0.95293461538461544</c:v>
                </c:pt>
                <c:pt idx="18">
                  <c:v>0.95011911357340717</c:v>
                </c:pt>
                <c:pt idx="19">
                  <c:v>0.94551199999999991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F9-401F-800E-52B7B8FE239F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p_full!$B$163:$B$191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p_full!$T$163:$T$191</c:f>
              <c:numCache>
                <c:formatCode>General</c:formatCode>
                <c:ptCount val="29"/>
                <c:pt idx="0">
                  <c:v>0.56808000000000003</c:v>
                </c:pt>
                <c:pt idx="1">
                  <c:v>0.57020000000000004</c:v>
                </c:pt>
                <c:pt idx="2">
                  <c:v>0.78532000000000002</c:v>
                </c:pt>
                <c:pt idx="3">
                  <c:v>0.85392000000000001</c:v>
                </c:pt>
                <c:pt idx="4">
                  <c:v>0.88898750000000004</c:v>
                </c:pt>
                <c:pt idx="5">
                  <c:v>0.90525999999999995</c:v>
                </c:pt>
                <c:pt idx="6">
                  <c:v>0.92052</c:v>
                </c:pt>
                <c:pt idx="7">
                  <c:v>0.93081999999999998</c:v>
                </c:pt>
                <c:pt idx="8">
                  <c:v>0.9297428571428572</c:v>
                </c:pt>
                <c:pt idx="9">
                  <c:v>0.93067894736842105</c:v>
                </c:pt>
                <c:pt idx="10">
                  <c:v>0.93224615384615384</c:v>
                </c:pt>
                <c:pt idx="11">
                  <c:v>0.93305945945945956</c:v>
                </c:pt>
                <c:pt idx="12">
                  <c:v>0.92823529411764716</c:v>
                </c:pt>
                <c:pt idx="13">
                  <c:v>0.93352857142857137</c:v>
                </c:pt>
                <c:pt idx="14">
                  <c:v>0.93262886597938144</c:v>
                </c:pt>
                <c:pt idx="15">
                  <c:v>0.932325925925926</c:v>
                </c:pt>
                <c:pt idx="16">
                  <c:v>0.9331550802139037</c:v>
                </c:pt>
                <c:pt idx="17">
                  <c:v>0.93294230769230768</c:v>
                </c:pt>
                <c:pt idx="18">
                  <c:v>0.93030193905817171</c:v>
                </c:pt>
                <c:pt idx="19">
                  <c:v>0.92603200000000008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9-401F-800E-52B7B8FE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p_full!$R$199:$R$218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0.53680666666666665</c:v>
                </c:pt>
                <c:pt idx="5">
                  <c:v>0.65237999999999996</c:v>
                </c:pt>
                <c:pt idx="6">
                  <c:v>0.73248333333333326</c:v>
                </c:pt>
                <c:pt idx="7">
                  <c:v>0.77323624999999996</c:v>
                </c:pt>
                <c:pt idx="8">
                  <c:v>0.79359181818181812</c:v>
                </c:pt>
                <c:pt idx="9">
                  <c:v>0.80377999999999994</c:v>
                </c:pt>
                <c:pt idx="10">
                  <c:v>0.79710000000000003</c:v>
                </c:pt>
                <c:pt idx="11">
                  <c:v>0.80096666666666672</c:v>
                </c:pt>
                <c:pt idx="12">
                  <c:v>0.80772162162162164</c:v>
                </c:pt>
                <c:pt idx="13">
                  <c:v>0.82266000000000006</c:v>
                </c:pt>
                <c:pt idx="14">
                  <c:v>0.83340298507462685</c:v>
                </c:pt>
                <c:pt idx="15">
                  <c:v>0.79505666666666663</c:v>
                </c:pt>
                <c:pt idx="16">
                  <c:v>0.86130327868852452</c:v>
                </c:pt>
                <c:pt idx="17">
                  <c:v>0.76332121212121207</c:v>
                </c:pt>
                <c:pt idx="18">
                  <c:v>0.72210360360360359</c:v>
                </c:pt>
                <c:pt idx="19">
                  <c:v>0.60570000000000002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6-42EC-97A0-852690762CB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p_full!$S$199:$S$218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0.52268499999999996</c:v>
                </c:pt>
                <c:pt idx="3">
                  <c:v>0.52605999999999997</c:v>
                </c:pt>
                <c:pt idx="4">
                  <c:v>0.69445333333333326</c:v>
                </c:pt>
                <c:pt idx="5">
                  <c:v>0.78</c:v>
                </c:pt>
                <c:pt idx="6">
                  <c:v>0.84820666666666666</c:v>
                </c:pt>
                <c:pt idx="7">
                  <c:v>0.87592499999999995</c:v>
                </c:pt>
                <c:pt idx="8">
                  <c:v>0.89602000000000004</c:v>
                </c:pt>
                <c:pt idx="9">
                  <c:v>0.89995333333333327</c:v>
                </c:pt>
                <c:pt idx="10">
                  <c:v>0.90351000000000004</c:v>
                </c:pt>
                <c:pt idx="11">
                  <c:v>0.90910370370370375</c:v>
                </c:pt>
                <c:pt idx="12">
                  <c:v>0.90800810810810806</c:v>
                </c:pt>
                <c:pt idx="13">
                  <c:v>0.91272999999999993</c:v>
                </c:pt>
                <c:pt idx="14">
                  <c:v>0.91152089552238802</c:v>
                </c:pt>
                <c:pt idx="15">
                  <c:v>0.90381</c:v>
                </c:pt>
                <c:pt idx="16">
                  <c:v>0.8854590163934426</c:v>
                </c:pt>
                <c:pt idx="17">
                  <c:v>0.86732727272727284</c:v>
                </c:pt>
                <c:pt idx="18">
                  <c:v>0.85492342342342342</c:v>
                </c:pt>
                <c:pt idx="19">
                  <c:v>0.83167666666666662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6-42EC-97A0-852690762CB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p_full!$T$199:$T$218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0.46626000000000001</c:v>
                </c:pt>
                <c:pt idx="3">
                  <c:v>0.46921000000000002</c:v>
                </c:pt>
                <c:pt idx="4">
                  <c:v>0.62031999999999998</c:v>
                </c:pt>
                <c:pt idx="5">
                  <c:v>0.70335999999999999</c:v>
                </c:pt>
                <c:pt idx="6">
                  <c:v>0.77603</c:v>
                </c:pt>
                <c:pt idx="7">
                  <c:v>0.80747000000000002</c:v>
                </c:pt>
                <c:pt idx="8">
                  <c:v>0.82990999999999993</c:v>
                </c:pt>
                <c:pt idx="9">
                  <c:v>0.83362000000000003</c:v>
                </c:pt>
                <c:pt idx="10">
                  <c:v>0.83478999999999992</c:v>
                </c:pt>
                <c:pt idx="11">
                  <c:v>0.83845185185185189</c:v>
                </c:pt>
                <c:pt idx="12">
                  <c:v>0.83168918918918922</c:v>
                </c:pt>
                <c:pt idx="13">
                  <c:v>0.82796000000000003</c:v>
                </c:pt>
                <c:pt idx="14">
                  <c:v>0.80659999999999998</c:v>
                </c:pt>
                <c:pt idx="15">
                  <c:v>0.7755399999999999</c:v>
                </c:pt>
                <c:pt idx="16">
                  <c:v>0.73503278688524598</c:v>
                </c:pt>
                <c:pt idx="17">
                  <c:v>0.68973333333333331</c:v>
                </c:pt>
                <c:pt idx="18">
                  <c:v>0.65385585585585593</c:v>
                </c:pt>
                <c:pt idx="19">
                  <c:v>0.60331333333333337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6-42EC-97A0-85269076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p_full!$R$199:$R$218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0.53680666666666665</c:v>
                </c:pt>
                <c:pt idx="5">
                  <c:v>0.65237999999999996</c:v>
                </c:pt>
                <c:pt idx="6">
                  <c:v>0.73248333333333326</c:v>
                </c:pt>
                <c:pt idx="7">
                  <c:v>0.77323624999999996</c:v>
                </c:pt>
                <c:pt idx="8">
                  <c:v>0.79359181818181812</c:v>
                </c:pt>
                <c:pt idx="9">
                  <c:v>0.80377999999999994</c:v>
                </c:pt>
                <c:pt idx="10">
                  <c:v>0.79710000000000003</c:v>
                </c:pt>
                <c:pt idx="11">
                  <c:v>0.80096666666666672</c:v>
                </c:pt>
                <c:pt idx="12">
                  <c:v>0.80772162162162164</c:v>
                </c:pt>
                <c:pt idx="13">
                  <c:v>0.82266000000000006</c:v>
                </c:pt>
                <c:pt idx="14">
                  <c:v>0.83340298507462685</c:v>
                </c:pt>
                <c:pt idx="15">
                  <c:v>0.79505666666666663</c:v>
                </c:pt>
                <c:pt idx="16">
                  <c:v>0.86130327868852452</c:v>
                </c:pt>
                <c:pt idx="17">
                  <c:v>0.76332121212121207</c:v>
                </c:pt>
                <c:pt idx="18">
                  <c:v>0.72210360360360359</c:v>
                </c:pt>
                <c:pt idx="19">
                  <c:v>0.60570000000000002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D-4826-BF3D-EC3D54911D6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p_full!$S$199:$S$218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0.52268499999999996</c:v>
                </c:pt>
                <c:pt idx="3">
                  <c:v>0.52605999999999997</c:v>
                </c:pt>
                <c:pt idx="4">
                  <c:v>0.69445333333333326</c:v>
                </c:pt>
                <c:pt idx="5">
                  <c:v>0.78</c:v>
                </c:pt>
                <c:pt idx="6">
                  <c:v>0.84820666666666666</c:v>
                </c:pt>
                <c:pt idx="7">
                  <c:v>0.87592499999999995</c:v>
                </c:pt>
                <c:pt idx="8">
                  <c:v>0.89602000000000004</c:v>
                </c:pt>
                <c:pt idx="9">
                  <c:v>0.89995333333333327</c:v>
                </c:pt>
                <c:pt idx="10">
                  <c:v>0.90351000000000004</c:v>
                </c:pt>
                <c:pt idx="11">
                  <c:v>0.90910370370370375</c:v>
                </c:pt>
                <c:pt idx="12">
                  <c:v>0.90800810810810806</c:v>
                </c:pt>
                <c:pt idx="13">
                  <c:v>0.91272999999999993</c:v>
                </c:pt>
                <c:pt idx="14">
                  <c:v>0.91152089552238802</c:v>
                </c:pt>
                <c:pt idx="15">
                  <c:v>0.90381</c:v>
                </c:pt>
                <c:pt idx="16">
                  <c:v>0.8854590163934426</c:v>
                </c:pt>
                <c:pt idx="17">
                  <c:v>0.86732727272727284</c:v>
                </c:pt>
                <c:pt idx="18">
                  <c:v>0.85492342342342342</c:v>
                </c:pt>
                <c:pt idx="19">
                  <c:v>0.83167666666666662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D-4826-BF3D-EC3D54911D6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p_full!$T$199:$T$218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0.46626000000000001</c:v>
                </c:pt>
                <c:pt idx="3">
                  <c:v>0.46921000000000002</c:v>
                </c:pt>
                <c:pt idx="4">
                  <c:v>0.62031999999999998</c:v>
                </c:pt>
                <c:pt idx="5">
                  <c:v>0.70335999999999999</c:v>
                </c:pt>
                <c:pt idx="6">
                  <c:v>0.77603</c:v>
                </c:pt>
                <c:pt idx="7">
                  <c:v>0.80747000000000002</c:v>
                </c:pt>
                <c:pt idx="8">
                  <c:v>0.82990999999999993</c:v>
                </c:pt>
                <c:pt idx="9">
                  <c:v>0.83362000000000003</c:v>
                </c:pt>
                <c:pt idx="10">
                  <c:v>0.83478999999999992</c:v>
                </c:pt>
                <c:pt idx="11">
                  <c:v>0.83845185185185189</c:v>
                </c:pt>
                <c:pt idx="12">
                  <c:v>0.83168918918918922</c:v>
                </c:pt>
                <c:pt idx="13">
                  <c:v>0.82796000000000003</c:v>
                </c:pt>
                <c:pt idx="14">
                  <c:v>0.80659999999999998</c:v>
                </c:pt>
                <c:pt idx="15">
                  <c:v>0.7755399999999999</c:v>
                </c:pt>
                <c:pt idx="16">
                  <c:v>0.73503278688524598</c:v>
                </c:pt>
                <c:pt idx="17">
                  <c:v>0.68973333333333331</c:v>
                </c:pt>
                <c:pt idx="18">
                  <c:v>0.65385585585585593</c:v>
                </c:pt>
                <c:pt idx="19">
                  <c:v>0.60331333333333337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BD-4826-BF3D-EC3D5491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p_full!$R$237:$R$256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0.34036250000000001</c:v>
                </c:pt>
                <c:pt idx="6">
                  <c:v>0.496975</c:v>
                </c:pt>
                <c:pt idx="7">
                  <c:v>0.58370624999999998</c:v>
                </c:pt>
                <c:pt idx="8">
                  <c:v>0.61317454545454542</c:v>
                </c:pt>
                <c:pt idx="9">
                  <c:v>0.61892066666666667</c:v>
                </c:pt>
                <c:pt idx="10">
                  <c:v>0.66587499999999999</c:v>
                </c:pt>
                <c:pt idx="11">
                  <c:v>0.63323333333333331</c:v>
                </c:pt>
                <c:pt idx="12">
                  <c:v>0.73805675675675675</c:v>
                </c:pt>
                <c:pt idx="13">
                  <c:v>0.68802400000000008</c:v>
                </c:pt>
                <c:pt idx="14">
                  <c:v>0.8172238805970149</c:v>
                </c:pt>
                <c:pt idx="15">
                  <c:v>0.85163444444444436</c:v>
                </c:pt>
                <c:pt idx="16">
                  <c:v>0.730144262295082</c:v>
                </c:pt>
                <c:pt idx="17">
                  <c:v>0.65389696969696975</c:v>
                </c:pt>
                <c:pt idx="18">
                  <c:v>0.74107207207207204</c:v>
                </c:pt>
                <c:pt idx="19">
                  <c:v>0.58893666666666666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1-4F0F-9A1B-55432E8D8D10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p_full!$S$237:$S$256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0.19333</c:v>
                </c:pt>
                <c:pt idx="4">
                  <c:v>0.33144833333333334</c:v>
                </c:pt>
                <c:pt idx="5">
                  <c:v>0.47733500000000001</c:v>
                </c:pt>
                <c:pt idx="6">
                  <c:v>0.63936333333333339</c:v>
                </c:pt>
                <c:pt idx="7">
                  <c:v>0.71820499999999998</c:v>
                </c:pt>
                <c:pt idx="8">
                  <c:v>0.76577636363636359</c:v>
                </c:pt>
                <c:pt idx="9">
                  <c:v>0.7904199999999999</c:v>
                </c:pt>
                <c:pt idx="10">
                  <c:v>0.81342499999999995</c:v>
                </c:pt>
                <c:pt idx="11">
                  <c:v>0.81832962962962963</c:v>
                </c:pt>
                <c:pt idx="12">
                  <c:v>0.83137027027027022</c:v>
                </c:pt>
                <c:pt idx="13">
                  <c:v>0.82668400000000009</c:v>
                </c:pt>
                <c:pt idx="14">
                  <c:v>0.8445970149253732</c:v>
                </c:pt>
                <c:pt idx="15">
                  <c:v>0.83884999999999998</c:v>
                </c:pt>
                <c:pt idx="16">
                  <c:v>0.83497540983606566</c:v>
                </c:pt>
                <c:pt idx="17">
                  <c:v>0.82937575757575766</c:v>
                </c:pt>
                <c:pt idx="18">
                  <c:v>0.80909009009009003</c:v>
                </c:pt>
                <c:pt idx="19">
                  <c:v>0.78367333333333333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1-4F0F-9A1B-55432E8D8D10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p_full!$T$237:$T$256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0.17589850000000001</c:v>
                </c:pt>
                <c:pt idx="4">
                  <c:v>0.26045000000000001</c:v>
                </c:pt>
                <c:pt idx="5">
                  <c:v>0.36864000000000002</c:v>
                </c:pt>
                <c:pt idx="6">
                  <c:v>0.50507999999999997</c:v>
                </c:pt>
                <c:pt idx="7">
                  <c:v>0.58716000000000002</c:v>
                </c:pt>
                <c:pt idx="8">
                  <c:v>0.63638000000000006</c:v>
                </c:pt>
                <c:pt idx="9">
                  <c:v>0.66126000000000007</c:v>
                </c:pt>
                <c:pt idx="10">
                  <c:v>0.69569999999999999</c:v>
                </c:pt>
                <c:pt idx="11">
                  <c:v>0.70158148148148147</c:v>
                </c:pt>
                <c:pt idx="12">
                  <c:v>0.7208</c:v>
                </c:pt>
                <c:pt idx="13">
                  <c:v>0.71444000000000007</c:v>
                </c:pt>
                <c:pt idx="14">
                  <c:v>0.72814029850746276</c:v>
                </c:pt>
                <c:pt idx="15">
                  <c:v>0.70754000000000006</c:v>
                </c:pt>
                <c:pt idx="16">
                  <c:v>0.687327868852459</c:v>
                </c:pt>
                <c:pt idx="17">
                  <c:v>0.66322424242424238</c:v>
                </c:pt>
                <c:pt idx="18">
                  <c:v>0.62400900900900902</c:v>
                </c:pt>
                <c:pt idx="19">
                  <c:v>0.58001333333333327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1-4F0F-9A1B-55432E8D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p_full!$R$237:$R$256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0.34036250000000001</c:v>
                </c:pt>
                <c:pt idx="6">
                  <c:v>0.496975</c:v>
                </c:pt>
                <c:pt idx="7">
                  <c:v>0.58370624999999998</c:v>
                </c:pt>
                <c:pt idx="8">
                  <c:v>0.61317454545454542</c:v>
                </c:pt>
                <c:pt idx="9">
                  <c:v>0.61892066666666667</c:v>
                </c:pt>
                <c:pt idx="10">
                  <c:v>0.66587499999999999</c:v>
                </c:pt>
                <c:pt idx="11">
                  <c:v>0.63323333333333331</c:v>
                </c:pt>
                <c:pt idx="12">
                  <c:v>0.73805675675675675</c:v>
                </c:pt>
                <c:pt idx="13">
                  <c:v>0.68802400000000008</c:v>
                </c:pt>
                <c:pt idx="14">
                  <c:v>0.8172238805970149</c:v>
                </c:pt>
                <c:pt idx="15">
                  <c:v>0.85163444444444436</c:v>
                </c:pt>
                <c:pt idx="16">
                  <c:v>0.730144262295082</c:v>
                </c:pt>
                <c:pt idx="17">
                  <c:v>0.65389696969696975</c:v>
                </c:pt>
                <c:pt idx="18">
                  <c:v>0.74107207207207204</c:v>
                </c:pt>
                <c:pt idx="19">
                  <c:v>0.58893666666666666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D-4F9A-8560-CB79B3FF1FD2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p_full!$S$237:$S$256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0.19333</c:v>
                </c:pt>
                <c:pt idx="4">
                  <c:v>0.33144833333333334</c:v>
                </c:pt>
                <c:pt idx="5">
                  <c:v>0.47733500000000001</c:v>
                </c:pt>
                <c:pt idx="6">
                  <c:v>0.63936333333333339</c:v>
                </c:pt>
                <c:pt idx="7">
                  <c:v>0.71820499999999998</c:v>
                </c:pt>
                <c:pt idx="8">
                  <c:v>0.76577636363636359</c:v>
                </c:pt>
                <c:pt idx="9">
                  <c:v>0.7904199999999999</c:v>
                </c:pt>
                <c:pt idx="10">
                  <c:v>0.81342499999999995</c:v>
                </c:pt>
                <c:pt idx="11">
                  <c:v>0.81832962962962963</c:v>
                </c:pt>
                <c:pt idx="12">
                  <c:v>0.83137027027027022</c:v>
                </c:pt>
                <c:pt idx="13">
                  <c:v>0.82668400000000009</c:v>
                </c:pt>
                <c:pt idx="14">
                  <c:v>0.8445970149253732</c:v>
                </c:pt>
                <c:pt idx="15">
                  <c:v>0.83884999999999998</c:v>
                </c:pt>
                <c:pt idx="16">
                  <c:v>0.83497540983606566</c:v>
                </c:pt>
                <c:pt idx="17">
                  <c:v>0.82937575757575766</c:v>
                </c:pt>
                <c:pt idx="18">
                  <c:v>0.80909009009009003</c:v>
                </c:pt>
                <c:pt idx="19">
                  <c:v>0.78367333333333333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D-4F9A-8560-CB79B3FF1FD2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p_full!$T$237:$T$256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0.17589850000000001</c:v>
                </c:pt>
                <c:pt idx="4">
                  <c:v>0.26045000000000001</c:v>
                </c:pt>
                <c:pt idx="5">
                  <c:v>0.36864000000000002</c:v>
                </c:pt>
                <c:pt idx="6">
                  <c:v>0.50507999999999997</c:v>
                </c:pt>
                <c:pt idx="7">
                  <c:v>0.58716000000000002</c:v>
                </c:pt>
                <c:pt idx="8">
                  <c:v>0.63638000000000006</c:v>
                </c:pt>
                <c:pt idx="9">
                  <c:v>0.66126000000000007</c:v>
                </c:pt>
                <c:pt idx="10">
                  <c:v>0.69569999999999999</c:v>
                </c:pt>
                <c:pt idx="11">
                  <c:v>0.70158148148148147</c:v>
                </c:pt>
                <c:pt idx="12">
                  <c:v>0.7208</c:v>
                </c:pt>
                <c:pt idx="13">
                  <c:v>0.71444000000000007</c:v>
                </c:pt>
                <c:pt idx="14">
                  <c:v>0.72814029850746276</c:v>
                </c:pt>
                <c:pt idx="15">
                  <c:v>0.70754000000000006</c:v>
                </c:pt>
                <c:pt idx="16">
                  <c:v>0.687327868852459</c:v>
                </c:pt>
                <c:pt idx="17">
                  <c:v>0.66322424242424238</c:v>
                </c:pt>
                <c:pt idx="18">
                  <c:v>0.62400900900900902</c:v>
                </c:pt>
                <c:pt idx="19">
                  <c:v>0.58001333333333327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D-4F9A-8560-CB79B3FF1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10000000000000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Two-node measurements vs theoretical</a:t>
            </a:r>
            <a:r>
              <a:rPr lang="de-DE" baseline="0"/>
              <a:t> solution</a:t>
            </a:r>
          </a:p>
        </c:rich>
      </c:tx>
      <c:layout>
        <c:manualLayout>
          <c:xMode val="edge"/>
          <c:yMode val="edge"/>
          <c:x val="0.11908475857040203"/>
          <c:y val="3.704890242958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comp'!$B$3</c:f>
              <c:strCache>
                <c:ptCount val="1"/>
                <c:pt idx="0">
                  <c:v>measured 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comp'!$B$4:$B$43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F9C-AF37-796D4049472A}"/>
            </c:ext>
          </c:extLst>
        </c:ser>
        <c:ser>
          <c:idx val="1"/>
          <c:order val="1"/>
          <c:tx>
            <c:strRef>
              <c:f>'minimal comp'!$C$3</c:f>
              <c:strCache>
                <c:ptCount val="1"/>
                <c:pt idx="0">
                  <c:v>measured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comp'!$C$4:$C$43</c:f>
              <c:numCache>
                <c:formatCode>General</c:formatCode>
                <c:ptCount val="40"/>
                <c:pt idx="0">
                  <c:v>1.2599499999999999</c:v>
                </c:pt>
                <c:pt idx="1">
                  <c:v>1.2931699999999999</c:v>
                </c:pt>
                <c:pt idx="2">
                  <c:v>1.34273</c:v>
                </c:pt>
                <c:pt idx="3">
                  <c:v>1.3991100000000001</c:v>
                </c:pt>
                <c:pt idx="4">
                  <c:v>1.4347300000000001</c:v>
                </c:pt>
                <c:pt idx="5">
                  <c:v>1.4986299999999999</c:v>
                </c:pt>
                <c:pt idx="6">
                  <c:v>1.52667</c:v>
                </c:pt>
                <c:pt idx="7">
                  <c:v>1.5838699999999999</c:v>
                </c:pt>
                <c:pt idx="8">
                  <c:v>1.6380300000000001</c:v>
                </c:pt>
                <c:pt idx="9">
                  <c:v>1.69858</c:v>
                </c:pt>
                <c:pt idx="10">
                  <c:v>1.73855</c:v>
                </c:pt>
                <c:pt idx="11">
                  <c:v>1.8040400000000001</c:v>
                </c:pt>
                <c:pt idx="12">
                  <c:v>1.8656999999999999</c:v>
                </c:pt>
                <c:pt idx="13">
                  <c:v>1.9095500000000001</c:v>
                </c:pt>
                <c:pt idx="14">
                  <c:v>1.9527600000000001</c:v>
                </c:pt>
                <c:pt idx="15">
                  <c:v>2.0613299999999999</c:v>
                </c:pt>
                <c:pt idx="16">
                  <c:v>2.0933700000000002</c:v>
                </c:pt>
                <c:pt idx="17">
                  <c:v>2.1527699999999999</c:v>
                </c:pt>
                <c:pt idx="18">
                  <c:v>2.2587000000000002</c:v>
                </c:pt>
                <c:pt idx="19">
                  <c:v>2.3420399999999999</c:v>
                </c:pt>
                <c:pt idx="20">
                  <c:v>2.3922599999999998</c:v>
                </c:pt>
                <c:pt idx="21">
                  <c:v>2.4861200000000001</c:v>
                </c:pt>
                <c:pt idx="22">
                  <c:v>2.5817199999999998</c:v>
                </c:pt>
                <c:pt idx="23">
                  <c:v>2.68825</c:v>
                </c:pt>
                <c:pt idx="24">
                  <c:v>2.7593999999999999</c:v>
                </c:pt>
                <c:pt idx="25">
                  <c:v>2.8640599999999998</c:v>
                </c:pt>
                <c:pt idx="26">
                  <c:v>2.9589799999999999</c:v>
                </c:pt>
                <c:pt idx="27">
                  <c:v>3.1249699999999998</c:v>
                </c:pt>
                <c:pt idx="28">
                  <c:v>3.2757800000000001</c:v>
                </c:pt>
                <c:pt idx="29">
                  <c:v>3.38483</c:v>
                </c:pt>
                <c:pt idx="30">
                  <c:v>3.5062899999999999</c:v>
                </c:pt>
                <c:pt idx="31">
                  <c:v>3.5401099999999999</c:v>
                </c:pt>
                <c:pt idx="32">
                  <c:v>3.7469600000000001</c:v>
                </c:pt>
                <c:pt idx="33">
                  <c:v>4.0852000000000004</c:v>
                </c:pt>
                <c:pt idx="34">
                  <c:v>4.4435599999999997</c:v>
                </c:pt>
                <c:pt idx="35">
                  <c:v>4.7889900000000001</c:v>
                </c:pt>
                <c:pt idx="36">
                  <c:v>5.0808099999999996</c:v>
                </c:pt>
                <c:pt idx="37">
                  <c:v>6.0553600000000003</c:v>
                </c:pt>
                <c:pt idx="38">
                  <c:v>9.7067499999999995</c:v>
                </c:pt>
                <c:pt idx="39">
                  <c:v>22.5169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1-4F9C-AF37-796D4049472A}"/>
            </c:ext>
          </c:extLst>
        </c:ser>
        <c:ser>
          <c:idx val="2"/>
          <c:order val="2"/>
          <c:tx>
            <c:strRef>
              <c:f>'minimal comp'!$D$3</c:f>
              <c:strCache>
                <c:ptCount val="1"/>
                <c:pt idx="0">
                  <c:v>Theoretical Solution 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1-4F9C-AF37-796D4049472A}"/>
            </c:ext>
          </c:extLst>
        </c:ser>
        <c:ser>
          <c:idx val="3"/>
          <c:order val="3"/>
          <c:tx>
            <c:strRef>
              <c:f>'minimal comp'!$E$3</c:f>
              <c:strCache>
                <c:ptCount val="1"/>
                <c:pt idx="0">
                  <c:v>Theoretical Solution stddev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comp'!$E$4:$E$43</c:f>
              <c:numCache>
                <c:formatCode>General</c:formatCode>
                <c:ptCount val="40"/>
                <c:pt idx="0">
                  <c:v>1.2247600000000001</c:v>
                </c:pt>
                <c:pt idx="1">
                  <c:v>1.2611300000000001</c:v>
                </c:pt>
                <c:pt idx="2">
                  <c:v>1.2985899999999999</c:v>
                </c:pt>
                <c:pt idx="3">
                  <c:v>1.3371500000000001</c:v>
                </c:pt>
                <c:pt idx="4">
                  <c:v>1.37687</c:v>
                </c:pt>
                <c:pt idx="5">
                  <c:v>1.41777</c:v>
                </c:pt>
                <c:pt idx="6">
                  <c:v>1.4598899999999999</c:v>
                </c:pt>
                <c:pt idx="7">
                  <c:v>1.5032700000000001</c:v>
                </c:pt>
                <c:pt idx="8">
                  <c:v>1.5479499999999999</c:v>
                </c:pt>
                <c:pt idx="9">
                  <c:v>1.5939700000000001</c:v>
                </c:pt>
                <c:pt idx="10">
                  <c:v>1.64137</c:v>
                </c:pt>
                <c:pt idx="11">
                  <c:v>1.6901999999999999</c:v>
                </c:pt>
                <c:pt idx="12">
                  <c:v>1.7405200000000001</c:v>
                </c:pt>
                <c:pt idx="13">
                  <c:v>1.7923800000000001</c:v>
                </c:pt>
                <c:pt idx="14">
                  <c:v>1.8458399999999999</c:v>
                </c:pt>
                <c:pt idx="15">
                  <c:v>1.90096</c:v>
                </c:pt>
                <c:pt idx="16">
                  <c:v>1.95783</c:v>
                </c:pt>
                <c:pt idx="17">
                  <c:v>2.0165299999999999</c:v>
                </c:pt>
                <c:pt idx="18">
                  <c:v>2.0771600000000001</c:v>
                </c:pt>
                <c:pt idx="19">
                  <c:v>2.13985</c:v>
                </c:pt>
                <c:pt idx="20">
                  <c:v>2.2047400000000001</c:v>
                </c:pt>
                <c:pt idx="21">
                  <c:v>2.2720099999999999</c:v>
                </c:pt>
                <c:pt idx="22">
                  <c:v>2.3418999999999999</c:v>
                </c:pt>
                <c:pt idx="23">
                  <c:v>2.4147099999999999</c:v>
                </c:pt>
                <c:pt idx="24">
                  <c:v>2.4908100000000002</c:v>
                </c:pt>
                <c:pt idx="25">
                  <c:v>2.5707399999999998</c:v>
                </c:pt>
                <c:pt idx="26">
                  <c:v>2.6551900000000002</c:v>
                </c:pt>
                <c:pt idx="27">
                  <c:v>2.7451699999999999</c:v>
                </c:pt>
                <c:pt idx="28">
                  <c:v>2.8420999999999998</c:v>
                </c:pt>
                <c:pt idx="29">
                  <c:v>2.9480900000000001</c:v>
                </c:pt>
                <c:pt idx="30">
                  <c:v>3.0663499999999999</c:v>
                </c:pt>
                <c:pt idx="31">
                  <c:v>3.20194</c:v>
                </c:pt>
                <c:pt idx="32">
                  <c:v>3.3633000000000002</c:v>
                </c:pt>
                <c:pt idx="33">
                  <c:v>3.5651700000000002</c:v>
                </c:pt>
                <c:pt idx="34">
                  <c:v>3.8352400000000002</c:v>
                </c:pt>
                <c:pt idx="35">
                  <c:v>4.2306299999999997</c:v>
                </c:pt>
                <c:pt idx="36">
                  <c:v>4.8850899999999999</c:v>
                </c:pt>
                <c:pt idx="37">
                  <c:v>6.1799499999999998</c:v>
                </c:pt>
                <c:pt idx="38">
                  <c:v>9.6800300000000004</c:v>
                </c:pt>
                <c:pt idx="39">
                  <c:v>35.280099999999997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1-4F9C-AF37-796D404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616"/>
        <c:axId val="1234981968"/>
      </c:scatterChart>
      <c:valAx>
        <c:axId val="1551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981968"/>
        <c:crosses val="autoZero"/>
        <c:crossBetween val="midCat"/>
      </c:valAx>
      <c:valAx>
        <c:axId val="123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p_full!$R$262:$R$281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0.32262999999999997</c:v>
                </c:pt>
                <c:pt idx="6">
                  <c:v>0.46781666666666671</c:v>
                </c:pt>
                <c:pt idx="7">
                  <c:v>0.56521874999999999</c:v>
                </c:pt>
                <c:pt idx="8">
                  <c:v>0.61116999999999999</c:v>
                </c:pt>
                <c:pt idx="9">
                  <c:v>0.63291199999999992</c:v>
                </c:pt>
                <c:pt idx="10">
                  <c:v>0.654555</c:v>
                </c:pt>
                <c:pt idx="11">
                  <c:v>0.65439259259259264</c:v>
                </c:pt>
                <c:pt idx="12">
                  <c:v>0.66740540540540538</c:v>
                </c:pt>
                <c:pt idx="13">
                  <c:v>0.67716399999999988</c:v>
                </c:pt>
                <c:pt idx="14">
                  <c:v>0.68123582089552237</c:v>
                </c:pt>
                <c:pt idx="15">
                  <c:v>0.69205555555555553</c:v>
                </c:pt>
                <c:pt idx="16">
                  <c:v>0.69299754098360655</c:v>
                </c:pt>
                <c:pt idx="17">
                  <c:v>0.59085939393939391</c:v>
                </c:pt>
                <c:pt idx="18">
                  <c:v>0.52785135135135142</c:v>
                </c:pt>
                <c:pt idx="19">
                  <c:v>0.56347000000000003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F-4620-B9D7-ADB3C1A69D77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p_full!$S$262:$S$281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0.19193250000000001</c:v>
                </c:pt>
                <c:pt idx="4">
                  <c:v>0.31467666666666666</c:v>
                </c:pt>
                <c:pt idx="5">
                  <c:v>0.4601325</c:v>
                </c:pt>
                <c:pt idx="6">
                  <c:v>0.62466333333333335</c:v>
                </c:pt>
                <c:pt idx="7">
                  <c:v>0.70603125</c:v>
                </c:pt>
                <c:pt idx="8">
                  <c:v>0.76868363636363635</c:v>
                </c:pt>
                <c:pt idx="9">
                  <c:v>0.79547999999999996</c:v>
                </c:pt>
                <c:pt idx="10">
                  <c:v>0.81478000000000006</c:v>
                </c:pt>
                <c:pt idx="11">
                  <c:v>0.82461481481481491</c:v>
                </c:pt>
                <c:pt idx="12">
                  <c:v>0.82560810810810814</c:v>
                </c:pt>
                <c:pt idx="13">
                  <c:v>0.82836799999999999</c:v>
                </c:pt>
                <c:pt idx="14">
                  <c:v>0.82871492537313429</c:v>
                </c:pt>
                <c:pt idx="15">
                  <c:v>0.82831888888888883</c:v>
                </c:pt>
                <c:pt idx="16">
                  <c:v>0.82722950819672125</c:v>
                </c:pt>
                <c:pt idx="17">
                  <c:v>0.82193333333333329</c:v>
                </c:pt>
                <c:pt idx="18">
                  <c:v>0.81750450450450451</c:v>
                </c:pt>
                <c:pt idx="19">
                  <c:v>0.8105066666666666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F-4620-B9D7-ADB3C1A69D77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p_full!$T$262:$T$281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0.17449000000000001</c:v>
                </c:pt>
                <c:pt idx="4">
                  <c:v>0.24665000000000001</c:v>
                </c:pt>
                <c:pt idx="5">
                  <c:v>0.34965499999999999</c:v>
                </c:pt>
                <c:pt idx="6">
                  <c:v>0.48520999999999997</c:v>
                </c:pt>
                <c:pt idx="7">
                  <c:v>0.57004624999999998</c:v>
                </c:pt>
                <c:pt idx="8">
                  <c:v>0.63822000000000001</c:v>
                </c:pt>
                <c:pt idx="9">
                  <c:v>0.67311333333333334</c:v>
                </c:pt>
                <c:pt idx="10">
                  <c:v>0.69913999999999998</c:v>
                </c:pt>
                <c:pt idx="11">
                  <c:v>0.71171851851851853</c:v>
                </c:pt>
                <c:pt idx="12">
                  <c:v>0.72075945945945941</c:v>
                </c:pt>
                <c:pt idx="13">
                  <c:v>0.72477999999999998</c:v>
                </c:pt>
                <c:pt idx="14">
                  <c:v>0.73273134328358214</c:v>
                </c:pt>
                <c:pt idx="15">
                  <c:v>0.73851111111111101</c:v>
                </c:pt>
                <c:pt idx="16">
                  <c:v>0.74435245901639346</c:v>
                </c:pt>
                <c:pt idx="17">
                  <c:v>0.74464242424242422</c:v>
                </c:pt>
                <c:pt idx="18">
                  <c:v>0.74363963963963964</c:v>
                </c:pt>
                <c:pt idx="19">
                  <c:v>0.74474333333333331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F-4620-B9D7-ADB3C1A6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p_full!$R$289:$R$302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0-4598-98EA-42A4628DE4F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p_full!$S$289:$S$302</c:f>
              <c:numCache>
                <c:formatCode>General</c:formatCode>
                <c:ptCount val="14"/>
                <c:pt idx="0">
                  <c:v>4.1978500000000002E-2</c:v>
                </c:pt>
                <c:pt idx="1">
                  <c:v>6.8654070796460173E-2</c:v>
                </c:pt>
                <c:pt idx="2">
                  <c:v>0.13693858267716535</c:v>
                </c:pt>
                <c:pt idx="3">
                  <c:v>0.24030069444444443</c:v>
                </c:pt>
                <c:pt idx="4">
                  <c:v>0.43411666666666665</c:v>
                </c:pt>
                <c:pt idx="5">
                  <c:v>0.56893989071038253</c:v>
                </c:pt>
                <c:pt idx="6">
                  <c:v>0.68282608695652169</c:v>
                </c:pt>
                <c:pt idx="7">
                  <c:v>0.74070512820512813</c:v>
                </c:pt>
                <c:pt idx="8">
                  <c:v>0.7797537878787878</c:v>
                </c:pt>
                <c:pt idx="9">
                  <c:v>0.81295973154362411</c:v>
                </c:pt>
                <c:pt idx="10">
                  <c:v>0.82826190476190475</c:v>
                </c:pt>
                <c:pt idx="11">
                  <c:v>0.84620316622691294</c:v>
                </c:pt>
                <c:pt idx="12">
                  <c:v>0.85737383177570092</c:v>
                </c:pt>
                <c:pt idx="13">
                  <c:v>0.86806211180124226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0-4598-98EA-42A4628DE4F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p_full!$T$289:$T$302</c:f>
              <c:numCache>
                <c:formatCode>General</c:formatCode>
                <c:ptCount val="14"/>
                <c:pt idx="0">
                  <c:v>1.444E-2</c:v>
                </c:pt>
                <c:pt idx="1">
                  <c:v>1.8761061946902656E-2</c:v>
                </c:pt>
                <c:pt idx="2">
                  <c:v>3.5645669291338583E-2</c:v>
                </c:pt>
                <c:pt idx="3">
                  <c:v>8.7680555555555553E-2</c:v>
                </c:pt>
                <c:pt idx="4">
                  <c:v>0.25825308641975309</c:v>
                </c:pt>
                <c:pt idx="5">
                  <c:v>0.41406010928961745</c:v>
                </c:pt>
                <c:pt idx="6">
                  <c:v>0.55368599033816424</c:v>
                </c:pt>
                <c:pt idx="7">
                  <c:v>0.6301837606837607</c:v>
                </c:pt>
                <c:pt idx="8">
                  <c:v>0.6819621212121213</c:v>
                </c:pt>
                <c:pt idx="9">
                  <c:v>0.72631879194630877</c:v>
                </c:pt>
                <c:pt idx="10">
                  <c:v>0.74799404761904764</c:v>
                </c:pt>
                <c:pt idx="11">
                  <c:v>0.77201583113456462</c:v>
                </c:pt>
                <c:pt idx="12">
                  <c:v>0.78796728971962615</c:v>
                </c:pt>
                <c:pt idx="13">
                  <c:v>0.80032091097308489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A0-4598-98EA-42A4628D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p_full!$R$289:$R$302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7-4CF3-990E-5DA43AF1AB0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p_full!$S$289:$S$302</c:f>
              <c:numCache>
                <c:formatCode>General</c:formatCode>
                <c:ptCount val="14"/>
                <c:pt idx="0">
                  <c:v>4.1978500000000002E-2</c:v>
                </c:pt>
                <c:pt idx="1">
                  <c:v>6.8654070796460173E-2</c:v>
                </c:pt>
                <c:pt idx="2">
                  <c:v>0.13693858267716535</c:v>
                </c:pt>
                <c:pt idx="3">
                  <c:v>0.24030069444444443</c:v>
                </c:pt>
                <c:pt idx="4">
                  <c:v>0.43411666666666665</c:v>
                </c:pt>
                <c:pt idx="5">
                  <c:v>0.56893989071038253</c:v>
                </c:pt>
                <c:pt idx="6">
                  <c:v>0.68282608695652169</c:v>
                </c:pt>
                <c:pt idx="7">
                  <c:v>0.74070512820512813</c:v>
                </c:pt>
                <c:pt idx="8">
                  <c:v>0.7797537878787878</c:v>
                </c:pt>
                <c:pt idx="9">
                  <c:v>0.81295973154362411</c:v>
                </c:pt>
                <c:pt idx="10">
                  <c:v>0.82826190476190475</c:v>
                </c:pt>
                <c:pt idx="11">
                  <c:v>0.84620316622691294</c:v>
                </c:pt>
                <c:pt idx="12">
                  <c:v>0.85737383177570092</c:v>
                </c:pt>
                <c:pt idx="13">
                  <c:v>0.86806211180124226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A7-4CF3-990E-5DA43AF1AB0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p_full!$T$289:$T$302</c:f>
              <c:numCache>
                <c:formatCode>General</c:formatCode>
                <c:ptCount val="14"/>
                <c:pt idx="0">
                  <c:v>1.444E-2</c:v>
                </c:pt>
                <c:pt idx="1">
                  <c:v>1.8761061946902656E-2</c:v>
                </c:pt>
                <c:pt idx="2">
                  <c:v>3.5645669291338583E-2</c:v>
                </c:pt>
                <c:pt idx="3">
                  <c:v>8.7680555555555553E-2</c:v>
                </c:pt>
                <c:pt idx="4">
                  <c:v>0.25825308641975309</c:v>
                </c:pt>
                <c:pt idx="5">
                  <c:v>0.41406010928961745</c:v>
                </c:pt>
                <c:pt idx="6">
                  <c:v>0.55368599033816424</c:v>
                </c:pt>
                <c:pt idx="7">
                  <c:v>0.6301837606837607</c:v>
                </c:pt>
                <c:pt idx="8">
                  <c:v>0.6819621212121213</c:v>
                </c:pt>
                <c:pt idx="9">
                  <c:v>0.72631879194630877</c:v>
                </c:pt>
                <c:pt idx="10">
                  <c:v>0.74799404761904764</c:v>
                </c:pt>
                <c:pt idx="11">
                  <c:v>0.77201583113456462</c:v>
                </c:pt>
                <c:pt idx="12">
                  <c:v>0.78796728971962615</c:v>
                </c:pt>
                <c:pt idx="13">
                  <c:v>0.80032091097308489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A7-4CF3-990E-5DA43AF1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p_full!$R$262:$R$281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0.32262999999999997</c:v>
                </c:pt>
                <c:pt idx="6">
                  <c:v>0.46781666666666671</c:v>
                </c:pt>
                <c:pt idx="7">
                  <c:v>0.56521874999999999</c:v>
                </c:pt>
                <c:pt idx="8">
                  <c:v>0.61116999999999999</c:v>
                </c:pt>
                <c:pt idx="9">
                  <c:v>0.63291199999999992</c:v>
                </c:pt>
                <c:pt idx="10">
                  <c:v>0.654555</c:v>
                </c:pt>
                <c:pt idx="11">
                  <c:v>0.65439259259259264</c:v>
                </c:pt>
                <c:pt idx="12">
                  <c:v>0.66740540540540538</c:v>
                </c:pt>
                <c:pt idx="13">
                  <c:v>0.67716399999999988</c:v>
                </c:pt>
                <c:pt idx="14">
                  <c:v>0.68123582089552237</c:v>
                </c:pt>
                <c:pt idx="15">
                  <c:v>0.69205555555555553</c:v>
                </c:pt>
                <c:pt idx="16">
                  <c:v>0.69299754098360655</c:v>
                </c:pt>
                <c:pt idx="17">
                  <c:v>0.59085939393939391</c:v>
                </c:pt>
                <c:pt idx="18">
                  <c:v>0.52785135135135142</c:v>
                </c:pt>
                <c:pt idx="19">
                  <c:v>0.56347000000000003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0-4551-8A45-FB7771BB2D0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p_full!$S$262:$S$281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0.19193250000000001</c:v>
                </c:pt>
                <c:pt idx="4">
                  <c:v>0.31467666666666666</c:v>
                </c:pt>
                <c:pt idx="5">
                  <c:v>0.4601325</c:v>
                </c:pt>
                <c:pt idx="6">
                  <c:v>0.62466333333333335</c:v>
                </c:pt>
                <c:pt idx="7">
                  <c:v>0.70603125</c:v>
                </c:pt>
                <c:pt idx="8">
                  <c:v>0.76868363636363635</c:v>
                </c:pt>
                <c:pt idx="9">
                  <c:v>0.79547999999999996</c:v>
                </c:pt>
                <c:pt idx="10">
                  <c:v>0.81478000000000006</c:v>
                </c:pt>
                <c:pt idx="11">
                  <c:v>0.82461481481481491</c:v>
                </c:pt>
                <c:pt idx="12">
                  <c:v>0.82560810810810814</c:v>
                </c:pt>
                <c:pt idx="13">
                  <c:v>0.82836799999999999</c:v>
                </c:pt>
                <c:pt idx="14">
                  <c:v>0.82871492537313429</c:v>
                </c:pt>
                <c:pt idx="15">
                  <c:v>0.82831888888888883</c:v>
                </c:pt>
                <c:pt idx="16">
                  <c:v>0.82722950819672125</c:v>
                </c:pt>
                <c:pt idx="17">
                  <c:v>0.82193333333333329</c:v>
                </c:pt>
                <c:pt idx="18">
                  <c:v>0.81750450450450451</c:v>
                </c:pt>
                <c:pt idx="19">
                  <c:v>0.8105066666666666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0-4551-8A45-FB7771BB2D0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p_full!$T$262:$T$281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0.17449000000000001</c:v>
                </c:pt>
                <c:pt idx="4">
                  <c:v>0.24665000000000001</c:v>
                </c:pt>
                <c:pt idx="5">
                  <c:v>0.34965499999999999</c:v>
                </c:pt>
                <c:pt idx="6">
                  <c:v>0.48520999999999997</c:v>
                </c:pt>
                <c:pt idx="7">
                  <c:v>0.57004624999999998</c:v>
                </c:pt>
                <c:pt idx="8">
                  <c:v>0.63822000000000001</c:v>
                </c:pt>
                <c:pt idx="9">
                  <c:v>0.67311333333333334</c:v>
                </c:pt>
                <c:pt idx="10">
                  <c:v>0.69913999999999998</c:v>
                </c:pt>
                <c:pt idx="11">
                  <c:v>0.71171851851851853</c:v>
                </c:pt>
                <c:pt idx="12">
                  <c:v>0.72075945945945941</c:v>
                </c:pt>
                <c:pt idx="13">
                  <c:v>0.72477999999999998</c:v>
                </c:pt>
                <c:pt idx="14">
                  <c:v>0.73273134328358214</c:v>
                </c:pt>
                <c:pt idx="15">
                  <c:v>0.73851111111111101</c:v>
                </c:pt>
                <c:pt idx="16">
                  <c:v>0.74435245901639346</c:v>
                </c:pt>
                <c:pt idx="17">
                  <c:v>0.74464242424242422</c:v>
                </c:pt>
                <c:pt idx="18">
                  <c:v>0.74363963963963964</c:v>
                </c:pt>
                <c:pt idx="19">
                  <c:v>0.74474333333333331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90-4551-8A45-FB7771BB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Small</a:t>
            </a:r>
            <a:r>
              <a:rPr lang="de-DE" baseline="0"/>
              <a:t> x - Linear solution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comp'!$B$4:$B$35</c:f>
              <c:numCache>
                <c:formatCode>General</c:formatCode>
                <c:ptCount val="32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F27-A7B7-5335E839F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comp'!$D$4:$D$35</c:f>
              <c:numCache>
                <c:formatCode>General</c:formatCode>
                <c:ptCount val="32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5-4F27-A7B7-5335E83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5920"/>
        <c:axId val="432033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'minimal comp'!$A$4:$A$35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0.5</c:v>
                      </c:pt>
                      <c:pt idx="1">
                        <c:v>0.53013399999999999</c:v>
                      </c:pt>
                      <c:pt idx="2">
                        <c:v>0.56208499999999995</c:v>
                      </c:pt>
                      <c:pt idx="3">
                        <c:v>0.59596099999999996</c:v>
                      </c:pt>
                      <c:pt idx="4">
                        <c:v>0.63187899999999997</c:v>
                      </c:pt>
                      <c:pt idx="5">
                        <c:v>0.66996199999999995</c:v>
                      </c:pt>
                      <c:pt idx="6">
                        <c:v>0.71033999999999997</c:v>
                      </c:pt>
                      <c:pt idx="7">
                        <c:v>0.75315200000000004</c:v>
                      </c:pt>
                      <c:pt idx="8">
                        <c:v>0.798543</c:v>
                      </c:pt>
                      <c:pt idx="9">
                        <c:v>0.84667099999999995</c:v>
                      </c:pt>
                      <c:pt idx="10">
                        <c:v>0.89769900000000002</c:v>
                      </c:pt>
                      <c:pt idx="11">
                        <c:v>0.95180200000000004</c:v>
                      </c:pt>
                      <c:pt idx="12">
                        <c:v>1.0091699999999999</c:v>
                      </c:pt>
                      <c:pt idx="13">
                        <c:v>1.06999</c:v>
                      </c:pt>
                      <c:pt idx="14">
                        <c:v>1.1344700000000001</c:v>
                      </c:pt>
                      <c:pt idx="15">
                        <c:v>1.20285</c:v>
                      </c:pt>
                      <c:pt idx="16">
                        <c:v>1.2753399999999999</c:v>
                      </c:pt>
                      <c:pt idx="17">
                        <c:v>1.3522099999999999</c:v>
                      </c:pt>
                      <c:pt idx="18">
                        <c:v>1.4337</c:v>
                      </c:pt>
                      <c:pt idx="19">
                        <c:v>1.5201100000000001</c:v>
                      </c:pt>
                      <c:pt idx="20">
                        <c:v>1.6117300000000001</c:v>
                      </c:pt>
                      <c:pt idx="21">
                        <c:v>1.70886</c:v>
                      </c:pt>
                      <c:pt idx="22">
                        <c:v>1.81185</c:v>
                      </c:pt>
                      <c:pt idx="23">
                        <c:v>1.9210499999999999</c:v>
                      </c:pt>
                      <c:pt idx="24">
                        <c:v>2.0368300000000001</c:v>
                      </c:pt>
                      <c:pt idx="25">
                        <c:v>2.1595900000000001</c:v>
                      </c:pt>
                      <c:pt idx="26">
                        <c:v>2.2897500000000002</c:v>
                      </c:pt>
                      <c:pt idx="27">
                        <c:v>2.4277500000000001</c:v>
                      </c:pt>
                      <c:pt idx="28">
                        <c:v>2.5740599999999998</c:v>
                      </c:pt>
                      <c:pt idx="29">
                        <c:v>2.7292000000000001</c:v>
                      </c:pt>
                      <c:pt idx="30">
                        <c:v>2.8936899999999999</c:v>
                      </c:pt>
                      <c:pt idx="31">
                        <c:v>3.0680900000000002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'minimal comp'!$C$4:$C$35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1.2599499999999999</c:v>
                      </c:pt>
                      <c:pt idx="1">
                        <c:v>1.2931699999999999</c:v>
                      </c:pt>
                      <c:pt idx="2">
                        <c:v>1.34273</c:v>
                      </c:pt>
                      <c:pt idx="3">
                        <c:v>1.3991100000000001</c:v>
                      </c:pt>
                      <c:pt idx="4">
                        <c:v>1.4347300000000001</c:v>
                      </c:pt>
                      <c:pt idx="5">
                        <c:v>1.4986299999999999</c:v>
                      </c:pt>
                      <c:pt idx="6">
                        <c:v>1.52667</c:v>
                      </c:pt>
                      <c:pt idx="7">
                        <c:v>1.5838699999999999</c:v>
                      </c:pt>
                      <c:pt idx="8">
                        <c:v>1.6380300000000001</c:v>
                      </c:pt>
                      <c:pt idx="9">
                        <c:v>1.69858</c:v>
                      </c:pt>
                      <c:pt idx="10">
                        <c:v>1.73855</c:v>
                      </c:pt>
                      <c:pt idx="11">
                        <c:v>1.8040400000000001</c:v>
                      </c:pt>
                      <c:pt idx="12">
                        <c:v>1.8656999999999999</c:v>
                      </c:pt>
                      <c:pt idx="13">
                        <c:v>1.9095500000000001</c:v>
                      </c:pt>
                      <c:pt idx="14">
                        <c:v>1.9527600000000001</c:v>
                      </c:pt>
                      <c:pt idx="15">
                        <c:v>2.0613299999999999</c:v>
                      </c:pt>
                      <c:pt idx="16">
                        <c:v>2.0933700000000002</c:v>
                      </c:pt>
                      <c:pt idx="17">
                        <c:v>2.1527699999999999</c:v>
                      </c:pt>
                      <c:pt idx="18">
                        <c:v>2.2587000000000002</c:v>
                      </c:pt>
                      <c:pt idx="19">
                        <c:v>2.3420399999999999</c:v>
                      </c:pt>
                      <c:pt idx="20">
                        <c:v>2.3922599999999998</c:v>
                      </c:pt>
                      <c:pt idx="21">
                        <c:v>2.4861200000000001</c:v>
                      </c:pt>
                      <c:pt idx="22">
                        <c:v>2.5817199999999998</c:v>
                      </c:pt>
                      <c:pt idx="23">
                        <c:v>2.68825</c:v>
                      </c:pt>
                      <c:pt idx="24">
                        <c:v>2.7593999999999999</c:v>
                      </c:pt>
                      <c:pt idx="25">
                        <c:v>2.8640599999999998</c:v>
                      </c:pt>
                      <c:pt idx="26">
                        <c:v>2.9589799999999999</c:v>
                      </c:pt>
                      <c:pt idx="27">
                        <c:v>3.1249699999999998</c:v>
                      </c:pt>
                      <c:pt idx="28">
                        <c:v>3.2757800000000001</c:v>
                      </c:pt>
                      <c:pt idx="29">
                        <c:v>3.38483</c:v>
                      </c:pt>
                      <c:pt idx="30">
                        <c:v>3.5062899999999999</c:v>
                      </c:pt>
                      <c:pt idx="31">
                        <c:v>3.5401099999999999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E5-4F27-A7B7-5335E839F1F0}"/>
                  </c:ext>
                </c:extLst>
              </c15:ser>
            </c15:filteredScatterSeries>
          </c:ext>
        </c:extLst>
      </c:scatterChart>
      <c:valAx>
        <c:axId val="4394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33328"/>
        <c:crosses val="autoZero"/>
        <c:crossBetween val="midCat"/>
      </c:valAx>
      <c:valAx>
        <c:axId val="432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Complex</a:t>
            </a:r>
            <a:r>
              <a:rPr lang="de-DE" baseline="0"/>
              <a:t> zeros - contibution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comp'!$AC$4:$AC$43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comp'!$AD$4:$AD$43</c:f>
              <c:numCache>
                <c:formatCode>General</c:formatCode>
                <c:ptCount val="40"/>
                <c:pt idx="0">
                  <c:v>2.1944599999999999</c:v>
                </c:pt>
                <c:pt idx="1">
                  <c:v>2.2057899999999999</c:v>
                </c:pt>
                <c:pt idx="2">
                  <c:v>2.21774</c:v>
                </c:pt>
                <c:pt idx="3">
                  <c:v>2.2303600000000001</c:v>
                </c:pt>
                <c:pt idx="4">
                  <c:v>2.2436699999999998</c:v>
                </c:pt>
                <c:pt idx="5">
                  <c:v>2.2576999999999998</c:v>
                </c:pt>
                <c:pt idx="6">
                  <c:v>2.2724799999999998</c:v>
                </c:pt>
                <c:pt idx="7">
                  <c:v>2.2880500000000001</c:v>
                </c:pt>
                <c:pt idx="8">
                  <c:v>2.3044500000000001</c:v>
                </c:pt>
                <c:pt idx="9">
                  <c:v>2.3216899999999998</c:v>
                </c:pt>
                <c:pt idx="10">
                  <c:v>2.33982</c:v>
                </c:pt>
                <c:pt idx="11">
                  <c:v>2.35887</c:v>
                </c:pt>
                <c:pt idx="12">
                  <c:v>2.3788800000000001</c:v>
                </c:pt>
                <c:pt idx="13">
                  <c:v>2.3998599999999999</c:v>
                </c:pt>
                <c:pt idx="14">
                  <c:v>2.4218500000000001</c:v>
                </c:pt>
                <c:pt idx="15">
                  <c:v>2.4448799999999999</c:v>
                </c:pt>
                <c:pt idx="16">
                  <c:v>2.4689700000000001</c:v>
                </c:pt>
                <c:pt idx="17">
                  <c:v>2.4941499999999999</c:v>
                </c:pt>
                <c:pt idx="18">
                  <c:v>2.5204300000000002</c:v>
                </c:pt>
                <c:pt idx="19">
                  <c:v>2.5478399999999999</c:v>
                </c:pt>
                <c:pt idx="20">
                  <c:v>2.5763699999999998</c:v>
                </c:pt>
                <c:pt idx="21">
                  <c:v>2.6060500000000002</c:v>
                </c:pt>
                <c:pt idx="22">
                  <c:v>2.6368800000000001</c:v>
                </c:pt>
                <c:pt idx="23">
                  <c:v>2.6688499999999999</c:v>
                </c:pt>
                <c:pt idx="24">
                  <c:v>2.7019600000000001</c:v>
                </c:pt>
                <c:pt idx="25">
                  <c:v>2.7362000000000002</c:v>
                </c:pt>
                <c:pt idx="26">
                  <c:v>2.77155</c:v>
                </c:pt>
                <c:pt idx="27">
                  <c:v>2.8079800000000001</c:v>
                </c:pt>
                <c:pt idx="28">
                  <c:v>2.8454600000000001</c:v>
                </c:pt>
                <c:pt idx="29">
                  <c:v>2.8839600000000001</c:v>
                </c:pt>
                <c:pt idx="30">
                  <c:v>2.9234200000000001</c:v>
                </c:pt>
                <c:pt idx="31">
                  <c:v>2.9637899999999999</c:v>
                </c:pt>
                <c:pt idx="32">
                  <c:v>3.00501</c:v>
                </c:pt>
                <c:pt idx="33">
                  <c:v>3.0470100000000002</c:v>
                </c:pt>
                <c:pt idx="34">
                  <c:v>3.0897000000000001</c:v>
                </c:pt>
                <c:pt idx="35">
                  <c:v>3.1329899999999999</c:v>
                </c:pt>
                <c:pt idx="36">
                  <c:v>3.1767799999999999</c:v>
                </c:pt>
                <c:pt idx="37">
                  <c:v>3.2209500000000002</c:v>
                </c:pt>
                <c:pt idx="38">
                  <c:v>3.2653699999999999</c:v>
                </c:pt>
                <c:pt idx="39">
                  <c:v>3.3099099999999999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9-47BE-BAF4-917373C7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8576"/>
        <c:axId val="268038624"/>
      </c:scatterChart>
      <c:valAx>
        <c:axId val="43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38624"/>
        <c:crosses val="autoZero"/>
        <c:crossBetween val="midCat"/>
      </c:valAx>
      <c:valAx>
        <c:axId val="26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</c:f>
              <c:strCache>
                <c:ptCount val="1"/>
                <c:pt idx="0">
                  <c:v>Ring B=3,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comp'!$D$5:$D$42</c:f>
              <c:numCache>
                <c:formatCode>General</c:formatCode>
                <c:ptCount val="38"/>
                <c:pt idx="0">
                  <c:v>0.86999499999999996</c:v>
                </c:pt>
                <c:pt idx="1">
                  <c:v>0.94580699999999995</c:v>
                </c:pt>
                <c:pt idx="2">
                  <c:v>1.00705</c:v>
                </c:pt>
                <c:pt idx="3">
                  <c:v>1.0870299999999999</c:v>
                </c:pt>
                <c:pt idx="4">
                  <c:v>1.1622699999999999</c:v>
                </c:pt>
                <c:pt idx="5">
                  <c:v>1.2599499999999999</c:v>
                </c:pt>
                <c:pt idx="6">
                  <c:v>1.35545</c:v>
                </c:pt>
                <c:pt idx="7">
                  <c:v>1.46079</c:v>
                </c:pt>
                <c:pt idx="8">
                  <c:v>1.5610999999999999</c:v>
                </c:pt>
                <c:pt idx="9">
                  <c:v>1.66344</c:v>
                </c:pt>
                <c:pt idx="10">
                  <c:v>1.8102499999999999</c:v>
                </c:pt>
                <c:pt idx="11">
                  <c:v>1.9253800000000001</c:v>
                </c:pt>
                <c:pt idx="12">
                  <c:v>2.0677099999999999</c:v>
                </c:pt>
                <c:pt idx="13">
                  <c:v>2.2407699999999999</c:v>
                </c:pt>
                <c:pt idx="14">
                  <c:v>2.40449</c:v>
                </c:pt>
                <c:pt idx="15">
                  <c:v>2.5565799999999999</c:v>
                </c:pt>
                <c:pt idx="16">
                  <c:v>2.7334800000000001</c:v>
                </c:pt>
                <c:pt idx="17">
                  <c:v>2.94035</c:v>
                </c:pt>
                <c:pt idx="18">
                  <c:v>3.12696</c:v>
                </c:pt>
                <c:pt idx="19">
                  <c:v>3.3478599999999998</c:v>
                </c:pt>
                <c:pt idx="20">
                  <c:v>3.5552999999999999</c:v>
                </c:pt>
                <c:pt idx="21">
                  <c:v>3.8186100000000001</c:v>
                </c:pt>
                <c:pt idx="22">
                  <c:v>4.0993300000000001</c:v>
                </c:pt>
                <c:pt idx="23">
                  <c:v>4.3212700000000002</c:v>
                </c:pt>
                <c:pt idx="24">
                  <c:v>4.6185799999999997</c:v>
                </c:pt>
                <c:pt idx="25">
                  <c:v>4.9633200000000004</c:v>
                </c:pt>
                <c:pt idx="26">
                  <c:v>5.3065800000000003</c:v>
                </c:pt>
                <c:pt idx="27">
                  <c:v>5.7098599999999999</c:v>
                </c:pt>
                <c:pt idx="28">
                  <c:v>6.0924899999999997</c:v>
                </c:pt>
                <c:pt idx="29">
                  <c:v>6.6118199999999998</c:v>
                </c:pt>
                <c:pt idx="30">
                  <c:v>7.0872799999999998</c:v>
                </c:pt>
                <c:pt idx="31">
                  <c:v>7.6418799999999996</c:v>
                </c:pt>
                <c:pt idx="32">
                  <c:v>8.2730999999999995</c:v>
                </c:pt>
                <c:pt idx="33">
                  <c:v>9.3844600000000007</c:v>
                </c:pt>
                <c:pt idx="34">
                  <c:v>11.0565</c:v>
                </c:pt>
                <c:pt idx="35">
                  <c:v>13.144</c:v>
                </c:pt>
                <c:pt idx="36">
                  <c:v>15.8538</c:v>
                </c:pt>
                <c:pt idx="37">
                  <c:v>25.220199999999998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6-4E99-BD2A-0CAC78FE4946}"/>
            </c:ext>
          </c:extLst>
        </c:ser>
        <c:ser>
          <c:idx val="1"/>
          <c:order val="1"/>
          <c:tx>
            <c:strRef>
              <c:f>'minimal ring comp'!$E$4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comp'!$E$5:$E$42</c:f>
              <c:numCache>
                <c:formatCode>General</c:formatCode>
                <c:ptCount val="38"/>
                <c:pt idx="0">
                  <c:v>1.0001899999999999</c:v>
                </c:pt>
                <c:pt idx="1">
                  <c:v>1.0605199999999999</c:v>
                </c:pt>
                <c:pt idx="2">
                  <c:v>1.1245000000000001</c:v>
                </c:pt>
                <c:pt idx="3">
                  <c:v>1.19235</c:v>
                </c:pt>
                <c:pt idx="4">
                  <c:v>1.2643200000000001</c:v>
                </c:pt>
                <c:pt idx="5">
                  <c:v>1.34066</c:v>
                </c:pt>
                <c:pt idx="6">
                  <c:v>1.42164</c:v>
                </c:pt>
                <c:pt idx="7">
                  <c:v>1.5075499999999999</c:v>
                </c:pt>
                <c:pt idx="8">
                  <c:v>1.5987199999999999</c:v>
                </c:pt>
                <c:pt idx="9">
                  <c:v>1.69547</c:v>
                </c:pt>
                <c:pt idx="10">
                  <c:v>1.79817</c:v>
                </c:pt>
                <c:pt idx="11">
                  <c:v>1.9072100000000001</c:v>
                </c:pt>
                <c:pt idx="12">
                  <c:v>2.0230199999999998</c:v>
                </c:pt>
                <c:pt idx="13">
                  <c:v>2.1460699999999999</c:v>
                </c:pt>
                <c:pt idx="14">
                  <c:v>2.2768600000000001</c:v>
                </c:pt>
                <c:pt idx="15">
                  <c:v>2.41595</c:v>
                </c:pt>
                <c:pt idx="16">
                  <c:v>2.5639799999999999</c:v>
                </c:pt>
                <c:pt idx="17">
                  <c:v>2.7216399999999998</c:v>
                </c:pt>
                <c:pt idx="18">
                  <c:v>2.8897200000000001</c:v>
                </c:pt>
                <c:pt idx="19">
                  <c:v>3.06915</c:v>
                </c:pt>
                <c:pt idx="20">
                  <c:v>3.2609699999999999</c:v>
                </c:pt>
                <c:pt idx="21">
                  <c:v>3.46644</c:v>
                </c:pt>
                <c:pt idx="22">
                  <c:v>3.6870599999999998</c:v>
                </c:pt>
                <c:pt idx="23">
                  <c:v>3.92469</c:v>
                </c:pt>
                <c:pt idx="24">
                  <c:v>4.1816899999999997</c:v>
                </c:pt>
                <c:pt idx="25">
                  <c:v>4.4611099999999997</c:v>
                </c:pt>
                <c:pt idx="26">
                  <c:v>4.7671000000000001</c:v>
                </c:pt>
                <c:pt idx="27">
                  <c:v>5.10548</c:v>
                </c:pt>
                <c:pt idx="28">
                  <c:v>5.4848800000000004</c:v>
                </c:pt>
                <c:pt idx="29">
                  <c:v>5.9188200000000002</c:v>
                </c:pt>
                <c:pt idx="30">
                  <c:v>6.43011</c:v>
                </c:pt>
                <c:pt idx="31">
                  <c:v>7.0611100000000002</c:v>
                </c:pt>
                <c:pt idx="32">
                  <c:v>7.9012599999999997</c:v>
                </c:pt>
                <c:pt idx="33">
                  <c:v>9.18</c:v>
                </c:pt>
                <c:pt idx="34">
                  <c:v>11.7235</c:v>
                </c:pt>
                <c:pt idx="35">
                  <c:v>22.559799999999999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6-4E99-BD2A-0CAC78F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7696"/>
        <c:axId val="432022928"/>
      </c:scatterChart>
      <c:valAx>
        <c:axId val="327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22928"/>
        <c:crosses val="autoZero"/>
        <c:crossBetween val="midCat"/>
      </c:valAx>
      <c:valAx>
        <c:axId val="432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8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comp'!$D$47</c:f>
              <c:strCache>
                <c:ptCount val="1"/>
                <c:pt idx="0">
                  <c:v>Ring B=5,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comp'!$D$48:$D$86</c:f>
              <c:numCache>
                <c:formatCode>General</c:formatCode>
                <c:ptCount val="39"/>
                <c:pt idx="0">
                  <c:v>0.71665199999999996</c:v>
                </c:pt>
                <c:pt idx="1">
                  <c:v>0.78188899999999995</c:v>
                </c:pt>
                <c:pt idx="2">
                  <c:v>0.83194999999999997</c:v>
                </c:pt>
                <c:pt idx="3">
                  <c:v>0.88883299999999998</c:v>
                </c:pt>
                <c:pt idx="4">
                  <c:v>0.95136100000000001</c:v>
                </c:pt>
                <c:pt idx="5">
                  <c:v>1.0111000000000001</c:v>
                </c:pt>
                <c:pt idx="6">
                  <c:v>1.0827899999999999</c:v>
                </c:pt>
                <c:pt idx="7">
                  <c:v>1.16632</c:v>
                </c:pt>
                <c:pt idx="8">
                  <c:v>1.2598199999999999</c:v>
                </c:pt>
                <c:pt idx="9">
                  <c:v>1.3363100000000001</c:v>
                </c:pt>
                <c:pt idx="10">
                  <c:v>1.43394</c:v>
                </c:pt>
                <c:pt idx="11">
                  <c:v>1.5366200000000001</c:v>
                </c:pt>
                <c:pt idx="12">
                  <c:v>1.64653</c:v>
                </c:pt>
                <c:pt idx="13">
                  <c:v>1.7588600000000001</c:v>
                </c:pt>
                <c:pt idx="14">
                  <c:v>1.8951899999999999</c:v>
                </c:pt>
                <c:pt idx="15">
                  <c:v>2.0273699999999999</c:v>
                </c:pt>
                <c:pt idx="16">
                  <c:v>2.16818</c:v>
                </c:pt>
                <c:pt idx="17">
                  <c:v>2.3233199999999998</c:v>
                </c:pt>
                <c:pt idx="18">
                  <c:v>2.4710399999999999</c:v>
                </c:pt>
                <c:pt idx="19">
                  <c:v>2.65028</c:v>
                </c:pt>
                <c:pt idx="20">
                  <c:v>2.8103199999999999</c:v>
                </c:pt>
                <c:pt idx="21">
                  <c:v>3.0006599999999999</c:v>
                </c:pt>
                <c:pt idx="22">
                  <c:v>3.2326800000000002</c:v>
                </c:pt>
                <c:pt idx="23">
                  <c:v>3.4114300000000002</c:v>
                </c:pt>
                <c:pt idx="24">
                  <c:v>3.6913999999999998</c:v>
                </c:pt>
                <c:pt idx="25">
                  <c:v>3.9607800000000002</c:v>
                </c:pt>
                <c:pt idx="26">
                  <c:v>4.2006199999999998</c:v>
                </c:pt>
                <c:pt idx="27">
                  <c:v>4.4836200000000002</c:v>
                </c:pt>
                <c:pt idx="28">
                  <c:v>4.7975399999999997</c:v>
                </c:pt>
                <c:pt idx="29">
                  <c:v>5.1056699999999999</c:v>
                </c:pt>
                <c:pt idx="30">
                  <c:v>5.40381</c:v>
                </c:pt>
                <c:pt idx="31">
                  <c:v>5.9022399999999999</c:v>
                </c:pt>
                <c:pt idx="32">
                  <c:v>6.2677399999999999</c:v>
                </c:pt>
                <c:pt idx="33">
                  <c:v>6.8202999999999996</c:v>
                </c:pt>
                <c:pt idx="34">
                  <c:v>7.3353999999999999</c:v>
                </c:pt>
                <c:pt idx="35">
                  <c:v>8.2059099999999994</c:v>
                </c:pt>
                <c:pt idx="36">
                  <c:v>9.6740899999999996</c:v>
                </c:pt>
                <c:pt idx="37">
                  <c:v>11.688000000000001</c:v>
                </c:pt>
                <c:pt idx="38">
                  <c:v>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9-4599-93F1-5A40D84581E7}"/>
            </c:ext>
          </c:extLst>
        </c:ser>
        <c:ser>
          <c:idx val="1"/>
          <c:order val="1"/>
          <c:tx>
            <c:strRef>
              <c:f>'minimal ring comp'!$E$47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comp'!$E$48:$E$86</c:f>
              <c:numCache>
                <c:formatCode>General</c:formatCode>
                <c:ptCount val="39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  <c:pt idx="35">
                  <c:v>8.6757899999999992</c:v>
                </c:pt>
                <c:pt idx="36">
                  <c:v>9.6554400000000005</c:v>
                </c:pt>
                <c:pt idx="37">
                  <c:v>11.1579</c:v>
                </c:pt>
                <c:pt idx="38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9-4599-93F1-5A40D84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032"/>
        <c:axId val="436677888"/>
      </c:scatterChart>
      <c:valAx>
        <c:axId val="3355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677888"/>
        <c:crosses val="autoZero"/>
        <c:crossBetween val="midCat"/>
      </c:valAx>
      <c:valAx>
        <c:axId val="436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Ring B=5, N=25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ring comp'!$D$90</c:f>
              <c:strCache>
                <c:ptCount val="1"/>
                <c:pt idx="0">
                  <c:v>Ring B=5, N=25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comp'!$D$91:$D$125</c:f>
              <c:numCache>
                <c:formatCode>General</c:formatCode>
                <c:ptCount val="35"/>
                <c:pt idx="0">
                  <c:v>0.78188400000000002</c:v>
                </c:pt>
                <c:pt idx="1">
                  <c:v>0.82986800000000005</c:v>
                </c:pt>
                <c:pt idx="2">
                  <c:v>0.89523200000000003</c:v>
                </c:pt>
                <c:pt idx="3">
                  <c:v>0.94472500000000004</c:v>
                </c:pt>
                <c:pt idx="4">
                  <c:v>1.00684</c:v>
                </c:pt>
                <c:pt idx="5">
                  <c:v>1.0747199999999999</c:v>
                </c:pt>
                <c:pt idx="6">
                  <c:v>1.1638500000000001</c:v>
                </c:pt>
                <c:pt idx="7">
                  <c:v>1.2421500000000001</c:v>
                </c:pt>
                <c:pt idx="8">
                  <c:v>1.3550199999999999</c:v>
                </c:pt>
                <c:pt idx="9">
                  <c:v>1.44486</c:v>
                </c:pt>
                <c:pt idx="10">
                  <c:v>1.5558399999999999</c:v>
                </c:pt>
                <c:pt idx="11">
                  <c:v>1.6669099999999999</c:v>
                </c:pt>
                <c:pt idx="12">
                  <c:v>1.78515</c:v>
                </c:pt>
                <c:pt idx="13">
                  <c:v>1.9337599999999999</c:v>
                </c:pt>
                <c:pt idx="14">
                  <c:v>2.0806499999999999</c:v>
                </c:pt>
                <c:pt idx="15">
                  <c:v>2.2440899999999999</c:v>
                </c:pt>
                <c:pt idx="16">
                  <c:v>2.3924400000000001</c:v>
                </c:pt>
                <c:pt idx="17">
                  <c:v>2.58019</c:v>
                </c:pt>
                <c:pt idx="18">
                  <c:v>2.7936100000000001</c:v>
                </c:pt>
                <c:pt idx="19">
                  <c:v>2.99553</c:v>
                </c:pt>
                <c:pt idx="20">
                  <c:v>3.2163599999999999</c:v>
                </c:pt>
                <c:pt idx="21">
                  <c:v>3.44604</c:v>
                </c:pt>
                <c:pt idx="22">
                  <c:v>3.7340499999999999</c:v>
                </c:pt>
                <c:pt idx="23">
                  <c:v>4.0389799999999996</c:v>
                </c:pt>
                <c:pt idx="24">
                  <c:v>4.3217100000000004</c:v>
                </c:pt>
                <c:pt idx="25">
                  <c:v>4.6673</c:v>
                </c:pt>
                <c:pt idx="26">
                  <c:v>5.1539599999999997</c:v>
                </c:pt>
                <c:pt idx="27">
                  <c:v>5.6271699999999996</c:v>
                </c:pt>
                <c:pt idx="28">
                  <c:v>6.1152100000000003</c:v>
                </c:pt>
                <c:pt idx="29">
                  <c:v>6.93825</c:v>
                </c:pt>
                <c:pt idx="30">
                  <c:v>7.9788699999999997</c:v>
                </c:pt>
                <c:pt idx="31">
                  <c:v>9.2311899999999998</c:v>
                </c:pt>
                <c:pt idx="32">
                  <c:v>11.4748</c:v>
                </c:pt>
                <c:pt idx="33">
                  <c:v>14.378</c:v>
                </c:pt>
                <c:pt idx="34">
                  <c:v>20.261700000000001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2-4E4A-9471-49A969565ED9}"/>
            </c:ext>
          </c:extLst>
        </c:ser>
        <c:ser>
          <c:idx val="1"/>
          <c:order val="1"/>
          <c:tx>
            <c:strRef>
              <c:f>'minimal ring comp'!$E$90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comp'!$E$91:$E$125</c:f>
              <c:numCache>
                <c:formatCode>General</c:formatCode>
                <c:ptCount val="35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4E4A-9471-49A9695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2960"/>
        <c:axId val="436711168"/>
      </c:scatterChart>
      <c:valAx>
        <c:axId val="44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11168"/>
        <c:crosses val="autoZero"/>
        <c:crossBetween val="midCat"/>
      </c:valAx>
      <c:valAx>
        <c:axId val="436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for different topologies,</a:t>
            </a:r>
            <a:r>
              <a:rPr lang="de-DE" baseline="0"/>
              <a:t> cap = 5, x =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'Eff, 1- Eff, x = 3.5'!$C$4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3.5'!$C$5:$C$24</c:f>
              <c:numCache>
                <c:formatCode>General</c:formatCode>
                <c:ptCount val="20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33B-88E5-265FE070E42B}"/>
            </c:ext>
          </c:extLst>
        </c:ser>
        <c:ser>
          <c:idx val="1"/>
          <c:order val="1"/>
          <c:tx>
            <c:strRef>
              <c:f>'Eff, 1- Eff, x = 3.5'!$D$4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3.5'!$D$5:$D$24</c:f>
              <c:numCache>
                <c:formatCode>General</c:formatCode>
                <c:ptCount val="20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D-433B-88E5-265FE070E42B}"/>
            </c:ext>
          </c:extLst>
        </c:ser>
        <c:ser>
          <c:idx val="2"/>
          <c:order val="2"/>
          <c:tx>
            <c:strRef>
              <c:f>'Eff, 1- Eff, x = 3.5'!$E$4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3.5'!$E$5:$E$24</c:f>
              <c:numCache>
                <c:formatCode>General</c:formatCode>
                <c:ptCount val="20"/>
                <c:pt idx="0">
                  <c:v>1.5572799999999999E-2</c:v>
                </c:pt>
                <c:pt idx="1">
                  <c:v>1.4387499999999999E-2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D-433B-88E5-265FE070E42B}"/>
            </c:ext>
          </c:extLst>
        </c:ser>
        <c:ser>
          <c:idx val="3"/>
          <c:order val="3"/>
          <c:tx>
            <c:strRef>
              <c:f>'Eff, 1- Eff, x = 3.5'!$F$4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3.5'!$F$5:$F$24</c:f>
              <c:numCache>
                <c:formatCode>General</c:formatCode>
                <c:ptCount val="20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ED-433B-88E5-265FE070E42B}"/>
            </c:ext>
          </c:extLst>
        </c:ser>
        <c:ser>
          <c:idx val="4"/>
          <c:order val="4"/>
          <c:tx>
            <c:strRef>
              <c:f>'Eff, 1- Eff, x = 3.5'!$G$4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3.5'!$G$5:$G$24</c:f>
              <c:numCache>
                <c:formatCode>General</c:formatCode>
                <c:ptCount val="20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D-433B-88E5-265FE070E42B}"/>
            </c:ext>
          </c:extLst>
        </c:ser>
        <c:ser>
          <c:idx val="5"/>
          <c:order val="5"/>
          <c:tx>
            <c:strRef>
              <c:f>'Eff, 1- Eff, x = 3.5'!$H$4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3.5'!$H$5:$H$24</c:f>
              <c:numCache>
                <c:formatCode>General</c:formatCode>
                <c:ptCount val="20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ED-433B-88E5-265FE070E42B}"/>
            </c:ext>
          </c:extLst>
        </c:ser>
        <c:ser>
          <c:idx val="6"/>
          <c:order val="6"/>
          <c:tx>
            <c:strRef>
              <c:f>'Eff, 1- Eff, x = 3.5'!$I$4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3.5'!$I$5:$I$24</c:f>
              <c:numCache>
                <c:formatCode>General</c:formatCode>
                <c:ptCount val="20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ED-433B-88E5-265FE070E42B}"/>
            </c:ext>
          </c:extLst>
        </c:ser>
        <c:ser>
          <c:idx val="7"/>
          <c:order val="7"/>
          <c:tx>
            <c:strRef>
              <c:f>'Eff, 1- Eff, x = 3.5'!$J$4</c:f>
              <c:strCache>
                <c:ptCount val="1"/>
                <c:pt idx="0">
                  <c:v>torus N =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3.5'!$J$5:$J$24</c:f>
              <c:numCache>
                <c:formatCode>General</c:formatCode>
                <c:ptCount val="20"/>
                <c:pt idx="4">
                  <c:v>1.8425299999999999E-2</c:v>
                </c:pt>
                <c:pt idx="5">
                  <c:v>3.3451099999999998E-2</c:v>
                </c:pt>
                <c:pt idx="6">
                  <c:v>5.8838099999999997E-2</c:v>
                </c:pt>
                <c:pt idx="7">
                  <c:v>0.114468</c:v>
                </c:pt>
                <c:pt idx="8">
                  <c:v>0.23058500000000001</c:v>
                </c:pt>
                <c:pt idx="9">
                  <c:v>0.41814299999999999</c:v>
                </c:pt>
                <c:pt idx="10">
                  <c:v>0.55027700000000002</c:v>
                </c:pt>
                <c:pt idx="11">
                  <c:v>0.67798800000000004</c:v>
                </c:pt>
                <c:pt idx="12">
                  <c:v>0.75975300000000001</c:v>
                </c:pt>
                <c:pt idx="13">
                  <c:v>0.82544399999999996</c:v>
                </c:pt>
                <c:pt idx="14">
                  <c:v>0.881575</c:v>
                </c:pt>
                <c:pt idx="15">
                  <c:v>0.91477600000000003</c:v>
                </c:pt>
                <c:pt idx="16">
                  <c:v>0.94506500000000004</c:v>
                </c:pt>
                <c:pt idx="17">
                  <c:v>0.96224399999999999</c:v>
                </c:pt>
                <c:pt idx="18">
                  <c:v>0.97467300000000001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ED-433B-88E5-265FE070E42B}"/>
            </c:ext>
          </c:extLst>
        </c:ser>
        <c:ser>
          <c:idx val="8"/>
          <c:order val="8"/>
          <c:tx>
            <c:strRef>
              <c:f>'Eff, 1- Eff, x = 3.5'!$K$4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3.5'!$K$5:$K$24</c:f>
              <c:numCache>
                <c:formatCode>General</c:formatCode>
                <c:ptCount val="20"/>
                <c:pt idx="11">
                  <c:v>0.150173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D-433B-88E5-265FE070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6736"/>
        <c:axId val="3280740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'Eff, 1- Eff, x = 3.5'!$L$4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29</c:v>
                      </c:pt>
                      <c:pt idx="9">
                        <c:v>44</c:v>
                      </c:pt>
                      <c:pt idx="10">
                        <c:v>67</c:v>
                      </c:pt>
                      <c:pt idx="11">
                        <c:v>103</c:v>
                      </c:pt>
                      <c:pt idx="12">
                        <c:v>157</c:v>
                      </c:pt>
                      <c:pt idx="13">
                        <c:v>239</c:v>
                      </c:pt>
                      <c:pt idx="14">
                        <c:v>364</c:v>
                      </c:pt>
                      <c:pt idx="15">
                        <c:v>556</c:v>
                      </c:pt>
                      <c:pt idx="16">
                        <c:v>847</c:v>
                      </c:pt>
                      <c:pt idx="17">
                        <c:v>1291</c:v>
                      </c:pt>
                      <c:pt idx="18">
                        <c:v>1968</c:v>
                      </c:pt>
                      <c:pt idx="19">
                        <c:v>2999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3.5'!$L$5:$L$24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4ED-433B-88E5-265FE070E4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torus 25 unlim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Tabelle5!#REF!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ED-433B-88E5-265FE070E42B}"/>
                  </c:ext>
                </c:extLst>
              </c15:ser>
            </c15:filteredScatterSeries>
          </c:ext>
        </c:extLst>
      </c:scatterChart>
      <c:valAx>
        <c:axId val="52117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074096"/>
        <c:crosses val="autoZero"/>
        <c:crossBetween val="midCat"/>
      </c:valAx>
      <c:valAx>
        <c:axId val="328074096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19658</xdr:colOff>
      <xdr:row>2</xdr:row>
      <xdr:rowOff>39308</xdr:rowOff>
    </xdr:from>
    <xdr:to>
      <xdr:col>10</xdr:col>
      <xdr:colOff>84667</xdr:colOff>
      <xdr:row>22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B55FAE-F06C-43C3-866A-EB51AAD2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78621</xdr:colOff>
      <xdr:row>22</xdr:row>
      <xdr:rowOff>96459</xdr:rowOff>
    </xdr:from>
    <xdr:to>
      <xdr:col>10</xdr:col>
      <xdr:colOff>178406</xdr:colOff>
      <xdr:row>37</xdr:row>
      <xdr:rowOff>118231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D1BC4-2A9B-44CF-A4B7-829C0D6C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693209</xdr:colOff>
      <xdr:row>13</xdr:row>
      <xdr:rowOff>131233</xdr:rowOff>
    </xdr:from>
    <xdr:to>
      <xdr:col>35</xdr:col>
      <xdr:colOff>693209</xdr:colOff>
      <xdr:row>28</xdr:row>
      <xdr:rowOff>175683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77E0D1-943E-4845-A872-6EF40F15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161320</xdr:colOff>
      <xdr:row>4</xdr:row>
      <xdr:rowOff>30843</xdr:rowOff>
    </xdr:from>
    <xdr:to>
      <xdr:col>12</xdr:col>
      <xdr:colOff>7559</xdr:colOff>
      <xdr:row>23</xdr:row>
      <xdr:rowOff>166310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89D313-6F33-4707-8C0E-975A8ADD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277151</xdr:colOff>
      <xdr:row>51</xdr:row>
      <xdr:rowOff>63766</xdr:rowOff>
    </xdr:from>
    <xdr:to>
      <xdr:col>11</xdr:col>
      <xdr:colOff>245401</xdr:colOff>
      <xdr:row>66</xdr:row>
      <xdr:rowOff>28841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BEB880-D0EA-4E4C-8A7B-ACA07BFF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219274</xdr:colOff>
      <xdr:row>90</xdr:row>
      <xdr:rowOff>116682</xdr:rowOff>
    </xdr:from>
    <xdr:to>
      <xdr:col>11</xdr:col>
      <xdr:colOff>207368</xdr:colOff>
      <xdr:row>105</xdr:row>
      <xdr:rowOff>32147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B57FB9-2462-444D-AA22-F43AFA5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138907</xdr:colOff>
      <xdr:row>3</xdr:row>
      <xdr:rowOff>38348</xdr:rowOff>
    </xdr:from>
    <xdr:to>
      <xdr:col>20</xdr:col>
      <xdr:colOff>490372</xdr:colOff>
      <xdr:row>31</xdr:row>
      <xdr:rowOff>39689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723725-2921-4776-976D-28BFE7B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722690</xdr:colOff>
      <xdr:row>25</xdr:row>
      <xdr:rowOff>125185</xdr:rowOff>
    </xdr:from>
    <xdr:to>
      <xdr:col>9</xdr:col>
      <xdr:colOff>174625</xdr:colOff>
      <xdr:row>43</xdr:row>
      <xdr:rowOff>174625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FDA006-5DA2-4A3E-A7D6-6450DC93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568158</xdr:colOff>
      <xdr:row>143</xdr:row>
      <xdr:rowOff>142039</xdr:rowOff>
    </xdr:from>
    <xdr:to>
      <xdr:col>9</xdr:col>
      <xdr:colOff>21764</xdr:colOff>
      <xdr:row>162</xdr:row>
      <xdr:rowOff>7664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5AB8033-0DF7-45D0-877E-435CBE121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546099</xdr:colOff>
      <xdr:row>24</xdr:row>
      <xdr:rowOff>31749</xdr:rowOff>
    </xdr:from>
    <xdr:to>
      <xdr:col>9</xdr:col>
      <xdr:colOff>442010</xdr:colOff>
      <xdr:row>44</xdr:row>
      <xdr:rowOff>30238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3CBCFC-D8EF-4A42-832F-5E86C8ED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22136</xdr:colOff>
      <xdr:row>38</xdr:row>
      <xdr:rowOff>165201</xdr:rowOff>
    </xdr:from>
    <xdr:to>
      <xdr:col>43</xdr:col>
      <xdr:colOff>261645</xdr:colOff>
      <xdr:row>58</xdr:row>
      <xdr:rowOff>22757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4D1D2A-C5C5-4E48-9664-FED8DB5F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462837</xdr:colOff>
      <xdr:row>38</xdr:row>
      <xdr:rowOff>139496</xdr:rowOff>
    </xdr:from>
    <xdr:to>
      <xdr:col>28</xdr:col>
      <xdr:colOff>165542</xdr:colOff>
      <xdr:row>57</xdr:row>
      <xdr:rowOff>181262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68E693-9B6C-4833-8707-F733E9C4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272274</xdr:colOff>
      <xdr:row>38</xdr:row>
      <xdr:rowOff>152137</xdr:rowOff>
    </xdr:from>
    <xdr:to>
      <xdr:col>35</xdr:col>
      <xdr:colOff>735191</xdr:colOff>
      <xdr:row>58</xdr:row>
      <xdr:rowOff>6086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6BB6239-CEB3-493E-94C3-8898C10FB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467246</xdr:colOff>
      <xdr:row>61</xdr:row>
      <xdr:rowOff>358065</xdr:rowOff>
    </xdr:from>
    <xdr:to>
      <xdr:col>28</xdr:col>
      <xdr:colOff>123208</xdr:colOff>
      <xdr:row>81</xdr:row>
      <xdr:rowOff>56866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D177928-BD71-4083-901F-4008108F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364345</xdr:colOff>
      <xdr:row>62</xdr:row>
      <xdr:rowOff>20819</xdr:rowOff>
    </xdr:from>
    <xdr:to>
      <xdr:col>36</xdr:col>
      <xdr:colOff>20307</xdr:colOff>
      <xdr:row>81</xdr:row>
      <xdr:rowOff>83964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9129A45-B905-43A9-B9AC-0E8C5F2BA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415192</xdr:colOff>
      <xdr:row>85</xdr:row>
      <xdr:rowOff>158749</xdr:rowOff>
    </xdr:from>
    <xdr:to>
      <xdr:col>28</xdr:col>
      <xdr:colOff>71154</xdr:colOff>
      <xdr:row>105</xdr:row>
      <xdr:rowOff>40723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2E55DC2-5A64-424B-BF52-B395BA135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378559</xdr:colOff>
      <xdr:row>86</xdr:row>
      <xdr:rowOff>24424</xdr:rowOff>
    </xdr:from>
    <xdr:to>
      <xdr:col>36</xdr:col>
      <xdr:colOff>34521</xdr:colOff>
      <xdr:row>105</xdr:row>
      <xdr:rowOff>89571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641E7E2-D6EB-44B6-B61E-92D46192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584384</xdr:colOff>
      <xdr:row>110</xdr:row>
      <xdr:rowOff>167743</xdr:rowOff>
    </xdr:from>
    <xdr:to>
      <xdr:col>28</xdr:col>
      <xdr:colOff>471255</xdr:colOff>
      <xdr:row>130</xdr:row>
      <xdr:rowOff>78581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04F311C-9FA3-42A5-809E-DC898E47C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48105</xdr:colOff>
      <xdr:row>111</xdr:row>
      <xdr:rowOff>9621</xdr:rowOff>
    </xdr:from>
    <xdr:to>
      <xdr:col>36</xdr:col>
      <xdr:colOff>695052</xdr:colOff>
      <xdr:row>130</xdr:row>
      <xdr:rowOff>103262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CC6ED9B-A592-4F73-9F9D-EAB092ED4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420824</xdr:colOff>
      <xdr:row>135</xdr:row>
      <xdr:rowOff>129258</xdr:rowOff>
    </xdr:from>
    <xdr:to>
      <xdr:col>28</xdr:col>
      <xdr:colOff>307695</xdr:colOff>
      <xdr:row>155</xdr:row>
      <xdr:rowOff>40096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72D4922-9467-4695-8A68-7132EE3B5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490682</xdr:colOff>
      <xdr:row>136</xdr:row>
      <xdr:rowOff>96213</xdr:rowOff>
    </xdr:from>
    <xdr:to>
      <xdr:col>36</xdr:col>
      <xdr:colOff>377553</xdr:colOff>
      <xdr:row>156</xdr:row>
      <xdr:rowOff>7051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12F0651-201D-4DD9-B217-088AD1CE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385512</xdr:colOff>
      <xdr:row>161</xdr:row>
      <xdr:rowOff>170366</xdr:rowOff>
    </xdr:from>
    <xdr:to>
      <xdr:col>28</xdr:col>
      <xdr:colOff>272383</xdr:colOff>
      <xdr:row>181</xdr:row>
      <xdr:rowOff>81204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4119666F-A3DC-4877-AB10-9DBF2866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567447</xdr:colOff>
      <xdr:row>161</xdr:row>
      <xdr:rowOff>175638</xdr:rowOff>
    </xdr:from>
    <xdr:to>
      <xdr:col>36</xdr:col>
      <xdr:colOff>454318</xdr:colOff>
      <xdr:row>181</xdr:row>
      <xdr:rowOff>86476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4FE5A0F-17FF-4696-8551-A47A3A70C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447387</xdr:colOff>
      <xdr:row>198</xdr:row>
      <xdr:rowOff>57727</xdr:rowOff>
    </xdr:from>
    <xdr:to>
      <xdr:col>28</xdr:col>
      <xdr:colOff>334258</xdr:colOff>
      <xdr:row>218</xdr:row>
      <xdr:rowOff>11861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78F44262-490C-4F20-A695-DEB7789CD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736022</xdr:colOff>
      <xdr:row>198</xdr:row>
      <xdr:rowOff>57727</xdr:rowOff>
    </xdr:from>
    <xdr:to>
      <xdr:col>36</xdr:col>
      <xdr:colOff>622893</xdr:colOff>
      <xdr:row>218</xdr:row>
      <xdr:rowOff>11861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367465BA-3E3A-4D33-B730-F04DA443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692726</xdr:colOff>
      <xdr:row>235</xdr:row>
      <xdr:rowOff>173182</xdr:rowOff>
    </xdr:from>
    <xdr:to>
      <xdr:col>28</xdr:col>
      <xdr:colOff>579597</xdr:colOff>
      <xdr:row>255</xdr:row>
      <xdr:rowOff>127316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F7DCA42-5679-44E8-9ED0-30BD0CC43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432955</xdr:colOff>
      <xdr:row>236</xdr:row>
      <xdr:rowOff>28864</xdr:rowOff>
    </xdr:from>
    <xdr:to>
      <xdr:col>37</xdr:col>
      <xdr:colOff>319826</xdr:colOff>
      <xdr:row>255</xdr:row>
      <xdr:rowOff>170612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BA8692D2-9A29-4F49-A059-4319DFD49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694066</xdr:colOff>
      <xdr:row>261</xdr:row>
      <xdr:rowOff>60477</xdr:rowOff>
    </xdr:from>
    <xdr:to>
      <xdr:col>28</xdr:col>
      <xdr:colOff>580936</xdr:colOff>
      <xdr:row>281</xdr:row>
      <xdr:rowOff>12639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CFC94A21-6A75-4030-A9ED-FB4951801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286</xdr:row>
      <xdr:rowOff>201342</xdr:rowOff>
    </xdr:from>
    <xdr:to>
      <xdr:col>28</xdr:col>
      <xdr:colOff>650856</xdr:colOff>
      <xdr:row>306</xdr:row>
      <xdr:rowOff>102615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C536E780-1E21-4D4B-93DD-2910EF5C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413947</xdr:colOff>
      <xdr:row>286</xdr:row>
      <xdr:rowOff>196553</xdr:rowOff>
    </xdr:from>
    <xdr:to>
      <xdr:col>37</xdr:col>
      <xdr:colOff>305901</xdr:colOff>
      <xdr:row>306</xdr:row>
      <xdr:rowOff>99234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A02134C4-29ED-4429-842B-C2DF5684A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450273</xdr:colOff>
      <xdr:row>261</xdr:row>
      <xdr:rowOff>57727</xdr:rowOff>
    </xdr:from>
    <xdr:to>
      <xdr:col>37</xdr:col>
      <xdr:colOff>337143</xdr:colOff>
      <xdr:row>281</xdr:row>
      <xdr:rowOff>9889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1E470F36-45D4-4A80-BEF2-A607872F6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zoomScale="41" zoomScaleNormal="58" workbookViewId="0">
      <selection activeCell="I17" sqref="I17"/>
    </sheetView>
  </sheetViews>
  <sheetFormatPr baseColWidth="10" defaultRowHeight="14.5" x14ac:dyDescent="0.35"/>
  <cols>
    <col min="1" max="1" width="22.90625" customWidth="1"/>
    <col min="2" max="2" width="21.453125" customWidth="1"/>
    <col min="3" max="4" width="28.36328125" customWidth="1"/>
    <col min="5" max="7" width="20.90625" customWidth="1"/>
    <col min="8" max="9" width="28.08984375" customWidth="1"/>
    <col min="10" max="11" width="20.90625" customWidth="1"/>
    <col min="12" max="16" width="20.36328125" customWidth="1"/>
  </cols>
  <sheetData>
    <row r="1" spans="1:4" ht="26" x14ac:dyDescent="0.6">
      <c r="A1" s="7" t="s">
        <v>12</v>
      </c>
    </row>
    <row r="2" spans="1:4" ht="26" x14ac:dyDescent="0.6">
      <c r="A2" s="7"/>
    </row>
    <row r="3" spans="1:4" ht="23.5" x14ac:dyDescent="0.55000000000000004">
      <c r="B3" s="2" t="s">
        <v>9</v>
      </c>
      <c r="C3" t="s">
        <v>4</v>
      </c>
      <c r="D3" t="s">
        <v>3</v>
      </c>
    </row>
    <row r="4" spans="1:4" x14ac:dyDescent="0.35">
      <c r="B4">
        <v>0.5</v>
      </c>
      <c r="C4">
        <v>0.51719599999999999</v>
      </c>
      <c r="D4">
        <v>0.51478999999999997</v>
      </c>
    </row>
    <row r="5" spans="1:4" x14ac:dyDescent="0.35">
      <c r="B5">
        <v>0.52897799999999995</v>
      </c>
      <c r="C5">
        <v>0.54625000000000001</v>
      </c>
      <c r="D5">
        <v>0.54373000000000005</v>
      </c>
    </row>
    <row r="6" spans="1:4" x14ac:dyDescent="0.35">
      <c r="B6">
        <v>0.55963600000000002</v>
      </c>
      <c r="C6">
        <v>0.57859499999999997</v>
      </c>
      <c r="D6">
        <v>0.58083200000000001</v>
      </c>
    </row>
    <row r="7" spans="1:4" x14ac:dyDescent="0.35">
      <c r="B7">
        <v>0.59206999999999999</v>
      </c>
      <c r="C7">
        <v>0.61104099999999995</v>
      </c>
      <c r="D7">
        <v>0.60982400000000003</v>
      </c>
    </row>
    <row r="8" spans="1:4" x14ac:dyDescent="0.35">
      <c r="B8">
        <v>0.62638499999999997</v>
      </c>
      <c r="C8">
        <v>0.64676999999999996</v>
      </c>
      <c r="D8">
        <v>0.64530500000000002</v>
      </c>
    </row>
    <row r="9" spans="1:4" x14ac:dyDescent="0.35">
      <c r="B9">
        <v>0.66268800000000005</v>
      </c>
      <c r="C9">
        <v>0.68271099999999996</v>
      </c>
      <c r="D9">
        <v>0.68243100000000001</v>
      </c>
    </row>
    <row r="10" spans="1:4" x14ac:dyDescent="0.35">
      <c r="B10">
        <v>0.70109399999999999</v>
      </c>
      <c r="C10">
        <v>0.72281099999999998</v>
      </c>
      <c r="D10">
        <v>0.72335000000000005</v>
      </c>
    </row>
    <row r="11" spans="1:4" x14ac:dyDescent="0.35">
      <c r="B11">
        <v>0.74172700000000003</v>
      </c>
      <c r="C11">
        <v>0.765455</v>
      </c>
      <c r="D11">
        <v>0.76685999999999999</v>
      </c>
    </row>
    <row r="12" spans="1:4" x14ac:dyDescent="0.35">
      <c r="B12">
        <v>0.78471500000000005</v>
      </c>
      <c r="C12">
        <v>0.81239899999999998</v>
      </c>
      <c r="D12">
        <v>0.81200700000000003</v>
      </c>
    </row>
    <row r="13" spans="1:4" x14ac:dyDescent="0.35">
      <c r="B13">
        <v>0.83019399999999999</v>
      </c>
      <c r="C13">
        <v>0.85787500000000005</v>
      </c>
      <c r="D13">
        <v>0.86235099999999998</v>
      </c>
    </row>
    <row r="14" spans="1:4" x14ac:dyDescent="0.35">
      <c r="B14">
        <v>0.87830900000000001</v>
      </c>
      <c r="C14">
        <v>0.91322300000000001</v>
      </c>
      <c r="D14">
        <v>0.91278999999999999</v>
      </c>
    </row>
    <row r="15" spans="1:4" x14ac:dyDescent="0.35">
      <c r="B15">
        <v>0.92921299999999996</v>
      </c>
      <c r="C15">
        <v>0.96760500000000005</v>
      </c>
      <c r="D15">
        <v>0.96395299999999995</v>
      </c>
    </row>
    <row r="16" spans="1:4" x14ac:dyDescent="0.35">
      <c r="B16">
        <v>0.98306700000000002</v>
      </c>
      <c r="C16">
        <v>1.0278099999999999</v>
      </c>
      <c r="D16">
        <v>1.0246599999999999</v>
      </c>
    </row>
    <row r="17" spans="2:4" x14ac:dyDescent="0.35">
      <c r="B17">
        <v>1.0400400000000001</v>
      </c>
      <c r="C17">
        <v>1.0846100000000001</v>
      </c>
      <c r="D17">
        <v>1.08853</v>
      </c>
    </row>
    <row r="18" spans="2:4" x14ac:dyDescent="0.35">
      <c r="B18">
        <v>1.10032</v>
      </c>
      <c r="C18">
        <v>1.15204</v>
      </c>
      <c r="D18">
        <v>1.15364</v>
      </c>
    </row>
    <row r="19" spans="2:4" x14ac:dyDescent="0.35">
      <c r="B19">
        <v>1.1640900000000001</v>
      </c>
      <c r="C19">
        <v>1.22553</v>
      </c>
      <c r="D19">
        <v>1.2278</v>
      </c>
    </row>
    <row r="20" spans="2:4" x14ac:dyDescent="0.35">
      <c r="B20">
        <v>1.23156</v>
      </c>
      <c r="C20">
        <v>1.2998700000000001</v>
      </c>
      <c r="D20">
        <v>1.29617</v>
      </c>
    </row>
    <row r="21" spans="2:4" x14ac:dyDescent="0.35">
      <c r="B21">
        <v>1.3029299999999999</v>
      </c>
      <c r="C21">
        <v>1.3812899999999999</v>
      </c>
      <c r="D21">
        <v>1.3852100000000001</v>
      </c>
    </row>
    <row r="22" spans="2:4" x14ac:dyDescent="0.35">
      <c r="B22">
        <v>1.37845</v>
      </c>
      <c r="C22">
        <v>1.4703200000000001</v>
      </c>
      <c r="D22">
        <v>1.46573</v>
      </c>
    </row>
    <row r="23" spans="2:4" x14ac:dyDescent="0.35">
      <c r="B23">
        <v>1.45834</v>
      </c>
      <c r="C23">
        <v>1.5593600000000001</v>
      </c>
      <c r="D23">
        <v>1.55664</v>
      </c>
    </row>
    <row r="24" spans="2:4" x14ac:dyDescent="0.35">
      <c r="B24">
        <v>1.5428599999999999</v>
      </c>
      <c r="C24">
        <v>1.6475599999999999</v>
      </c>
      <c r="D24">
        <v>1.6519699999999999</v>
      </c>
    </row>
    <row r="25" spans="2:4" x14ac:dyDescent="0.35">
      <c r="B25">
        <v>1.6322700000000001</v>
      </c>
      <c r="C25">
        <v>1.76654</v>
      </c>
      <c r="D25">
        <v>1.76298</v>
      </c>
    </row>
    <row r="26" spans="2:4" x14ac:dyDescent="0.35">
      <c r="B26">
        <v>1.7268699999999999</v>
      </c>
      <c r="C26">
        <v>1.87801</v>
      </c>
      <c r="D26">
        <v>1.87266</v>
      </c>
    </row>
    <row r="27" spans="2:4" x14ac:dyDescent="0.35">
      <c r="B27">
        <v>1.8269599999999999</v>
      </c>
      <c r="C27">
        <v>1.9872799999999999</v>
      </c>
      <c r="D27">
        <v>1.9968600000000001</v>
      </c>
    </row>
    <row r="28" spans="2:4" x14ac:dyDescent="0.35">
      <c r="B28">
        <v>1.9328399999999999</v>
      </c>
      <c r="C28">
        <v>2.1167600000000002</v>
      </c>
      <c r="D28">
        <v>2.1174200000000001</v>
      </c>
    </row>
    <row r="29" spans="2:4" x14ac:dyDescent="0.35">
      <c r="B29">
        <v>2.0448599999999999</v>
      </c>
      <c r="C29">
        <v>2.24533</v>
      </c>
      <c r="D29">
        <v>2.2491500000000002</v>
      </c>
    </row>
    <row r="30" spans="2:4" x14ac:dyDescent="0.35">
      <c r="B30">
        <v>2.16337</v>
      </c>
      <c r="C30">
        <v>2.3822100000000002</v>
      </c>
      <c r="D30">
        <v>2.38788</v>
      </c>
    </row>
    <row r="31" spans="2:4" x14ac:dyDescent="0.35">
      <c r="B31">
        <v>2.2887599999999999</v>
      </c>
      <c r="C31">
        <v>2.5346299999999999</v>
      </c>
      <c r="D31">
        <v>2.5240900000000002</v>
      </c>
    </row>
    <row r="32" spans="2:4" x14ac:dyDescent="0.35">
      <c r="B32">
        <v>2.4214000000000002</v>
      </c>
      <c r="C32">
        <v>2.70418</v>
      </c>
      <c r="D32">
        <v>2.6827200000000002</v>
      </c>
    </row>
    <row r="33" spans="1:11" x14ac:dyDescent="0.35">
      <c r="B33">
        <v>2.5617399999999999</v>
      </c>
      <c r="C33">
        <v>2.8609100000000001</v>
      </c>
      <c r="D33">
        <v>2.8332999999999999</v>
      </c>
    </row>
    <row r="34" spans="1:11" x14ac:dyDescent="0.35">
      <c r="B34">
        <v>2.71021</v>
      </c>
      <c r="C34">
        <v>3.05402</v>
      </c>
      <c r="D34">
        <v>3.0298699999999998</v>
      </c>
    </row>
    <row r="35" spans="1:11" x14ac:dyDescent="0.35">
      <c r="B35">
        <v>2.8672800000000001</v>
      </c>
      <c r="C35">
        <v>3.2475399999999999</v>
      </c>
      <c r="D35">
        <v>3.2108099999999999</v>
      </c>
    </row>
    <row r="36" spans="1:11" x14ac:dyDescent="0.35">
      <c r="B36">
        <v>3.0334599999999998</v>
      </c>
      <c r="C36">
        <v>3.4442499999999998</v>
      </c>
      <c r="D36">
        <v>3.4053900000000001</v>
      </c>
    </row>
    <row r="37" spans="1:11" x14ac:dyDescent="0.35">
      <c r="B37">
        <v>3.2092700000000001</v>
      </c>
      <c r="C37">
        <v>3.6859000000000002</v>
      </c>
      <c r="D37">
        <v>3.60324</v>
      </c>
    </row>
    <row r="38" spans="1:11" x14ac:dyDescent="0.35">
      <c r="B38">
        <v>3.39527</v>
      </c>
      <c r="C38">
        <v>3.9432399999999999</v>
      </c>
      <c r="D38">
        <v>3.8389099999999998</v>
      </c>
    </row>
    <row r="39" spans="1:11" x14ac:dyDescent="0.35">
      <c r="B39">
        <v>3.5920399999999999</v>
      </c>
      <c r="C39">
        <v>4.2248400000000004</v>
      </c>
      <c r="D39">
        <v>4.0734399999999997</v>
      </c>
    </row>
    <row r="40" spans="1:11" x14ac:dyDescent="0.35">
      <c r="B40">
        <v>3.8002199999999999</v>
      </c>
      <c r="C40">
        <v>4.5524100000000001</v>
      </c>
      <c r="D40">
        <v>4.3120500000000002</v>
      </c>
    </row>
    <row r="41" spans="1:11" x14ac:dyDescent="0.35">
      <c r="B41">
        <v>4.0204700000000004</v>
      </c>
      <c r="C41">
        <v>4.8565100000000001</v>
      </c>
      <c r="D41">
        <v>4.5603999999999996</v>
      </c>
    </row>
    <row r="42" spans="1:11" x14ac:dyDescent="0.3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35">
      <c r="A43" s="3" t="s">
        <v>13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3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3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3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3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3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3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3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3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3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3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3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3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3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3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3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3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3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3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3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3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3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3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3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3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3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3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3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3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3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3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3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3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3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3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3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3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3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3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x14ac:dyDescent="0.3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5" x14ac:dyDescent="0.55000000000000004">
      <c r="B87" s="2" t="s">
        <v>14</v>
      </c>
    </row>
    <row r="88" spans="2:11" x14ac:dyDescent="0.35">
      <c r="B88" t="s">
        <v>15</v>
      </c>
      <c r="C88" t="s">
        <v>19</v>
      </c>
      <c r="D88" t="s">
        <v>20</v>
      </c>
    </row>
    <row r="89" spans="2:11" x14ac:dyDescent="0.35">
      <c r="B89">
        <v>0.5</v>
      </c>
      <c r="C89">
        <v>0.53093900000000005</v>
      </c>
      <c r="D89">
        <v>0.53506799999999999</v>
      </c>
    </row>
    <row r="90" spans="2:11" x14ac:dyDescent="0.35">
      <c r="B90">
        <v>0.52985400000000005</v>
      </c>
      <c r="C90">
        <v>0.56761300000000003</v>
      </c>
      <c r="D90">
        <v>0.56594100000000003</v>
      </c>
    </row>
    <row r="91" spans="2:11" x14ac:dyDescent="0.35">
      <c r="B91">
        <v>0.56149099999999996</v>
      </c>
      <c r="C91">
        <v>0.60278200000000004</v>
      </c>
      <c r="D91">
        <v>0.60241299999999998</v>
      </c>
    </row>
    <row r="92" spans="2:11" x14ac:dyDescent="0.35">
      <c r="B92">
        <v>0.59501700000000002</v>
      </c>
      <c r="C92">
        <v>0.63598399999999999</v>
      </c>
      <c r="D92">
        <v>0.63629400000000003</v>
      </c>
    </row>
    <row r="93" spans="2:11" x14ac:dyDescent="0.35">
      <c r="B93">
        <v>0.63054500000000002</v>
      </c>
      <c r="C93">
        <v>0.67789999999999995</v>
      </c>
      <c r="D93">
        <v>0.67849999999999999</v>
      </c>
    </row>
    <row r="94" spans="2:11" x14ac:dyDescent="0.35">
      <c r="B94">
        <v>0.66819300000000004</v>
      </c>
      <c r="C94">
        <v>0.71793399999999996</v>
      </c>
      <c r="D94">
        <v>0.71773299999999995</v>
      </c>
    </row>
    <row r="95" spans="2:11" x14ac:dyDescent="0.35">
      <c r="B95">
        <v>0.70809</v>
      </c>
      <c r="C95">
        <v>0.76527400000000001</v>
      </c>
      <c r="D95">
        <v>0.76316600000000001</v>
      </c>
    </row>
    <row r="96" spans="2:11" x14ac:dyDescent="0.35">
      <c r="B96">
        <v>0.75036899999999995</v>
      </c>
      <c r="C96">
        <v>0.80981999999999998</v>
      </c>
      <c r="D96">
        <v>0.811303</v>
      </c>
    </row>
    <row r="97" spans="2:4" x14ac:dyDescent="0.35">
      <c r="B97">
        <v>0.79517300000000002</v>
      </c>
      <c r="C97">
        <v>0.86414500000000005</v>
      </c>
      <c r="D97">
        <v>0.86111400000000005</v>
      </c>
    </row>
    <row r="98" spans="2:4" x14ac:dyDescent="0.35">
      <c r="B98">
        <v>0.84265100000000004</v>
      </c>
      <c r="C98">
        <v>0.91587799999999997</v>
      </c>
      <c r="D98">
        <v>0.916964</v>
      </c>
    </row>
    <row r="99" spans="2:4" x14ac:dyDescent="0.35">
      <c r="B99">
        <v>0.89296500000000001</v>
      </c>
      <c r="C99">
        <v>0.97825200000000001</v>
      </c>
      <c r="D99">
        <v>0.97531500000000004</v>
      </c>
    </row>
    <row r="100" spans="2:4" x14ac:dyDescent="0.35">
      <c r="B100">
        <v>0.94628299999999999</v>
      </c>
      <c r="C100">
        <v>1.04097</v>
      </c>
      <c r="D100">
        <v>1.03668</v>
      </c>
    </row>
    <row r="101" spans="2:4" x14ac:dyDescent="0.35">
      <c r="B101">
        <v>1.00278</v>
      </c>
      <c r="C101">
        <v>1.11239</v>
      </c>
      <c r="D101">
        <v>1.1080000000000001</v>
      </c>
    </row>
    <row r="102" spans="2:4" x14ac:dyDescent="0.35">
      <c r="B102">
        <v>1.0626599999999999</v>
      </c>
      <c r="C102">
        <v>1.17981</v>
      </c>
      <c r="D102">
        <v>1.18075</v>
      </c>
    </row>
    <row r="103" spans="2:4" x14ac:dyDescent="0.35">
      <c r="B103">
        <v>1.1261099999999999</v>
      </c>
      <c r="C103">
        <v>1.26326</v>
      </c>
      <c r="D103">
        <v>1.26539</v>
      </c>
    </row>
    <row r="104" spans="2:4" x14ac:dyDescent="0.35">
      <c r="B104">
        <v>1.1933499999999999</v>
      </c>
      <c r="C104">
        <v>1.3504499999999999</v>
      </c>
      <c r="D104">
        <v>1.35429</v>
      </c>
    </row>
    <row r="105" spans="2:4" x14ac:dyDescent="0.35">
      <c r="B105">
        <v>1.2645999999999999</v>
      </c>
      <c r="C105">
        <v>1.44417</v>
      </c>
      <c r="D105">
        <v>1.4422999999999999</v>
      </c>
    </row>
    <row r="106" spans="2:4" x14ac:dyDescent="0.35">
      <c r="B106">
        <v>1.3401099999999999</v>
      </c>
      <c r="C106">
        <v>1.5330900000000001</v>
      </c>
      <c r="D106">
        <v>1.5425</v>
      </c>
    </row>
    <row r="107" spans="2:4" x14ac:dyDescent="0.35">
      <c r="B107">
        <v>1.42012</v>
      </c>
      <c r="C107">
        <v>1.6529799999999999</v>
      </c>
      <c r="D107">
        <v>1.64514</v>
      </c>
    </row>
    <row r="108" spans="2:4" x14ac:dyDescent="0.35">
      <c r="B108">
        <v>1.50492</v>
      </c>
      <c r="C108">
        <v>1.76614</v>
      </c>
      <c r="D108">
        <v>1.76966</v>
      </c>
    </row>
    <row r="109" spans="2:4" x14ac:dyDescent="0.35">
      <c r="B109">
        <v>1.59477</v>
      </c>
      <c r="C109">
        <v>1.88625</v>
      </c>
      <c r="D109">
        <v>1.8852</v>
      </c>
    </row>
    <row r="110" spans="2:4" x14ac:dyDescent="0.35">
      <c r="B110">
        <v>1.6899900000000001</v>
      </c>
      <c r="C110">
        <v>2.0191599999999998</v>
      </c>
      <c r="D110">
        <v>2.0282800000000001</v>
      </c>
    </row>
    <row r="111" spans="2:4" x14ac:dyDescent="0.35">
      <c r="B111">
        <v>1.7908999999999999</v>
      </c>
      <c r="C111">
        <v>2.17374</v>
      </c>
      <c r="D111">
        <v>2.17374</v>
      </c>
    </row>
    <row r="112" spans="2:4" x14ac:dyDescent="0.35">
      <c r="B112">
        <v>1.8978299999999999</v>
      </c>
      <c r="C112">
        <v>2.3243299999999998</v>
      </c>
      <c r="D112">
        <v>2.32708</v>
      </c>
    </row>
    <row r="113" spans="2:4" x14ac:dyDescent="0.35">
      <c r="B113">
        <v>2.0111500000000002</v>
      </c>
      <c r="C113">
        <v>2.4979300000000002</v>
      </c>
      <c r="D113">
        <v>2.4891100000000002</v>
      </c>
    </row>
    <row r="114" spans="2:4" x14ac:dyDescent="0.35">
      <c r="B114">
        <v>2.13123</v>
      </c>
      <c r="C114">
        <v>2.6682999999999999</v>
      </c>
      <c r="D114">
        <v>2.6607099999999999</v>
      </c>
    </row>
    <row r="115" spans="2:4" x14ac:dyDescent="0.35">
      <c r="B115">
        <v>2.2584900000000001</v>
      </c>
      <c r="C115">
        <v>2.8771100000000001</v>
      </c>
      <c r="D115">
        <v>2.8672399999999998</v>
      </c>
    </row>
    <row r="116" spans="2:4" x14ac:dyDescent="0.35">
      <c r="B116">
        <v>2.3933399999999998</v>
      </c>
      <c r="C116">
        <v>3.0901000000000001</v>
      </c>
      <c r="D116">
        <v>3.06793</v>
      </c>
    </row>
    <row r="117" spans="2:4" x14ac:dyDescent="0.35">
      <c r="B117">
        <v>2.5362399999999998</v>
      </c>
      <c r="C117">
        <v>3.3177500000000002</v>
      </c>
      <c r="D117">
        <v>3.2888000000000002</v>
      </c>
    </row>
    <row r="118" spans="2:4" x14ac:dyDescent="0.35">
      <c r="B118">
        <v>2.6876799999999998</v>
      </c>
      <c r="C118">
        <v>3.58683</v>
      </c>
      <c r="D118">
        <v>3.5419800000000001</v>
      </c>
    </row>
    <row r="119" spans="2:4" x14ac:dyDescent="0.35">
      <c r="B119">
        <v>2.84815</v>
      </c>
      <c r="C119">
        <v>3.8755799999999998</v>
      </c>
      <c r="D119">
        <v>3.7928500000000001</v>
      </c>
    </row>
    <row r="120" spans="2:4" x14ac:dyDescent="0.35">
      <c r="B120">
        <v>3.0182099999999998</v>
      </c>
      <c r="C120">
        <v>4.1875400000000003</v>
      </c>
      <c r="D120">
        <v>4.0668199999999999</v>
      </c>
    </row>
    <row r="121" spans="2:4" x14ac:dyDescent="0.35">
      <c r="B121">
        <v>3.19842</v>
      </c>
      <c r="C121">
        <v>4.5706600000000002</v>
      </c>
      <c r="D121">
        <v>4.3723999999999998</v>
      </c>
    </row>
    <row r="122" spans="2:4" x14ac:dyDescent="0.35">
      <c r="B122">
        <v>3.3894000000000002</v>
      </c>
      <c r="C122">
        <v>5.0526299999999997</v>
      </c>
      <c r="D122">
        <v>4.6873399999999998</v>
      </c>
    </row>
    <row r="123" spans="2:4" x14ac:dyDescent="0.35">
      <c r="B123">
        <v>3.5917699999999999</v>
      </c>
      <c r="C123">
        <v>5.6856200000000001</v>
      </c>
      <c r="D123">
        <v>5.03674</v>
      </c>
    </row>
    <row r="124" spans="2:4" x14ac:dyDescent="0.35">
      <c r="B124">
        <v>3.8062299999999998</v>
      </c>
      <c r="C124">
        <v>7.0533000000000001</v>
      </c>
      <c r="D124">
        <v>5.4388199999999998</v>
      </c>
    </row>
    <row r="125" spans="2:4" x14ac:dyDescent="0.35">
      <c r="B125">
        <v>4.0335000000000001</v>
      </c>
      <c r="C125">
        <v>16.334599999999998</v>
      </c>
      <c r="D125">
        <v>5.80891</v>
      </c>
    </row>
    <row r="126" spans="2:4" x14ac:dyDescent="0.35">
      <c r="B126">
        <v>4.27433</v>
      </c>
      <c r="C126">
        <v>60.638599999999997</v>
      </c>
      <c r="D126">
        <v>6.2209399999999997</v>
      </c>
    </row>
    <row r="127" spans="2:4" x14ac:dyDescent="0.35">
      <c r="B127">
        <v>4.5295500000000004</v>
      </c>
      <c r="D127">
        <v>6.6833299999999998</v>
      </c>
    </row>
    <row r="128" spans="2:4" x14ac:dyDescent="0.35">
      <c r="B128">
        <v>4.8</v>
      </c>
      <c r="D128">
        <v>7.1549699999999996</v>
      </c>
    </row>
    <row r="132" spans="2:4" ht="23.5" x14ac:dyDescent="0.55000000000000004">
      <c r="B132" s="2" t="s">
        <v>16</v>
      </c>
    </row>
    <row r="133" spans="2:4" x14ac:dyDescent="0.35">
      <c r="C133" t="s">
        <v>19</v>
      </c>
      <c r="D133" t="s">
        <v>20</v>
      </c>
    </row>
    <row r="134" spans="2:4" x14ac:dyDescent="0.35">
      <c r="B134">
        <v>0.5</v>
      </c>
      <c r="C134">
        <v>0.555732</v>
      </c>
      <c r="D134">
        <v>0.555732</v>
      </c>
    </row>
    <row r="135" spans="2:4" x14ac:dyDescent="0.35">
      <c r="B135">
        <v>0.52897799999999995</v>
      </c>
      <c r="C135">
        <v>0.58816999999999997</v>
      </c>
      <c r="D135">
        <v>0.58816999999999997</v>
      </c>
    </row>
    <row r="136" spans="2:4" x14ac:dyDescent="0.35">
      <c r="B136">
        <v>0.55963600000000002</v>
      </c>
      <c r="C136">
        <v>0.62611899999999998</v>
      </c>
      <c r="D136">
        <v>0.62611899999999998</v>
      </c>
    </row>
    <row r="137" spans="2:4" x14ac:dyDescent="0.35">
      <c r="B137">
        <v>0.59206999999999999</v>
      </c>
      <c r="C137">
        <v>0.66163499999999997</v>
      </c>
      <c r="D137">
        <v>0.66163499999999997</v>
      </c>
    </row>
    <row r="138" spans="2:4" x14ac:dyDescent="0.35">
      <c r="B138">
        <v>0.62638499999999997</v>
      </c>
      <c r="C138">
        <v>0.70435000000000003</v>
      </c>
      <c r="D138">
        <v>0.70435000000000003</v>
      </c>
    </row>
    <row r="139" spans="2:4" x14ac:dyDescent="0.35">
      <c r="B139">
        <v>0.66268800000000005</v>
      </c>
      <c r="C139">
        <v>0.74720799999999998</v>
      </c>
      <c r="D139">
        <v>0.74720799999999998</v>
      </c>
    </row>
    <row r="140" spans="2:4" x14ac:dyDescent="0.35">
      <c r="B140">
        <v>0.70109399999999999</v>
      </c>
      <c r="C140">
        <v>0.787416</v>
      </c>
      <c r="D140">
        <v>0.787416</v>
      </c>
    </row>
    <row r="141" spans="2:4" x14ac:dyDescent="0.35">
      <c r="B141">
        <v>0.74172700000000003</v>
      </c>
      <c r="C141">
        <v>0.84420499999999998</v>
      </c>
      <c r="D141">
        <v>0.84420499999999998</v>
      </c>
    </row>
    <row r="142" spans="2:4" x14ac:dyDescent="0.35">
      <c r="B142">
        <v>0.78471500000000005</v>
      </c>
      <c r="C142">
        <v>0.89904099999999998</v>
      </c>
      <c r="D142">
        <v>0.89904099999999998</v>
      </c>
    </row>
    <row r="143" spans="2:4" x14ac:dyDescent="0.35">
      <c r="B143">
        <v>0.83019399999999999</v>
      </c>
      <c r="C143">
        <v>0.95843500000000004</v>
      </c>
      <c r="D143">
        <v>0.95843500000000004</v>
      </c>
    </row>
    <row r="144" spans="2:4" x14ac:dyDescent="0.35">
      <c r="B144">
        <v>0.87830900000000001</v>
      </c>
      <c r="C144">
        <v>1.0226299999999999</v>
      </c>
      <c r="D144">
        <v>1.0226299999999999</v>
      </c>
    </row>
    <row r="145" spans="2:4" x14ac:dyDescent="0.35">
      <c r="B145">
        <v>0.92921299999999996</v>
      </c>
      <c r="C145">
        <v>1.0916699999999999</v>
      </c>
      <c r="D145">
        <v>1.09012</v>
      </c>
    </row>
    <row r="146" spans="2:4" x14ac:dyDescent="0.35">
      <c r="B146">
        <v>0.98306700000000002</v>
      </c>
      <c r="C146">
        <v>1.1735</v>
      </c>
      <c r="D146">
        <v>1.1746700000000001</v>
      </c>
    </row>
    <row r="147" spans="2:4" x14ac:dyDescent="0.35">
      <c r="B147">
        <v>1.0400400000000001</v>
      </c>
      <c r="C147">
        <v>1.2599</v>
      </c>
      <c r="D147">
        <v>1.2548600000000001</v>
      </c>
    </row>
    <row r="148" spans="2:4" x14ac:dyDescent="0.35">
      <c r="B148">
        <v>1.10032</v>
      </c>
      <c r="C148">
        <v>1.35487</v>
      </c>
      <c r="D148">
        <v>1.3554200000000001</v>
      </c>
    </row>
    <row r="149" spans="2:4" x14ac:dyDescent="0.35">
      <c r="B149">
        <v>1.1640900000000001</v>
      </c>
      <c r="C149">
        <v>1.4545600000000001</v>
      </c>
      <c r="D149">
        <v>1.4705600000000001</v>
      </c>
    </row>
    <row r="150" spans="2:4" x14ac:dyDescent="0.35">
      <c r="B150">
        <v>1.23156</v>
      </c>
      <c r="C150">
        <v>1.57386</v>
      </c>
      <c r="D150">
        <v>1.57833</v>
      </c>
    </row>
    <row r="151" spans="2:4" x14ac:dyDescent="0.35">
      <c r="B151">
        <v>1.3029299999999999</v>
      </c>
      <c r="C151">
        <v>1.6984699999999999</v>
      </c>
      <c r="D151">
        <v>1.7062900000000001</v>
      </c>
    </row>
    <row r="152" spans="2:4" x14ac:dyDescent="0.35">
      <c r="B152">
        <v>1.37845</v>
      </c>
      <c r="C152">
        <v>1.8458300000000001</v>
      </c>
      <c r="D152">
        <v>1.8454200000000001</v>
      </c>
    </row>
    <row r="153" spans="2:4" x14ac:dyDescent="0.35">
      <c r="B153">
        <v>1.45834</v>
      </c>
      <c r="C153">
        <v>1.9881800000000001</v>
      </c>
      <c r="D153">
        <v>1.9860500000000001</v>
      </c>
    </row>
    <row r="154" spans="2:4" x14ac:dyDescent="0.35">
      <c r="B154">
        <v>1.5428599999999999</v>
      </c>
      <c r="C154">
        <v>2.1560899999999998</v>
      </c>
      <c r="D154">
        <v>2.1567799999999999</v>
      </c>
    </row>
    <row r="155" spans="2:4" x14ac:dyDescent="0.35">
      <c r="B155">
        <v>1.6322700000000001</v>
      </c>
      <c r="C155">
        <v>2.3452099999999998</v>
      </c>
      <c r="D155">
        <v>2.3380999999999998</v>
      </c>
    </row>
    <row r="156" spans="2:4" x14ac:dyDescent="0.35">
      <c r="B156">
        <v>1.7268699999999999</v>
      </c>
      <c r="C156">
        <v>2.52929</v>
      </c>
      <c r="D156">
        <v>2.52982</v>
      </c>
    </row>
    <row r="157" spans="2:4" x14ac:dyDescent="0.35">
      <c r="B157">
        <v>1.8269599999999999</v>
      </c>
      <c r="C157">
        <v>2.75339</v>
      </c>
      <c r="D157">
        <v>2.7501699999999998</v>
      </c>
    </row>
    <row r="158" spans="2:4" x14ac:dyDescent="0.35">
      <c r="B158">
        <v>1.9328399999999999</v>
      </c>
      <c r="C158">
        <v>2.9809999999999999</v>
      </c>
      <c r="D158">
        <v>2.9886699999999999</v>
      </c>
    </row>
    <row r="159" spans="2:4" x14ac:dyDescent="0.35">
      <c r="B159">
        <v>2.0448599999999999</v>
      </c>
      <c r="C159">
        <v>3.27346</v>
      </c>
      <c r="D159">
        <v>3.2466499999999998</v>
      </c>
    </row>
    <row r="160" spans="2:4" x14ac:dyDescent="0.35">
      <c r="B160">
        <v>2.16337</v>
      </c>
      <c r="C160">
        <v>3.5967799999999999</v>
      </c>
      <c r="D160">
        <v>3.5542699999999998</v>
      </c>
    </row>
    <row r="161" spans="2:7" x14ac:dyDescent="0.35">
      <c r="B161">
        <v>2.2887599999999999</v>
      </c>
      <c r="C161">
        <v>3.9494600000000002</v>
      </c>
      <c r="D161">
        <v>3.86795</v>
      </c>
    </row>
    <row r="162" spans="2:7" x14ac:dyDescent="0.35">
      <c r="B162">
        <v>2.4214000000000002</v>
      </c>
      <c r="C162">
        <v>4.3677000000000001</v>
      </c>
      <c r="D162">
        <v>4.2576700000000001</v>
      </c>
    </row>
    <row r="163" spans="2:7" x14ac:dyDescent="0.35">
      <c r="B163">
        <v>2.5617399999999999</v>
      </c>
      <c r="C163">
        <v>4.8919699999999997</v>
      </c>
      <c r="D163">
        <v>4.6402099999999997</v>
      </c>
    </row>
    <row r="164" spans="2:7" x14ac:dyDescent="0.35">
      <c r="B164">
        <v>2.71021</v>
      </c>
      <c r="C164">
        <v>5.5589399999999998</v>
      </c>
      <c r="D164">
        <v>5.0789799999999996</v>
      </c>
    </row>
    <row r="165" spans="2:7" x14ac:dyDescent="0.35">
      <c r="B165">
        <v>2.8672800000000001</v>
      </c>
      <c r="C165">
        <v>7.0038799999999997</v>
      </c>
      <c r="D165">
        <v>5.5911799999999996</v>
      </c>
    </row>
    <row r="166" spans="2:7" x14ac:dyDescent="0.35">
      <c r="B166">
        <v>3.0334599999999998</v>
      </c>
      <c r="C166">
        <v>12.866</v>
      </c>
      <c r="D166">
        <v>6.0855199999999998</v>
      </c>
    </row>
    <row r="167" spans="2:7" x14ac:dyDescent="0.35">
      <c r="B167">
        <v>3.2092700000000001</v>
      </c>
      <c r="C167">
        <v>34.761800000000001</v>
      </c>
      <c r="D167">
        <v>6.72539</v>
      </c>
    </row>
    <row r="168" spans="2:7" x14ac:dyDescent="0.35">
      <c r="B168">
        <v>3.39527</v>
      </c>
      <c r="D168">
        <v>7.3261799999999999</v>
      </c>
    </row>
    <row r="169" spans="2:7" x14ac:dyDescent="0.35">
      <c r="B169">
        <v>3.5920399999999999</v>
      </c>
      <c r="D169">
        <v>7.9892300000000001</v>
      </c>
    </row>
    <row r="170" spans="2:7" x14ac:dyDescent="0.35">
      <c r="B170">
        <v>3.8002199999999999</v>
      </c>
      <c r="D170">
        <v>8.7604199999999999</v>
      </c>
    </row>
    <row r="171" spans="2:7" x14ac:dyDescent="0.35">
      <c r="B171">
        <v>4.0204700000000004</v>
      </c>
      <c r="D171">
        <v>9.5802700000000005</v>
      </c>
    </row>
    <row r="172" spans="2:7" x14ac:dyDescent="0.35">
      <c r="B172">
        <v>4.2534799999999997</v>
      </c>
      <c r="D172">
        <v>10.478899999999999</v>
      </c>
    </row>
    <row r="173" spans="2:7" x14ac:dyDescent="0.35">
      <c r="B173">
        <v>4.5</v>
      </c>
      <c r="D173">
        <v>11.418900000000001</v>
      </c>
    </row>
    <row r="176" spans="2:7" ht="23.5" x14ac:dyDescent="0.55000000000000004">
      <c r="B176" s="2" t="s">
        <v>17</v>
      </c>
      <c r="G176" s="2" t="s">
        <v>21</v>
      </c>
    </row>
    <row r="177" spans="2:9" x14ac:dyDescent="0.35">
      <c r="C177" t="s">
        <v>19</v>
      </c>
      <c r="D177" t="s">
        <v>20</v>
      </c>
      <c r="H177" t="s">
        <v>19</v>
      </c>
      <c r="I177" t="s">
        <v>20</v>
      </c>
    </row>
    <row r="178" spans="2:9" x14ac:dyDescent="0.3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3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3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3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3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3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3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3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3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3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3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3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3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3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3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3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3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3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3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3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3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3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3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3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3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3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3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3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3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3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3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3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3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3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3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3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3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3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3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3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3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3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3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3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3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3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3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3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3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3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3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3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3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3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3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3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3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3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3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3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35">
      <c r="A238" s="5" t="s">
        <v>18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3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3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3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3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3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3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3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3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3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3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3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3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3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3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3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3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3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3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AD92"/>
  <sheetViews>
    <sheetView topLeftCell="E3" zoomScale="91" workbookViewId="0">
      <selection activeCell="E26" sqref="E26"/>
    </sheetView>
  </sheetViews>
  <sheetFormatPr baseColWidth="10" defaultRowHeight="14.5" x14ac:dyDescent="0.35"/>
  <cols>
    <col min="2" max="2" width="16.81640625" customWidth="1"/>
    <col min="3" max="3" width="19.81640625" customWidth="1"/>
    <col min="4" max="4" width="22.7265625" customWidth="1"/>
    <col min="5" max="5" width="24.7265625" customWidth="1"/>
    <col min="10" max="10" width="31.1796875" customWidth="1"/>
  </cols>
  <sheetData>
    <row r="2" spans="1:30" ht="23.5" x14ac:dyDescent="0.55000000000000004">
      <c r="A2" s="2" t="s">
        <v>23</v>
      </c>
    </row>
    <row r="3" spans="1:30" ht="23.5" x14ac:dyDescent="0.55000000000000004">
      <c r="A3" t="s">
        <v>15</v>
      </c>
      <c r="B3" t="s">
        <v>25</v>
      </c>
      <c r="C3" t="s">
        <v>24</v>
      </c>
      <c r="D3" t="s">
        <v>26</v>
      </c>
      <c r="E3" t="s">
        <v>27</v>
      </c>
      <c r="F3" t="s">
        <v>33</v>
      </c>
      <c r="K3" s="2" t="s">
        <v>8</v>
      </c>
    </row>
    <row r="4" spans="1:30" x14ac:dyDescent="0.35">
      <c r="A4">
        <v>0.5</v>
      </c>
      <c r="B4">
        <v>1.34714</v>
      </c>
      <c r="C4">
        <v>1.2599499999999999</v>
      </c>
      <c r="D4">
        <v>1.50003</v>
      </c>
      <c r="E4">
        <v>1.2247600000000001</v>
      </c>
      <c r="L4" t="s">
        <v>6</v>
      </c>
      <c r="M4" t="s">
        <v>7</v>
      </c>
      <c r="AC4">
        <v>0.5</v>
      </c>
      <c r="AD4">
        <v>2.1944599999999999</v>
      </c>
    </row>
    <row r="5" spans="1:30" x14ac:dyDescent="0.35">
      <c r="A5">
        <v>0.53013399999999999</v>
      </c>
      <c r="B5">
        <v>1.4370099999999999</v>
      </c>
      <c r="C5">
        <v>1.2931699999999999</v>
      </c>
      <c r="D5">
        <v>1.5904499999999999</v>
      </c>
      <c r="E5">
        <v>1.2611300000000001</v>
      </c>
      <c r="F5">
        <f>(D5-D4) / (A5-A4)</f>
        <v>3.0005973319174344</v>
      </c>
      <c r="K5">
        <v>4.5</v>
      </c>
      <c r="L5">
        <v>5.93811</v>
      </c>
      <c r="M5">
        <f t="shared" ref="M5:M44" si="0">K5 + 0.8 / (5 - K5)</f>
        <v>6.1</v>
      </c>
      <c r="N5">
        <f t="shared" ref="N5:N44" si="1" xml:space="preserve"> 5 / (2 *(5 - K5)) - 1/2 * (5 - K5)</f>
        <v>4.75</v>
      </c>
      <c r="AC5">
        <v>0.53013399999999999</v>
      </c>
      <c r="AD5">
        <v>2.2057899999999999</v>
      </c>
    </row>
    <row r="6" spans="1:30" x14ac:dyDescent="0.35">
      <c r="A6">
        <v>0.56208499999999995</v>
      </c>
      <c r="B6">
        <v>1.54436</v>
      </c>
      <c r="C6">
        <v>1.34273</v>
      </c>
      <c r="D6">
        <v>1.68631</v>
      </c>
      <c r="E6">
        <v>1.2985899999999999</v>
      </c>
      <c r="F6">
        <f t="shared" ref="F6:F43" si="2">(D6-D5) / (A6-A5)</f>
        <v>3.0002190854746393</v>
      </c>
      <c r="K6">
        <v>4.5121700000000002</v>
      </c>
      <c r="L6">
        <v>5.9770799999999999</v>
      </c>
      <c r="M6">
        <f t="shared" si="0"/>
        <v>6.1520855443494673</v>
      </c>
      <c r="N6">
        <f t="shared" si="1"/>
        <v>4.8808210760920847</v>
      </c>
      <c r="AC6">
        <v>0.56208499999999995</v>
      </c>
      <c r="AD6">
        <v>2.21774</v>
      </c>
    </row>
    <row r="7" spans="1:30" x14ac:dyDescent="0.35">
      <c r="A7">
        <v>0.59596099999999996</v>
      </c>
      <c r="B7">
        <v>1.65374</v>
      </c>
      <c r="C7">
        <v>1.3991100000000001</v>
      </c>
      <c r="D7">
        <v>1.7879700000000001</v>
      </c>
      <c r="E7">
        <v>1.3371500000000001</v>
      </c>
      <c r="F7">
        <f t="shared" si="2"/>
        <v>3.0009446215609881</v>
      </c>
      <c r="K7">
        <v>4.5243799999999998</v>
      </c>
      <c r="L7">
        <v>6.0327999999999999</v>
      </c>
      <c r="M7">
        <f t="shared" si="0"/>
        <v>6.2063950540347328</v>
      </c>
      <c r="N7">
        <f t="shared" si="1"/>
        <v>5.0184870438585403</v>
      </c>
      <c r="AC7">
        <v>0.59596099999999996</v>
      </c>
      <c r="AD7">
        <v>2.2303600000000001</v>
      </c>
    </row>
    <row r="8" spans="1:30" x14ac:dyDescent="0.35">
      <c r="A8">
        <v>0.63187899999999997</v>
      </c>
      <c r="B8">
        <v>1.7538400000000001</v>
      </c>
      <c r="C8">
        <v>1.4347300000000001</v>
      </c>
      <c r="D8">
        <v>1.89575</v>
      </c>
      <c r="E8">
        <v>1.37687</v>
      </c>
      <c r="F8">
        <f t="shared" si="2"/>
        <v>3.0007238710395892</v>
      </c>
      <c r="K8">
        <v>4.5366200000000001</v>
      </c>
      <c r="L8">
        <v>6.0767899999999999</v>
      </c>
      <c r="M8">
        <f t="shared" si="0"/>
        <v>6.2630648185074893</v>
      </c>
      <c r="N8">
        <f t="shared" si="1"/>
        <v>5.1634500578359024</v>
      </c>
      <c r="AC8">
        <v>0.63187899999999997</v>
      </c>
      <c r="AD8">
        <v>2.2436699999999998</v>
      </c>
    </row>
    <row r="9" spans="1:30" x14ac:dyDescent="0.35">
      <c r="A9">
        <v>0.66996199999999995</v>
      </c>
      <c r="B9">
        <v>1.89777</v>
      </c>
      <c r="C9">
        <v>1.4986299999999999</v>
      </c>
      <c r="D9">
        <v>2.01004</v>
      </c>
      <c r="E9">
        <v>1.41777</v>
      </c>
      <c r="F9">
        <f t="shared" si="2"/>
        <v>3.0010765958564205</v>
      </c>
      <c r="K9">
        <v>4.5488900000000001</v>
      </c>
      <c r="L9">
        <v>6.1216900000000001</v>
      </c>
      <c r="M9">
        <f t="shared" si="0"/>
        <v>6.3222933827669534</v>
      </c>
      <c r="N9">
        <f t="shared" si="1"/>
        <v>5.3163305711467279</v>
      </c>
      <c r="AC9">
        <v>0.66996199999999995</v>
      </c>
      <c r="AD9">
        <v>2.2576999999999998</v>
      </c>
    </row>
    <row r="10" spans="1:30" x14ac:dyDescent="0.35">
      <c r="A10">
        <v>0.71033999999999997</v>
      </c>
      <c r="B10">
        <v>2.0386799999999998</v>
      </c>
      <c r="C10">
        <v>1.52667</v>
      </c>
      <c r="D10">
        <v>2.13124</v>
      </c>
      <c r="E10">
        <v>1.4598899999999999</v>
      </c>
      <c r="F10">
        <f t="shared" si="2"/>
        <v>3.0016345534697089</v>
      </c>
      <c r="K10">
        <v>4.5612000000000004</v>
      </c>
      <c r="L10">
        <v>6.1866899999999996</v>
      </c>
      <c r="M10">
        <f t="shared" si="0"/>
        <v>6.3843540565177772</v>
      </c>
      <c r="N10">
        <f t="shared" si="1"/>
        <v>5.4779564266180536</v>
      </c>
      <c r="AC10">
        <v>0.71033999999999997</v>
      </c>
      <c r="AD10">
        <v>2.2724799999999998</v>
      </c>
    </row>
    <row r="11" spans="1:30" x14ac:dyDescent="0.35">
      <c r="A11">
        <v>0.75315200000000004</v>
      </c>
      <c r="B11">
        <v>2.1232199999999999</v>
      </c>
      <c r="C11">
        <v>1.5838699999999999</v>
      </c>
      <c r="D11">
        <v>2.2597499999999999</v>
      </c>
      <c r="E11">
        <v>1.5032700000000001</v>
      </c>
      <c r="F11">
        <f t="shared" si="2"/>
        <v>3.001728487339991</v>
      </c>
      <c r="K11">
        <v>4.5735400000000004</v>
      </c>
      <c r="L11">
        <v>6.2018000000000004</v>
      </c>
      <c r="M11">
        <f t="shared" si="0"/>
        <v>6.4494486432490756</v>
      </c>
      <c r="N11">
        <f t="shared" si="1"/>
        <v>5.6489845101533618</v>
      </c>
      <c r="AC11">
        <v>0.75315200000000004</v>
      </c>
      <c r="AD11">
        <v>2.2880500000000001</v>
      </c>
    </row>
    <row r="12" spans="1:30" x14ac:dyDescent="0.35">
      <c r="A12">
        <v>0.798543</v>
      </c>
      <c r="B12">
        <v>2.28043</v>
      </c>
      <c r="C12">
        <v>1.6380300000000001</v>
      </c>
      <c r="D12">
        <v>2.3960400000000002</v>
      </c>
      <c r="E12">
        <v>1.5479499999999999</v>
      </c>
      <c r="F12">
        <f t="shared" si="2"/>
        <v>3.0025776034896867</v>
      </c>
      <c r="K12">
        <v>4.5859100000000002</v>
      </c>
      <c r="L12">
        <v>6.2882800000000003</v>
      </c>
      <c r="M12">
        <f t="shared" si="0"/>
        <v>6.517857161245141</v>
      </c>
      <c r="N12">
        <f t="shared" si="1"/>
        <v>5.8302898788910644</v>
      </c>
      <c r="AC12">
        <v>0.798543</v>
      </c>
      <c r="AD12">
        <v>2.3044500000000001</v>
      </c>
    </row>
    <row r="13" spans="1:30" x14ac:dyDescent="0.35">
      <c r="A13">
        <v>0.84667099999999995</v>
      </c>
      <c r="B13">
        <v>2.4441600000000001</v>
      </c>
      <c r="C13">
        <v>1.69858</v>
      </c>
      <c r="D13">
        <v>2.5405799999999998</v>
      </c>
      <c r="E13">
        <v>1.5939700000000001</v>
      </c>
      <c r="F13">
        <f t="shared" si="2"/>
        <v>3.0032413563829752</v>
      </c>
      <c r="K13">
        <v>4.5983099999999997</v>
      </c>
      <c r="L13">
        <v>6.3171400000000002</v>
      </c>
      <c r="M13">
        <f t="shared" si="0"/>
        <v>6.5898955510468253</v>
      </c>
      <c r="N13">
        <f t="shared" si="1"/>
        <v>6.0228598470213299</v>
      </c>
      <c r="AC13">
        <v>0.84667099999999995</v>
      </c>
      <c r="AD13">
        <v>2.3216899999999998</v>
      </c>
    </row>
    <row r="14" spans="1:30" x14ac:dyDescent="0.35">
      <c r="A14">
        <v>0.89769900000000002</v>
      </c>
      <c r="B14">
        <v>2.6427499999999999</v>
      </c>
      <c r="C14">
        <v>1.73855</v>
      </c>
      <c r="D14">
        <v>2.69387</v>
      </c>
      <c r="E14">
        <v>1.64137</v>
      </c>
      <c r="F14">
        <f t="shared" si="2"/>
        <v>3.0040369992945037</v>
      </c>
      <c r="K14">
        <v>4.6107500000000003</v>
      </c>
      <c r="L14">
        <v>6.3514299999999997</v>
      </c>
      <c r="M14">
        <f t="shared" si="0"/>
        <v>6.6659844251766245</v>
      </c>
      <c r="N14">
        <f t="shared" si="1"/>
        <v>6.2279825786769489</v>
      </c>
      <c r="AC14">
        <v>0.89769900000000002</v>
      </c>
      <c r="AD14">
        <v>2.33982</v>
      </c>
    </row>
    <row r="15" spans="1:30" x14ac:dyDescent="0.35">
      <c r="A15">
        <v>0.95180200000000004</v>
      </c>
      <c r="B15">
        <v>2.7887400000000002</v>
      </c>
      <c r="C15">
        <v>1.8040400000000001</v>
      </c>
      <c r="D15">
        <v>2.8564699999999998</v>
      </c>
      <c r="E15">
        <v>1.6901999999999999</v>
      </c>
      <c r="F15">
        <f t="shared" si="2"/>
        <v>3.0053786296508478</v>
      </c>
      <c r="K15">
        <v>4.6232300000000004</v>
      </c>
      <c r="L15">
        <v>6.4410800000000004</v>
      </c>
      <c r="M15">
        <f t="shared" si="0"/>
        <v>6.7465413039785567</v>
      </c>
      <c r="N15">
        <f t="shared" si="1"/>
        <v>6.4469628249329904</v>
      </c>
      <c r="AC15">
        <v>0.95180200000000004</v>
      </c>
      <c r="AD15">
        <v>2.35887</v>
      </c>
    </row>
    <row r="16" spans="1:30" x14ac:dyDescent="0.35">
      <c r="A16">
        <v>1.0091699999999999</v>
      </c>
      <c r="B16">
        <v>2.97112</v>
      </c>
      <c r="C16">
        <v>1.8656999999999999</v>
      </c>
      <c r="D16">
        <v>3.0289600000000001</v>
      </c>
      <c r="E16">
        <v>1.7405200000000001</v>
      </c>
      <c r="F16">
        <f t="shared" si="2"/>
        <v>3.0067284897503952</v>
      </c>
      <c r="K16">
        <v>4.6357299999999997</v>
      </c>
      <c r="L16">
        <v>6.5272899999999998</v>
      </c>
      <c r="M16">
        <f t="shared" si="0"/>
        <v>6.8319031682543141</v>
      </c>
      <c r="N16">
        <f t="shared" si="1"/>
        <v>6.6809061507947334</v>
      </c>
      <c r="AC16">
        <v>1.0091699999999999</v>
      </c>
      <c r="AD16">
        <v>2.3788800000000001</v>
      </c>
    </row>
    <row r="17" spans="1:30" x14ac:dyDescent="0.35">
      <c r="A17">
        <v>1.06999</v>
      </c>
      <c r="B17">
        <v>3.14629</v>
      </c>
      <c r="C17">
        <v>1.9095500000000001</v>
      </c>
      <c r="D17">
        <v>3.2119499999999999</v>
      </c>
      <c r="E17">
        <v>1.7923800000000001</v>
      </c>
      <c r="F17">
        <f t="shared" si="2"/>
        <v>3.008714238737249</v>
      </c>
      <c r="K17">
        <v>4.6482700000000001</v>
      </c>
      <c r="L17">
        <v>6.5585300000000002</v>
      </c>
      <c r="M17">
        <f t="shared" si="0"/>
        <v>6.9227418960566354</v>
      </c>
      <c r="N17">
        <f t="shared" si="1"/>
        <v>6.9318596751769848</v>
      </c>
      <c r="AC17">
        <v>1.06999</v>
      </c>
      <c r="AD17">
        <v>2.3998599999999999</v>
      </c>
    </row>
    <row r="18" spans="1:30" x14ac:dyDescent="0.35">
      <c r="A18">
        <v>1.1344700000000001</v>
      </c>
      <c r="B18">
        <v>3.3312200000000001</v>
      </c>
      <c r="C18">
        <v>1.9527600000000001</v>
      </c>
      <c r="D18">
        <v>3.4061300000000001</v>
      </c>
      <c r="E18">
        <v>1.8458399999999999</v>
      </c>
      <c r="F18">
        <f t="shared" si="2"/>
        <v>3.0114764267990068</v>
      </c>
      <c r="K18">
        <v>4.6608499999999999</v>
      </c>
      <c r="L18">
        <v>6.6199000000000003</v>
      </c>
      <c r="M18">
        <f t="shared" si="0"/>
        <v>7.0196882721509652</v>
      </c>
      <c r="N18">
        <f t="shared" si="1"/>
        <v>7.2017946004717661</v>
      </c>
      <c r="AC18">
        <v>1.1344700000000001</v>
      </c>
      <c r="AD18">
        <v>2.4218500000000001</v>
      </c>
    </row>
    <row r="19" spans="1:30" x14ac:dyDescent="0.35">
      <c r="A19">
        <v>1.20285</v>
      </c>
      <c r="B19">
        <v>3.55071</v>
      </c>
      <c r="C19">
        <v>2.0613299999999999</v>
      </c>
      <c r="D19">
        <v>3.6122299999999998</v>
      </c>
      <c r="E19">
        <v>1.90096</v>
      </c>
      <c r="F19">
        <f t="shared" si="2"/>
        <v>3.0140391927464183</v>
      </c>
      <c r="K19">
        <v>4.6734600000000004</v>
      </c>
      <c r="L19">
        <v>6.8066000000000004</v>
      </c>
      <c r="M19">
        <f t="shared" si="0"/>
        <v>7.1233895645250236</v>
      </c>
      <c r="N19">
        <f t="shared" si="1"/>
        <v>7.4927598891406966</v>
      </c>
      <c r="AC19">
        <v>1.20285</v>
      </c>
      <c r="AD19">
        <v>2.4448799999999999</v>
      </c>
    </row>
    <row r="20" spans="1:30" x14ac:dyDescent="0.35">
      <c r="A20">
        <v>1.2753399999999999</v>
      </c>
      <c r="B20">
        <v>3.7422499999999999</v>
      </c>
      <c r="C20">
        <v>2.0933700000000002</v>
      </c>
      <c r="D20">
        <v>3.8310300000000002</v>
      </c>
      <c r="E20">
        <v>1.95783</v>
      </c>
      <c r="F20">
        <f t="shared" si="2"/>
        <v>3.0183473582563183</v>
      </c>
      <c r="K20">
        <v>4.6860999999999997</v>
      </c>
      <c r="L20">
        <v>6.8265500000000001</v>
      </c>
      <c r="M20">
        <f t="shared" si="0"/>
        <v>7.2346823510672165</v>
      </c>
      <c r="N20">
        <f t="shared" si="1"/>
        <v>7.8073698470850514</v>
      </c>
      <c r="AC20">
        <v>1.2753399999999999</v>
      </c>
      <c r="AD20">
        <v>2.4689700000000001</v>
      </c>
    </row>
    <row r="21" spans="1:30" x14ac:dyDescent="0.35">
      <c r="A21">
        <v>1.3522099999999999</v>
      </c>
      <c r="B21">
        <v>4.0096100000000003</v>
      </c>
      <c r="C21">
        <v>2.1527699999999999</v>
      </c>
      <c r="D21">
        <v>4.0633999999999997</v>
      </c>
      <c r="E21">
        <v>2.0165299999999999</v>
      </c>
      <c r="F21">
        <f t="shared" si="2"/>
        <v>3.0228957981006834</v>
      </c>
      <c r="K21">
        <v>4.6987800000000002</v>
      </c>
      <c r="L21">
        <v>7.0368199999999996</v>
      </c>
      <c r="M21">
        <f t="shared" si="0"/>
        <v>7.3546461443463267</v>
      </c>
      <c r="N21">
        <f t="shared" si="1"/>
        <v>8.1489717010822709</v>
      </c>
      <c r="AC21">
        <v>1.3522099999999999</v>
      </c>
      <c r="AD21">
        <v>2.4941499999999999</v>
      </c>
    </row>
    <row r="22" spans="1:30" x14ac:dyDescent="0.35">
      <c r="A22">
        <v>1.4337</v>
      </c>
      <c r="B22">
        <v>4.2727199999999996</v>
      </c>
      <c r="C22">
        <v>2.2587000000000002</v>
      </c>
      <c r="D22">
        <v>4.3102799999999997</v>
      </c>
      <c r="E22">
        <v>2.0771600000000001</v>
      </c>
      <c r="F22">
        <f t="shared" si="2"/>
        <v>3.0295741808810872</v>
      </c>
      <c r="K22">
        <v>4.7114900000000004</v>
      </c>
      <c r="L22">
        <v>7.02562</v>
      </c>
      <c r="M22">
        <f t="shared" si="0"/>
        <v>7.4843574915947499</v>
      </c>
      <c r="N22">
        <f t="shared" si="1"/>
        <v>8.5209559112335924</v>
      </c>
      <c r="AC22">
        <v>1.4337</v>
      </c>
      <c r="AD22">
        <v>2.5204300000000002</v>
      </c>
    </row>
    <row r="23" spans="1:30" x14ac:dyDescent="0.35">
      <c r="A23">
        <v>1.5201100000000001</v>
      </c>
      <c r="B23">
        <v>4.5756300000000003</v>
      </c>
      <c r="C23">
        <v>2.3420399999999999</v>
      </c>
      <c r="D23">
        <v>4.5727200000000003</v>
      </c>
      <c r="E23">
        <v>2.13985</v>
      </c>
      <c r="F23">
        <f t="shared" si="2"/>
        <v>3.0371484781853995</v>
      </c>
      <c r="K23">
        <v>4.7242300000000004</v>
      </c>
      <c r="L23">
        <v>7.2950200000000001</v>
      </c>
      <c r="M23">
        <f t="shared" si="0"/>
        <v>7.6251981981361325</v>
      </c>
      <c r="N23">
        <f t="shared" si="1"/>
        <v>8.9276406191754134</v>
      </c>
      <c r="AC23">
        <v>1.5201100000000001</v>
      </c>
      <c r="AD23">
        <v>2.5478399999999999</v>
      </c>
    </row>
    <row r="24" spans="1:30" x14ac:dyDescent="0.35">
      <c r="A24">
        <v>1.6117300000000001</v>
      </c>
      <c r="B24">
        <v>4.8175800000000004</v>
      </c>
      <c r="C24">
        <v>2.3922599999999998</v>
      </c>
      <c r="D24">
        <v>4.8518699999999999</v>
      </c>
      <c r="E24">
        <v>2.2047400000000001</v>
      </c>
      <c r="F24">
        <f t="shared" si="2"/>
        <v>3.0468238375900398</v>
      </c>
      <c r="K24">
        <v>4.7370099999999997</v>
      </c>
      <c r="L24">
        <v>7.4022699999999997</v>
      </c>
      <c r="M24">
        <f t="shared" si="0"/>
        <v>7.7789507582037309</v>
      </c>
      <c r="N24">
        <f t="shared" si="1"/>
        <v>9.3745698693866579</v>
      </c>
      <c r="AC24">
        <v>1.6117300000000001</v>
      </c>
      <c r="AD24">
        <v>2.5763699999999998</v>
      </c>
    </row>
    <row r="25" spans="1:30" x14ac:dyDescent="0.35">
      <c r="A25">
        <v>1.70886</v>
      </c>
      <c r="B25">
        <v>5.1352700000000002</v>
      </c>
      <c r="C25">
        <v>2.4861200000000001</v>
      </c>
      <c r="D25">
        <v>5.1490600000000004</v>
      </c>
      <c r="E25">
        <v>2.2720099999999999</v>
      </c>
      <c r="F25">
        <f t="shared" si="2"/>
        <v>3.0597137856481078</v>
      </c>
      <c r="K25">
        <v>4.7498300000000002</v>
      </c>
      <c r="L25">
        <v>7.5787500000000003</v>
      </c>
      <c r="M25">
        <f t="shared" si="0"/>
        <v>7.9476554786745046</v>
      </c>
      <c r="N25">
        <f t="shared" si="1"/>
        <v>9.8681196208578257</v>
      </c>
      <c r="AC25">
        <v>1.70886</v>
      </c>
      <c r="AD25">
        <v>2.6060500000000002</v>
      </c>
    </row>
    <row r="26" spans="1:30" x14ac:dyDescent="0.35">
      <c r="A26">
        <v>1.81185</v>
      </c>
      <c r="B26">
        <v>5.4437300000000004</v>
      </c>
      <c r="C26">
        <v>2.5817199999999998</v>
      </c>
      <c r="D26">
        <v>5.4657799999999996</v>
      </c>
      <c r="E26">
        <v>2.3418999999999999</v>
      </c>
      <c r="F26">
        <f t="shared" si="2"/>
        <v>3.0752500242741965</v>
      </c>
      <c r="K26">
        <v>4.7626799999999996</v>
      </c>
      <c r="L26">
        <v>7.9163399999999999</v>
      </c>
      <c r="M26">
        <f t="shared" si="0"/>
        <v>8.1336558975223259</v>
      </c>
      <c r="N26">
        <f t="shared" si="1"/>
        <v>10.415639679757271</v>
      </c>
      <c r="AC26">
        <v>1.81185</v>
      </c>
      <c r="AD26">
        <v>2.6368800000000001</v>
      </c>
    </row>
    <row r="27" spans="1:30" x14ac:dyDescent="0.35">
      <c r="A27">
        <v>1.9210499999999999</v>
      </c>
      <c r="B27">
        <v>5.7807899999999997</v>
      </c>
      <c r="C27">
        <v>2.68825</v>
      </c>
      <c r="D27">
        <v>5.8037400000000003</v>
      </c>
      <c r="E27">
        <v>2.4147099999999999</v>
      </c>
      <c r="F27">
        <f t="shared" si="2"/>
        <v>3.0948717948718025</v>
      </c>
      <c r="K27">
        <v>4.7755599999999996</v>
      </c>
      <c r="L27">
        <v>8.3045200000000001</v>
      </c>
      <c r="M27">
        <f t="shared" si="0"/>
        <v>8.3399870183567923</v>
      </c>
      <c r="N27">
        <f t="shared" si="1"/>
        <v>11.026614432364976</v>
      </c>
      <c r="AC27">
        <v>1.9210499999999999</v>
      </c>
      <c r="AD27">
        <v>2.6688499999999999</v>
      </c>
    </row>
    <row r="28" spans="1:30" x14ac:dyDescent="0.35">
      <c r="A28">
        <v>2.0368300000000001</v>
      </c>
      <c r="B28">
        <v>6.1670400000000001</v>
      </c>
      <c r="C28">
        <v>2.7593999999999999</v>
      </c>
      <c r="D28">
        <v>6.1649799999999999</v>
      </c>
      <c r="E28">
        <v>2.4908100000000002</v>
      </c>
      <c r="F28">
        <f t="shared" si="2"/>
        <v>3.1200552772499472</v>
      </c>
      <c r="K28">
        <v>4.7884799999999998</v>
      </c>
      <c r="L28">
        <v>8.5337800000000001</v>
      </c>
      <c r="M28">
        <f t="shared" si="0"/>
        <v>8.570628260211798</v>
      </c>
      <c r="N28">
        <f t="shared" si="1"/>
        <v>11.713453313161867</v>
      </c>
      <c r="AC28">
        <v>2.0368300000000001</v>
      </c>
      <c r="AD28">
        <v>2.7019600000000001</v>
      </c>
    </row>
    <row r="29" spans="1:30" x14ac:dyDescent="0.35">
      <c r="A29">
        <v>2.1595900000000001</v>
      </c>
      <c r="B29">
        <v>6.5495799999999997</v>
      </c>
      <c r="C29">
        <v>2.8640599999999998</v>
      </c>
      <c r="D29">
        <v>6.5518900000000002</v>
      </c>
      <c r="E29">
        <v>2.5707399999999998</v>
      </c>
      <c r="F29">
        <f t="shared" si="2"/>
        <v>3.1517595307917921</v>
      </c>
      <c r="K29">
        <v>4.8014299999999999</v>
      </c>
      <c r="L29">
        <v>9.7190799999999999</v>
      </c>
      <c r="M29">
        <f t="shared" si="0"/>
        <v>8.8302359626328233</v>
      </c>
      <c r="N29">
        <f t="shared" si="1"/>
        <v>12.490733633227569</v>
      </c>
      <c r="AC29">
        <v>2.1595900000000001</v>
      </c>
      <c r="AD29">
        <v>2.7362000000000002</v>
      </c>
    </row>
    <row r="30" spans="1:30" x14ac:dyDescent="0.35">
      <c r="A30">
        <v>2.2897500000000002</v>
      </c>
      <c r="B30">
        <v>6.8889899999999997</v>
      </c>
      <c r="C30">
        <v>2.9589799999999999</v>
      </c>
      <c r="D30">
        <v>6.9674399999999999</v>
      </c>
      <c r="E30">
        <v>2.6551900000000002</v>
      </c>
      <c r="F30">
        <f t="shared" si="2"/>
        <v>3.1926090964966156</v>
      </c>
      <c r="K30">
        <v>4.8144200000000001</v>
      </c>
      <c r="L30">
        <v>9.9779499999999999</v>
      </c>
      <c r="M30">
        <f t="shared" si="0"/>
        <v>9.1252293544563017</v>
      </c>
      <c r="N30">
        <f t="shared" si="1"/>
        <v>13.378489232675946</v>
      </c>
      <c r="AC30">
        <v>2.2897500000000002</v>
      </c>
      <c r="AD30">
        <v>2.77155</v>
      </c>
    </row>
    <row r="31" spans="1:30" x14ac:dyDescent="0.35">
      <c r="A31">
        <v>2.4277500000000001</v>
      </c>
      <c r="B31">
        <v>7.4603099999999998</v>
      </c>
      <c r="C31">
        <v>3.1249699999999998</v>
      </c>
      <c r="D31">
        <v>7.4152699999999996</v>
      </c>
      <c r="E31">
        <v>2.7451699999999999</v>
      </c>
      <c r="F31">
        <f t="shared" si="2"/>
        <v>3.2451449275362321</v>
      </c>
      <c r="K31">
        <v>4.8274499999999998</v>
      </c>
      <c r="L31">
        <v>12.9169</v>
      </c>
      <c r="M31">
        <f t="shared" si="0"/>
        <v>9.4637872935381004</v>
      </c>
      <c r="N31">
        <f t="shared" si="1"/>
        <v>14.40227904230656</v>
      </c>
      <c r="AC31">
        <v>2.4277500000000001</v>
      </c>
      <c r="AD31">
        <v>2.8079800000000001</v>
      </c>
    </row>
    <row r="32" spans="1:30" x14ac:dyDescent="0.35">
      <c r="A32">
        <v>2.5740599999999998</v>
      </c>
      <c r="B32">
        <v>7.9209800000000001</v>
      </c>
      <c r="C32">
        <v>3.2757800000000001</v>
      </c>
      <c r="D32">
        <v>7.9001099999999997</v>
      </c>
      <c r="E32">
        <v>2.8420999999999998</v>
      </c>
      <c r="F32">
        <f t="shared" si="2"/>
        <v>3.3137857972797558</v>
      </c>
      <c r="K32">
        <v>4.8405100000000001</v>
      </c>
      <c r="L32">
        <v>14.7935</v>
      </c>
      <c r="M32">
        <f t="shared" si="0"/>
        <v>9.8564984632265382</v>
      </c>
      <c r="N32">
        <f t="shared" si="1"/>
        <v>15.595218947582929</v>
      </c>
      <c r="AC32">
        <v>2.5740599999999998</v>
      </c>
      <c r="AD32">
        <v>2.8454600000000001</v>
      </c>
    </row>
    <row r="33" spans="1:30" x14ac:dyDescent="0.35">
      <c r="A33">
        <v>2.7292000000000001</v>
      </c>
      <c r="B33">
        <v>8.4104600000000005</v>
      </c>
      <c r="C33">
        <v>3.38483</v>
      </c>
      <c r="D33">
        <v>8.4281799999999993</v>
      </c>
      <c r="E33">
        <v>2.9480900000000001</v>
      </c>
      <c r="F33">
        <f t="shared" si="2"/>
        <v>3.4038287997937262</v>
      </c>
      <c r="K33">
        <v>4.8536000000000001</v>
      </c>
      <c r="L33">
        <v>15.524900000000001</v>
      </c>
      <c r="M33">
        <f t="shared" si="0"/>
        <v>10.318080874316944</v>
      </c>
      <c r="N33">
        <f t="shared" si="1"/>
        <v>17.003302732240453</v>
      </c>
      <c r="AC33">
        <v>2.7292000000000001</v>
      </c>
      <c r="AD33">
        <v>2.8839600000000001</v>
      </c>
    </row>
    <row r="34" spans="1:30" x14ac:dyDescent="0.35">
      <c r="A34">
        <v>2.8936899999999999</v>
      </c>
      <c r="B34">
        <v>9.0818999999999992</v>
      </c>
      <c r="C34">
        <v>3.5062899999999999</v>
      </c>
      <c r="D34">
        <v>9.0080299999999998</v>
      </c>
      <c r="E34">
        <v>3.0663499999999999</v>
      </c>
      <c r="F34">
        <f t="shared" si="2"/>
        <v>3.5251383062800237</v>
      </c>
      <c r="K34">
        <v>4.8667299999999996</v>
      </c>
      <c r="L34">
        <v>20.613299999999999</v>
      </c>
      <c r="M34">
        <f t="shared" si="0"/>
        <v>10.869581354393317</v>
      </c>
      <c r="N34">
        <f t="shared" si="1"/>
        <v>18.692275482479115</v>
      </c>
      <c r="AC34">
        <v>2.8936899999999999</v>
      </c>
      <c r="AD34">
        <v>2.9234200000000001</v>
      </c>
    </row>
    <row r="35" spans="1:30" x14ac:dyDescent="0.35">
      <c r="A35">
        <v>3.0680900000000002</v>
      </c>
      <c r="B35">
        <v>9.5194200000000002</v>
      </c>
      <c r="C35">
        <v>3.5401099999999999</v>
      </c>
      <c r="D35">
        <v>9.6518599999999992</v>
      </c>
      <c r="E35">
        <v>3.20194</v>
      </c>
      <c r="F35">
        <f t="shared" si="2"/>
        <v>3.6916857798165035</v>
      </c>
      <c r="K35">
        <v>4.8799000000000001</v>
      </c>
      <c r="L35">
        <v>22.347000000000001</v>
      </c>
      <c r="M35">
        <f t="shared" si="0"/>
        <v>11.541015736885935</v>
      </c>
      <c r="N35">
        <f t="shared" si="1"/>
        <v>20.755936677768549</v>
      </c>
      <c r="AC35">
        <v>3.0680900000000002</v>
      </c>
      <c r="AD35">
        <v>2.9637899999999999</v>
      </c>
    </row>
    <row r="36" spans="1:30" x14ac:dyDescent="0.35">
      <c r="A36">
        <v>3.2530000000000001</v>
      </c>
      <c r="B36">
        <v>10.2714</v>
      </c>
      <c r="C36">
        <v>3.7469600000000001</v>
      </c>
      <c r="D36">
        <v>10.3781</v>
      </c>
      <c r="E36">
        <v>3.3633000000000002</v>
      </c>
      <c r="F36">
        <f t="shared" si="2"/>
        <v>3.9275323130171489</v>
      </c>
      <c r="K36">
        <v>4.8930999999999996</v>
      </c>
      <c r="L36">
        <v>30.606999999999999</v>
      </c>
      <c r="M36">
        <f t="shared" si="0"/>
        <v>12.376729560336733</v>
      </c>
      <c r="N36">
        <f t="shared" si="1"/>
        <v>23.332892376052289</v>
      </c>
      <c r="AC36">
        <v>3.2530000000000001</v>
      </c>
      <c r="AD36">
        <v>3.00501</v>
      </c>
    </row>
    <row r="37" spans="1:30" x14ac:dyDescent="0.35">
      <c r="A37">
        <v>3.4490500000000002</v>
      </c>
      <c r="B37">
        <v>11.2864</v>
      </c>
      <c r="C37">
        <v>4.0852000000000004</v>
      </c>
      <c r="D37">
        <v>11.215999999999999</v>
      </c>
      <c r="E37">
        <v>3.5651700000000002</v>
      </c>
      <c r="F37">
        <f t="shared" si="2"/>
        <v>4.2739097169089479</v>
      </c>
      <c r="K37">
        <v>4.9063299999999996</v>
      </c>
      <c r="L37">
        <v>34.305799999999998</v>
      </c>
      <c r="M37">
        <f t="shared" si="0"/>
        <v>13.446951330201738</v>
      </c>
      <c r="N37">
        <f t="shared" si="1"/>
        <v>26.642606656880432</v>
      </c>
      <c r="AC37">
        <v>3.4490500000000002</v>
      </c>
      <c r="AD37">
        <v>3.0470100000000002</v>
      </c>
    </row>
    <row r="38" spans="1:30" x14ac:dyDescent="0.35">
      <c r="A38">
        <v>3.6569199999999999</v>
      </c>
      <c r="B38">
        <v>12.090199999999999</v>
      </c>
      <c r="C38">
        <v>4.4435599999999997</v>
      </c>
      <c r="D38">
        <v>12.215999999999999</v>
      </c>
      <c r="E38">
        <v>3.8352400000000002</v>
      </c>
      <c r="F38">
        <f t="shared" si="2"/>
        <v>4.8106989945639151</v>
      </c>
      <c r="K38">
        <v>4.9196099999999996</v>
      </c>
      <c r="L38">
        <v>36.136299999999999</v>
      </c>
      <c r="M38">
        <f t="shared" si="0"/>
        <v>14.871096503296378</v>
      </c>
      <c r="N38">
        <f t="shared" si="1"/>
        <v>31.058200322801184</v>
      </c>
      <c r="AC38">
        <v>3.6569199999999999</v>
      </c>
      <c r="AD38">
        <v>3.0897000000000001</v>
      </c>
    </row>
    <row r="39" spans="1:30" x14ac:dyDescent="0.35">
      <c r="A39">
        <v>3.8773200000000001</v>
      </c>
      <c r="B39">
        <v>13.547800000000001</v>
      </c>
      <c r="C39">
        <v>4.7889900000000001</v>
      </c>
      <c r="D39">
        <v>13.474299999999999</v>
      </c>
      <c r="E39">
        <v>4.2306299999999997</v>
      </c>
      <c r="F39">
        <f t="shared" si="2"/>
        <v>5.7091651542649702</v>
      </c>
      <c r="K39">
        <v>4.9329200000000002</v>
      </c>
      <c r="L39">
        <v>43.502200000000002</v>
      </c>
      <c r="M39">
        <f t="shared" si="0"/>
        <v>16.858978437686378</v>
      </c>
      <c r="N39">
        <f t="shared" si="1"/>
        <v>37.235392617769932</v>
      </c>
      <c r="AC39">
        <v>3.8773200000000001</v>
      </c>
      <c r="AD39">
        <v>3.1329899999999999</v>
      </c>
    </row>
    <row r="40" spans="1:30" x14ac:dyDescent="0.35">
      <c r="A40">
        <v>4.1109999999999998</v>
      </c>
      <c r="B40">
        <v>15.1808</v>
      </c>
      <c r="C40">
        <v>5.0808099999999996</v>
      </c>
      <c r="D40">
        <v>15.1999</v>
      </c>
      <c r="E40">
        <v>4.8850899999999999</v>
      </c>
      <c r="F40">
        <f t="shared" si="2"/>
        <v>7.3844573776104179</v>
      </c>
      <c r="K40">
        <v>4.9462599999999997</v>
      </c>
      <c r="L40">
        <v>52.274799999999999</v>
      </c>
      <c r="M40">
        <f t="shared" si="0"/>
        <v>19.832750509862205</v>
      </c>
      <c r="N40">
        <f t="shared" si="1"/>
        <v>46.493412843319391</v>
      </c>
      <c r="AC40">
        <v>4.1109999999999998</v>
      </c>
      <c r="AD40">
        <v>3.1767799999999999</v>
      </c>
    </row>
    <row r="41" spans="1:30" x14ac:dyDescent="0.35">
      <c r="A41">
        <v>4.3587699999999998</v>
      </c>
      <c r="B41">
        <v>16.7438</v>
      </c>
      <c r="C41">
        <v>6.0553600000000003</v>
      </c>
      <c r="D41">
        <v>17.956900000000001</v>
      </c>
      <c r="E41">
        <v>6.1799499999999998</v>
      </c>
      <c r="F41">
        <f t="shared" si="2"/>
        <v>11.127255115631437</v>
      </c>
      <c r="K41">
        <v>4.9596400000000003</v>
      </c>
      <c r="L41">
        <v>55.391800000000003</v>
      </c>
      <c r="M41">
        <f t="shared" si="0"/>
        <v>24.78124555004969</v>
      </c>
      <c r="N41">
        <f t="shared" si="1"/>
        <v>61.922337343905269</v>
      </c>
      <c r="AC41">
        <v>4.3587699999999998</v>
      </c>
      <c r="AD41">
        <v>3.2209500000000002</v>
      </c>
    </row>
    <row r="42" spans="1:30" x14ac:dyDescent="0.35">
      <c r="A42">
        <v>4.6214700000000004</v>
      </c>
      <c r="B42">
        <v>22.836300000000001</v>
      </c>
      <c r="C42">
        <v>9.7067499999999995</v>
      </c>
      <c r="D42">
        <v>23.982600000000001</v>
      </c>
      <c r="E42">
        <v>9.6800300000000004</v>
      </c>
      <c r="F42">
        <f t="shared" si="2"/>
        <v>22.937571374191041</v>
      </c>
      <c r="K42">
        <v>4.9730600000000003</v>
      </c>
      <c r="L42">
        <v>58.818600000000004</v>
      </c>
      <c r="M42">
        <f t="shared" si="0"/>
        <v>34.668679896065612</v>
      </c>
      <c r="N42">
        <f t="shared" si="1"/>
        <v>92.785342175205045</v>
      </c>
      <c r="AC42">
        <v>4.6214700000000004</v>
      </c>
      <c r="AD42">
        <v>3.2653699999999999</v>
      </c>
    </row>
    <row r="43" spans="1:30" x14ac:dyDescent="0.35">
      <c r="A43">
        <v>4.9000000000000004</v>
      </c>
      <c r="B43">
        <v>48.436999999999998</v>
      </c>
      <c r="C43">
        <v>22.5169</v>
      </c>
      <c r="D43">
        <v>61.419800000000002</v>
      </c>
      <c r="E43">
        <v>35.280099999999997</v>
      </c>
      <c r="F43">
        <f t="shared" si="2"/>
        <v>134.40993788819881</v>
      </c>
      <c r="K43">
        <v>4.98651</v>
      </c>
      <c r="L43">
        <v>70.636799999999994</v>
      </c>
      <c r="M43">
        <f t="shared" si="0"/>
        <v>64.289697546330615</v>
      </c>
      <c r="N43">
        <f t="shared" si="1"/>
        <v>185.31571608228316</v>
      </c>
      <c r="AC43">
        <v>4.9000000000000004</v>
      </c>
      <c r="AD43">
        <v>3.3099099999999999</v>
      </c>
    </row>
    <row r="44" spans="1:30" x14ac:dyDescent="0.35">
      <c r="K44">
        <v>5</v>
      </c>
      <c r="L44">
        <v>73.531300000000002</v>
      </c>
      <c r="M44" t="e">
        <f t="shared" si="0"/>
        <v>#DIV/0!</v>
      </c>
      <c r="N44" t="e">
        <f t="shared" si="1"/>
        <v>#DIV/0!</v>
      </c>
    </row>
    <row r="46" spans="1:30" ht="23.5" x14ac:dyDescent="0.55000000000000004">
      <c r="A46" s="2" t="s">
        <v>32</v>
      </c>
    </row>
    <row r="47" spans="1:30" x14ac:dyDescent="0.35">
      <c r="A47" t="s">
        <v>15</v>
      </c>
      <c r="B47" t="s">
        <v>25</v>
      </c>
      <c r="C47" t="s">
        <v>24</v>
      </c>
      <c r="D47" t="s">
        <v>26</v>
      </c>
      <c r="E47" t="s">
        <v>27</v>
      </c>
    </row>
    <row r="48" spans="1:30" x14ac:dyDescent="0.35">
      <c r="A48">
        <v>0.5</v>
      </c>
      <c r="B48">
        <v>0.88077300000000003</v>
      </c>
      <c r="C48">
        <v>0.99827100000000002</v>
      </c>
      <c r="D48">
        <v>1.0000199999999999</v>
      </c>
      <c r="E48">
        <v>1.2247600000000001</v>
      </c>
    </row>
    <row r="49" spans="1:13" x14ac:dyDescent="0.35">
      <c r="A49">
        <v>0.53013399999999999</v>
      </c>
      <c r="B49">
        <v>0.95431100000000002</v>
      </c>
      <c r="C49">
        <v>1.0450999999999999</v>
      </c>
      <c r="D49">
        <v>1.06029</v>
      </c>
      <c r="E49">
        <v>1.2611300000000001</v>
      </c>
    </row>
    <row r="50" spans="1:13" x14ac:dyDescent="0.35">
      <c r="A50">
        <v>0.56208499999999995</v>
      </c>
      <c r="B50">
        <v>1.0120199999999999</v>
      </c>
      <c r="C50">
        <v>1.0886400000000001</v>
      </c>
      <c r="D50">
        <v>1.1242000000000001</v>
      </c>
      <c r="E50">
        <v>1.2985899999999999</v>
      </c>
    </row>
    <row r="51" spans="1:13" x14ac:dyDescent="0.35">
      <c r="A51">
        <v>0.59596099999999996</v>
      </c>
      <c r="B51">
        <v>1.06976</v>
      </c>
      <c r="C51">
        <v>1.1214999999999999</v>
      </c>
      <c r="D51">
        <v>1.1919599999999999</v>
      </c>
      <c r="E51">
        <v>1.3371500000000001</v>
      </c>
      <c r="K51" t="s">
        <v>22</v>
      </c>
    </row>
    <row r="52" spans="1:13" x14ac:dyDescent="0.35">
      <c r="A52">
        <v>0.63187899999999997</v>
      </c>
      <c r="B52">
        <v>1.1477599999999999</v>
      </c>
      <c r="C52">
        <v>1.1699200000000001</v>
      </c>
      <c r="D52">
        <v>1.2638199999999999</v>
      </c>
      <c r="E52">
        <v>1.37687</v>
      </c>
      <c r="K52">
        <v>0</v>
      </c>
      <c r="M52">
        <f xml:space="preserve"> ((5 / (2 *(5 - K52)) - 1/2 * (5 - K52) + 2)) * 2 +  K52</f>
        <v>0</v>
      </c>
    </row>
    <row r="53" spans="1:13" x14ac:dyDescent="0.35">
      <c r="A53">
        <v>0.66996199999999995</v>
      </c>
      <c r="B53">
        <v>1.22828</v>
      </c>
      <c r="C53">
        <v>1.2291399999999999</v>
      </c>
      <c r="D53">
        <v>1.34</v>
      </c>
      <c r="E53">
        <v>1.41777</v>
      </c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:13" x14ac:dyDescent="0.35">
      <c r="A54">
        <v>0.71033999999999997</v>
      </c>
      <c r="B54">
        <v>1.31704</v>
      </c>
      <c r="C54">
        <v>1.27986</v>
      </c>
      <c r="D54">
        <v>1.42079</v>
      </c>
      <c r="E54">
        <v>1.4598899999999999</v>
      </c>
      <c r="K54">
        <v>0.53013399999999999</v>
      </c>
      <c r="L54">
        <v>1.3853</v>
      </c>
      <c r="M54">
        <f xml:space="preserve"> ((5 / (2 *(5 - K54)) - 1/2 * (5 - K54) + 2.203)) * 2 +  K54</f>
        <v>1.5848697656905153</v>
      </c>
    </row>
    <row r="55" spans="1:13" x14ac:dyDescent="0.35">
      <c r="A55">
        <v>0.75315200000000004</v>
      </c>
      <c r="B55">
        <v>1.4033500000000001</v>
      </c>
      <c r="C55">
        <v>1.3143499999999999</v>
      </c>
      <c r="D55">
        <v>1.5064500000000001</v>
      </c>
      <c r="E55">
        <v>1.5032700000000001</v>
      </c>
      <c r="K55">
        <v>0.56208499999999995</v>
      </c>
      <c r="L55">
        <v>1.5434600000000001</v>
      </c>
      <c r="M55">
        <f xml:space="preserve"> ((5 / (2 *(5 - K55)) - 1/2 * (5 - K55) + 2.203)) * 2 +  K55</f>
        <v>1.6568251973167574</v>
      </c>
    </row>
    <row r="56" spans="1:13" x14ac:dyDescent="0.35">
      <c r="A56">
        <v>0.798543</v>
      </c>
      <c r="B56">
        <v>1.49017</v>
      </c>
      <c r="C56">
        <v>1.38174</v>
      </c>
      <c r="D56">
        <v>1.5972900000000001</v>
      </c>
      <c r="E56">
        <v>1.5479499999999999</v>
      </c>
      <c r="K56">
        <v>0.59596099999999996</v>
      </c>
      <c r="L56">
        <v>1.6507099999999999</v>
      </c>
      <c r="M56">
        <f xml:space="preserve"> ((5 / (2 *(5 - K56)) - 1/2 * (5 - K56) + 2.203)) * 2 +  K56</f>
        <v>1.7332434628662456</v>
      </c>
    </row>
    <row r="57" spans="1:13" x14ac:dyDescent="0.35">
      <c r="A57">
        <v>0.84667099999999995</v>
      </c>
      <c r="B57">
        <v>1.60019</v>
      </c>
      <c r="C57">
        <v>1.44041</v>
      </c>
      <c r="D57">
        <v>1.6936199999999999</v>
      </c>
      <c r="E57">
        <v>1.5939700000000001</v>
      </c>
      <c r="K57">
        <v>0.63187899999999997</v>
      </c>
      <c r="L57">
        <v>1.77044</v>
      </c>
      <c r="M57">
        <f xml:space="preserve"> ((5 / (2 *(5 - K57)) - 1/2 * (5 - K57) + 2.203)) * 2 +  K57</f>
        <v>1.8144149360143635</v>
      </c>
    </row>
    <row r="58" spans="1:13" x14ac:dyDescent="0.35">
      <c r="A58">
        <v>0.89769900000000002</v>
      </c>
      <c r="B58">
        <v>1.73441</v>
      </c>
      <c r="C58">
        <v>1.52186</v>
      </c>
      <c r="D58">
        <v>1.79579</v>
      </c>
      <c r="E58">
        <v>1.64137</v>
      </c>
      <c r="K58">
        <v>0.66996199999999995</v>
      </c>
      <c r="L58">
        <v>1.89015</v>
      </c>
      <c r="M58">
        <f t="shared" ref="M58:M76" si="3" xml:space="preserve"> (5 / (2 *(5 - K58)) - 1/2 * (5 - K58) + 2.703) + 2 * K58</f>
        <v>2.4552671386232636</v>
      </c>
    </row>
    <row r="59" spans="1:13" x14ac:dyDescent="0.35">
      <c r="A59">
        <v>0.95180200000000004</v>
      </c>
      <c r="B59">
        <v>1.83463</v>
      </c>
      <c r="C59">
        <v>1.5580799999999999</v>
      </c>
      <c r="D59">
        <v>1.9041399999999999</v>
      </c>
      <c r="E59">
        <v>1.6901999999999999</v>
      </c>
      <c r="K59">
        <v>0.71033999999999997</v>
      </c>
      <c r="L59">
        <v>2.00467</v>
      </c>
      <c r="M59">
        <f t="shared" si="3"/>
        <v>2.5616467717721219</v>
      </c>
    </row>
    <row r="60" spans="1:13" x14ac:dyDescent="0.35">
      <c r="A60">
        <v>1.0091699999999999</v>
      </c>
      <c r="B60">
        <v>1.94248</v>
      </c>
      <c r="C60">
        <v>1.6123099999999999</v>
      </c>
      <c r="D60">
        <v>2.0190600000000001</v>
      </c>
      <c r="E60">
        <v>1.7405200000000001</v>
      </c>
      <c r="K60">
        <v>0.75315200000000004</v>
      </c>
      <c r="L60">
        <v>2.1609600000000002</v>
      </c>
      <c r="M60">
        <f t="shared" si="3"/>
        <v>2.6745518808867188</v>
      </c>
    </row>
    <row r="61" spans="1:13" x14ac:dyDescent="0.35">
      <c r="A61">
        <v>1.06999</v>
      </c>
      <c r="B61">
        <v>2.0906600000000002</v>
      </c>
      <c r="C61">
        <v>1.68123</v>
      </c>
      <c r="D61">
        <v>2.1409699999999998</v>
      </c>
      <c r="E61">
        <v>1.7923800000000001</v>
      </c>
      <c r="K61">
        <v>0.798543</v>
      </c>
      <c r="L61">
        <v>2.3067899999999999</v>
      </c>
      <c r="M61">
        <f t="shared" si="3"/>
        <v>2.794389175916236</v>
      </c>
    </row>
    <row r="62" spans="1:13" x14ac:dyDescent="0.35">
      <c r="A62">
        <v>1.1344700000000001</v>
      </c>
      <c r="B62">
        <v>2.2159</v>
      </c>
      <c r="C62">
        <v>1.77312</v>
      </c>
      <c r="D62">
        <v>2.2703000000000002</v>
      </c>
      <c r="E62">
        <v>1.8458399999999999</v>
      </c>
      <c r="K62">
        <v>0.84667099999999995</v>
      </c>
      <c r="L62">
        <v>2.4631699999999999</v>
      </c>
      <c r="M62">
        <f t="shared" si="3"/>
        <v>2.921604291737423</v>
      </c>
    </row>
    <row r="63" spans="1:13" x14ac:dyDescent="0.35">
      <c r="A63">
        <v>1.20285</v>
      </c>
      <c r="B63">
        <v>2.3826999999999998</v>
      </c>
      <c r="C63">
        <v>1.8244400000000001</v>
      </c>
      <c r="D63">
        <v>2.40754</v>
      </c>
      <c r="E63">
        <v>1.90096</v>
      </c>
      <c r="K63">
        <v>0.89769900000000002</v>
      </c>
      <c r="L63">
        <v>2.63097</v>
      </c>
      <c r="M63">
        <f t="shared" si="3"/>
        <v>3.0566615824868775</v>
      </c>
    </row>
    <row r="64" spans="1:13" x14ac:dyDescent="0.35">
      <c r="A64">
        <v>1.2753399999999999</v>
      </c>
      <c r="B64">
        <v>2.53932</v>
      </c>
      <c r="C64">
        <v>1.90099</v>
      </c>
      <c r="D64">
        <v>2.5531899999999998</v>
      </c>
      <c r="E64">
        <v>1.95783</v>
      </c>
      <c r="K64">
        <v>0.95180200000000004</v>
      </c>
      <c r="L64">
        <v>2.7699199999999999</v>
      </c>
      <c r="M64">
        <f t="shared" si="3"/>
        <v>3.2000637261295024</v>
      </c>
    </row>
    <row r="65" spans="1:13" x14ac:dyDescent="0.35">
      <c r="A65">
        <v>1.3522099999999999</v>
      </c>
      <c r="B65">
        <v>2.6776</v>
      </c>
      <c r="C65">
        <v>1.9647600000000001</v>
      </c>
      <c r="D65">
        <v>2.7078000000000002</v>
      </c>
      <c r="E65">
        <v>2.0165299999999999</v>
      </c>
      <c r="K65">
        <v>1.0091699999999999</v>
      </c>
      <c r="L65">
        <v>3.0074900000000002</v>
      </c>
      <c r="M65">
        <f t="shared" si="3"/>
        <v>3.3523611047701856</v>
      </c>
    </row>
    <row r="66" spans="1:13" x14ac:dyDescent="0.35">
      <c r="A66">
        <v>1.4337</v>
      </c>
      <c r="B66">
        <v>2.8388399999999998</v>
      </c>
      <c r="C66">
        <v>2.0430299999999999</v>
      </c>
      <c r="D66">
        <v>2.8719899999999998</v>
      </c>
      <c r="E66">
        <v>2.0771600000000001</v>
      </c>
      <c r="K66">
        <v>1.06999</v>
      </c>
      <c r="L66">
        <v>3.1313599999999999</v>
      </c>
      <c r="M66">
        <f t="shared" si="3"/>
        <v>3.5141056968684556</v>
      </c>
    </row>
    <row r="67" spans="1:13" x14ac:dyDescent="0.35">
      <c r="A67">
        <v>1.5201100000000001</v>
      </c>
      <c r="B67">
        <v>3.0134500000000002</v>
      </c>
      <c r="C67">
        <v>2.1128300000000002</v>
      </c>
      <c r="D67">
        <v>3.0464099999999998</v>
      </c>
      <c r="E67">
        <v>2.13985</v>
      </c>
      <c r="K67">
        <v>1.1344700000000001</v>
      </c>
      <c r="L67">
        <v>3.3332000000000002</v>
      </c>
      <c r="M67">
        <f t="shared" si="3"/>
        <v>3.6859168439386063</v>
      </c>
    </row>
    <row r="68" spans="1:13" x14ac:dyDescent="0.35">
      <c r="A68">
        <v>1.6117300000000001</v>
      </c>
      <c r="B68">
        <v>3.2304900000000001</v>
      </c>
      <c r="C68">
        <v>2.1985000000000001</v>
      </c>
      <c r="D68">
        <v>3.2317999999999998</v>
      </c>
      <c r="E68">
        <v>2.2047400000000001</v>
      </c>
      <c r="K68">
        <v>1.20285</v>
      </c>
      <c r="L68">
        <v>3.57917</v>
      </c>
      <c r="M68">
        <f t="shared" si="3"/>
        <v>3.8685135282382834</v>
      </c>
    </row>
    <row r="69" spans="1:13" x14ac:dyDescent="0.35">
      <c r="A69">
        <v>1.70886</v>
      </c>
      <c r="B69">
        <v>3.4283399999999999</v>
      </c>
      <c r="C69">
        <v>2.2957200000000002</v>
      </c>
      <c r="D69">
        <v>3.42896</v>
      </c>
      <c r="E69">
        <v>2.2720099999999999</v>
      </c>
      <c r="K69">
        <v>1.2753399999999999</v>
      </c>
      <c r="L69">
        <v>3.8451200000000001</v>
      </c>
      <c r="M69">
        <f t="shared" si="3"/>
        <v>4.0625522036910748</v>
      </c>
    </row>
    <row r="70" spans="1:13" x14ac:dyDescent="0.35">
      <c r="A70">
        <v>1.81185</v>
      </c>
      <c r="B70">
        <v>3.6668400000000001</v>
      </c>
      <c r="C70">
        <v>2.35358</v>
      </c>
      <c r="D70">
        <v>3.6388199999999999</v>
      </c>
      <c r="E70">
        <v>2.3418999999999999</v>
      </c>
      <c r="K70">
        <v>1.3522099999999999</v>
      </c>
      <c r="L70">
        <v>4.01342</v>
      </c>
      <c r="M70">
        <f t="shared" si="3"/>
        <v>4.2688714700544708</v>
      </c>
    </row>
    <row r="71" spans="1:13" x14ac:dyDescent="0.35">
      <c r="A71">
        <v>1.9210499999999999</v>
      </c>
      <c r="B71">
        <v>3.8614199999999999</v>
      </c>
      <c r="C71">
        <v>2.4387599999999998</v>
      </c>
      <c r="D71">
        <v>3.8624000000000001</v>
      </c>
      <c r="E71">
        <v>2.4147099999999999</v>
      </c>
      <c r="K71">
        <v>1.4337</v>
      </c>
      <c r="L71">
        <v>4.3544400000000003</v>
      </c>
      <c r="M71">
        <f t="shared" si="3"/>
        <v>4.4882566455429993</v>
      </c>
    </row>
    <row r="72" spans="1:13" x14ac:dyDescent="0.35">
      <c r="A72">
        <v>2.0368300000000001</v>
      </c>
      <c r="B72">
        <v>4.1380299999999997</v>
      </c>
      <c r="C72">
        <v>2.47024</v>
      </c>
      <c r="D72">
        <v>4.1009000000000002</v>
      </c>
      <c r="E72">
        <v>2.4908100000000002</v>
      </c>
      <c r="K72">
        <v>1.5201100000000001</v>
      </c>
      <c r="L72">
        <v>4.5051300000000003</v>
      </c>
      <c r="M72">
        <f t="shared" si="3"/>
        <v>4.7216885130708155</v>
      </c>
    </row>
    <row r="73" spans="1:13" x14ac:dyDescent="0.35">
      <c r="A73">
        <v>2.1595900000000001</v>
      </c>
      <c r="B73">
        <v>4.4125699999999997</v>
      </c>
      <c r="C73">
        <v>2.60209</v>
      </c>
      <c r="D73">
        <v>4.3557399999999999</v>
      </c>
      <c r="E73">
        <v>2.5707399999999998</v>
      </c>
      <c r="K73">
        <v>1.6117300000000001</v>
      </c>
      <c r="L73">
        <v>4.8769900000000002</v>
      </c>
      <c r="M73">
        <f t="shared" si="3"/>
        <v>4.9701646644895483</v>
      </c>
    </row>
    <row r="74" spans="1:13" x14ac:dyDescent="0.35">
      <c r="A74">
        <v>2.2897500000000002</v>
      </c>
      <c r="B74">
        <v>4.62758</v>
      </c>
      <c r="C74">
        <v>2.6343000000000001</v>
      </c>
      <c r="D74">
        <v>4.62859</v>
      </c>
      <c r="E74">
        <v>2.6551900000000002</v>
      </c>
      <c r="K74">
        <v>1.70886</v>
      </c>
      <c r="L74">
        <v>5.2322499999999996</v>
      </c>
      <c r="M74">
        <f t="shared" si="3"/>
        <v>5.2347652093195673</v>
      </c>
    </row>
    <row r="75" spans="1:13" x14ac:dyDescent="0.35">
      <c r="A75">
        <v>2.4277500000000001</v>
      </c>
      <c r="B75">
        <v>4.9969000000000001</v>
      </c>
      <c r="C75">
        <v>2.7915399999999999</v>
      </c>
      <c r="D75">
        <v>4.9215099999999996</v>
      </c>
      <c r="E75">
        <v>2.7451699999999999</v>
      </c>
      <c r="K75">
        <v>1.81185</v>
      </c>
      <c r="L75">
        <v>5.3957899999999999</v>
      </c>
      <c r="M75">
        <f t="shared" si="3"/>
        <v>5.516778819613255</v>
      </c>
    </row>
    <row r="76" spans="1:13" x14ac:dyDescent="0.35">
      <c r="A76">
        <v>2.5740599999999998</v>
      </c>
      <c r="B76">
        <v>5.3705499999999997</v>
      </c>
      <c r="C76">
        <v>2.90998</v>
      </c>
      <c r="D76">
        <v>5.2370900000000002</v>
      </c>
      <c r="E76">
        <v>2.8420999999999998</v>
      </c>
      <c r="K76">
        <v>1.9210499999999999</v>
      </c>
      <c r="L76">
        <v>5.7682900000000004</v>
      </c>
      <c r="M76">
        <f t="shared" si="3"/>
        <v>5.817590117978531</v>
      </c>
    </row>
    <row r="77" spans="1:13" x14ac:dyDescent="0.35">
      <c r="A77">
        <v>2.7292000000000001</v>
      </c>
      <c r="B77">
        <v>5.6789699999999996</v>
      </c>
      <c r="C77">
        <v>2.9784899999999999</v>
      </c>
      <c r="D77">
        <v>5.5786899999999999</v>
      </c>
      <c r="E77">
        <v>2.9480900000000001</v>
      </c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:13" x14ac:dyDescent="0.35">
      <c r="A78">
        <v>2.8936899999999999</v>
      </c>
      <c r="B78">
        <v>6.0511299999999997</v>
      </c>
      <c r="C78">
        <v>3.032</v>
      </c>
      <c r="D78">
        <v>5.9508599999999996</v>
      </c>
      <c r="E78">
        <v>3.0663499999999999</v>
      </c>
      <c r="K78">
        <v>2.1595900000000001</v>
      </c>
      <c r="L78">
        <v>6.61416</v>
      </c>
      <c r="M78">
        <f t="shared" ref="M78:M86" si="4" xml:space="preserve"> (5 / (2 *(5 - K78)) - 1/2 * (5 - K78) + 2.703) + 2 * K78</f>
        <v>6.4821296255646192</v>
      </c>
    </row>
    <row r="79" spans="1:13" x14ac:dyDescent="0.35">
      <c r="A79">
        <v>3.0680900000000002</v>
      </c>
      <c r="B79">
        <v>6.3726200000000004</v>
      </c>
      <c r="C79">
        <v>3.0543800000000001</v>
      </c>
      <c r="D79">
        <v>6.3599800000000002</v>
      </c>
      <c r="E79">
        <v>3.20194</v>
      </c>
      <c r="K79">
        <v>2.2897500000000002</v>
      </c>
      <c r="L79">
        <v>6.9168900000000004</v>
      </c>
      <c r="M79">
        <f t="shared" si="4"/>
        <v>6.8497991306152572</v>
      </c>
    </row>
    <row r="80" spans="1:13" x14ac:dyDescent="0.35">
      <c r="A80">
        <v>3.2530000000000001</v>
      </c>
      <c r="B80">
        <v>6.8579400000000001</v>
      </c>
      <c r="C80">
        <v>3.2318600000000002</v>
      </c>
      <c r="D80">
        <v>6.8155299999999999</v>
      </c>
      <c r="E80">
        <v>3.3633000000000002</v>
      </c>
      <c r="K80">
        <v>2.4277500000000001</v>
      </c>
      <c r="L80">
        <v>7.3636299999999997</v>
      </c>
      <c r="M80">
        <f t="shared" si="4"/>
        <v>7.2442867504130621</v>
      </c>
    </row>
    <row r="81" spans="1:13" x14ac:dyDescent="0.35">
      <c r="A81">
        <v>3.4490500000000002</v>
      </c>
      <c r="B81">
        <v>7.4271200000000004</v>
      </c>
      <c r="C81">
        <v>3.5137200000000002</v>
      </c>
      <c r="D81">
        <v>7.3324999999999996</v>
      </c>
      <c r="E81">
        <v>3.5651700000000002</v>
      </c>
      <c r="K81">
        <v>2.5740599999999998</v>
      </c>
      <c r="L81">
        <v>7.8017300000000001</v>
      </c>
      <c r="M81">
        <f t="shared" si="4"/>
        <v>7.6686783725071512</v>
      </c>
    </row>
    <row r="82" spans="1:13" x14ac:dyDescent="0.35">
      <c r="A82">
        <v>3.6569199999999999</v>
      </c>
      <c r="B82">
        <v>8.0062999999999995</v>
      </c>
      <c r="C82">
        <v>3.57613</v>
      </c>
      <c r="D82">
        <v>7.9364800000000004</v>
      </c>
      <c r="E82">
        <v>3.8352400000000002</v>
      </c>
      <c r="K82">
        <v>2.7292000000000001</v>
      </c>
      <c r="L82">
        <v>8.4537200000000006</v>
      </c>
      <c r="M82">
        <f t="shared" si="4"/>
        <v>8.1269335916857486</v>
      </c>
    </row>
    <row r="83" spans="1:13" x14ac:dyDescent="0.35">
      <c r="A83">
        <v>3.8773200000000001</v>
      </c>
      <c r="B83">
        <v>8.88002</v>
      </c>
      <c r="C83">
        <v>3.64798</v>
      </c>
      <c r="D83">
        <v>8.6757899999999992</v>
      </c>
      <c r="E83">
        <v>4.2306299999999997</v>
      </c>
      <c r="K83">
        <v>2.8936899999999999</v>
      </c>
      <c r="L83">
        <v>9.10853</v>
      </c>
      <c r="M83">
        <f t="shared" si="4"/>
        <v>8.6241348090974252</v>
      </c>
    </row>
    <row r="84" spans="1:13" x14ac:dyDescent="0.35">
      <c r="A84">
        <v>4.1109999999999998</v>
      </c>
      <c r="B84">
        <v>9.4281299999999995</v>
      </c>
      <c r="C84">
        <v>3.8541500000000002</v>
      </c>
      <c r="D84">
        <v>9.6554400000000005</v>
      </c>
      <c r="E84">
        <v>4.8850899999999999</v>
      </c>
      <c r="K84">
        <v>3.0680900000000002</v>
      </c>
      <c r="L84">
        <v>9.7716999999999992</v>
      </c>
      <c r="M84">
        <f t="shared" si="4"/>
        <v>9.1672811413316353</v>
      </c>
    </row>
    <row r="85" spans="1:13" x14ac:dyDescent="0.35">
      <c r="A85">
        <v>4.3587699999999998</v>
      </c>
      <c r="B85">
        <v>11.219900000000001</v>
      </c>
      <c r="C85">
        <v>4.3762299999999996</v>
      </c>
      <c r="D85">
        <v>11.1579</v>
      </c>
      <c r="E85">
        <v>6.1799499999999998</v>
      </c>
      <c r="K85">
        <v>3.2530000000000001</v>
      </c>
      <c r="L85">
        <v>10.450100000000001</v>
      </c>
      <c r="M85">
        <f t="shared" si="4"/>
        <v>9.7665246136233534</v>
      </c>
    </row>
    <row r="86" spans="1:13" x14ac:dyDescent="0.35">
      <c r="A86">
        <v>4.6214700000000004</v>
      </c>
      <c r="B86">
        <v>14.319699999999999</v>
      </c>
      <c r="C86">
        <v>6.6938899999999997</v>
      </c>
      <c r="D86">
        <v>14.302</v>
      </c>
      <c r="E86">
        <v>9.6800300000000004</v>
      </c>
      <c r="K86">
        <v>3.4490500000000002</v>
      </c>
      <c r="L86">
        <v>11.4574</v>
      </c>
      <c r="M86">
        <f t="shared" si="4"/>
        <v>10.437540277733003</v>
      </c>
    </row>
    <row r="87" spans="1:13" x14ac:dyDescent="0.35">
      <c r="A87">
        <v>4.9000000000000004</v>
      </c>
      <c r="B87">
        <v>26.748899999999999</v>
      </c>
      <c r="C87">
        <v>10.8104</v>
      </c>
      <c r="D87">
        <v>33.1599</v>
      </c>
      <c r="E87">
        <v>35.280099999999997</v>
      </c>
      <c r="K87">
        <v>3.6569199999999999</v>
      </c>
      <c r="L87">
        <v>11.8125</v>
      </c>
      <c r="M87">
        <f t="shared" ref="M87:M92" si="5" xml:space="preserve"> ((5 / (2 *(5 - K87)) - 1/2 * (5 - K87) + 3.203)) * 2 + K87</f>
        <v>12.442626431188014</v>
      </c>
    </row>
    <row r="88" spans="1:13" x14ac:dyDescent="0.35">
      <c r="K88">
        <v>3.8773200000000001</v>
      </c>
      <c r="L88">
        <v>13.2157</v>
      </c>
      <c r="M88">
        <f t="shared" si="5"/>
        <v>13.614268816759896</v>
      </c>
    </row>
    <row r="89" spans="1:13" x14ac:dyDescent="0.35">
      <c r="K89">
        <v>4.1109999999999998</v>
      </c>
      <c r="L89">
        <v>15.370200000000001</v>
      </c>
      <c r="M89">
        <f t="shared" si="5"/>
        <v>15.252296962879637</v>
      </c>
    </row>
    <row r="90" spans="1:13" x14ac:dyDescent="0.35">
      <c r="K90">
        <v>4.3587699999999998</v>
      </c>
      <c r="L90">
        <v>17.473600000000001</v>
      </c>
      <c r="M90">
        <f t="shared" si="5"/>
        <v>17.921054152488182</v>
      </c>
    </row>
    <row r="91" spans="1:13" x14ac:dyDescent="0.35">
      <c r="K91">
        <v>4.6214700000000004</v>
      </c>
      <c r="L91">
        <v>28.1859</v>
      </c>
      <c r="M91">
        <f t="shared" si="5"/>
        <v>23.85793268221807</v>
      </c>
    </row>
    <row r="92" spans="1:13" x14ac:dyDescent="0.35">
      <c r="K92">
        <v>4.9000000000000004</v>
      </c>
      <c r="L92">
        <v>36.978999999999999</v>
      </c>
      <c r="M92">
        <f t="shared" si="5"/>
        <v>61.206000000000174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D1C-99B0-477D-8C97-391193DEA8C4}">
  <dimension ref="C4:I130"/>
  <sheetViews>
    <sheetView zoomScale="54" workbookViewId="0">
      <selection activeCell="N16" sqref="N16"/>
    </sheetView>
  </sheetViews>
  <sheetFormatPr baseColWidth="10" defaultRowHeight="14.5" x14ac:dyDescent="0.35"/>
  <cols>
    <col min="4" max="4" width="17.26953125" customWidth="1"/>
    <col min="5" max="5" width="18.453125" customWidth="1"/>
  </cols>
  <sheetData>
    <row r="4" spans="3:9" ht="18.5" x14ac:dyDescent="0.45">
      <c r="C4" t="s">
        <v>15</v>
      </c>
      <c r="D4" s="9" t="s">
        <v>30</v>
      </c>
      <c r="E4" t="s">
        <v>31</v>
      </c>
      <c r="H4" t="s">
        <v>28</v>
      </c>
      <c r="I4" t="s">
        <v>29</v>
      </c>
    </row>
    <row r="5" spans="3:9" x14ac:dyDescent="0.35">
      <c r="C5">
        <v>0.5</v>
      </c>
      <c r="D5">
        <v>0.86999499999999996</v>
      </c>
      <c r="E5">
        <v>1.0001899999999999</v>
      </c>
      <c r="H5">
        <v>0.87316199999999999</v>
      </c>
      <c r="I5">
        <v>1.0001100000000001</v>
      </c>
    </row>
    <row r="6" spans="3:9" x14ac:dyDescent="0.35">
      <c r="C6">
        <v>0.53013399999999999</v>
      </c>
      <c r="D6">
        <v>0.94580699999999995</v>
      </c>
      <c r="E6">
        <v>1.0605199999999999</v>
      </c>
      <c r="H6">
        <v>0.91776999999999997</v>
      </c>
      <c r="I6">
        <v>1.0298400000000001</v>
      </c>
    </row>
    <row r="7" spans="3:9" x14ac:dyDescent="0.35">
      <c r="C7">
        <v>0.56208499999999995</v>
      </c>
      <c r="D7">
        <v>1.00705</v>
      </c>
      <c r="E7">
        <v>1.1245000000000001</v>
      </c>
      <c r="H7">
        <v>0.95630499999999996</v>
      </c>
      <c r="I7">
        <v>1.0604499999999999</v>
      </c>
    </row>
    <row r="8" spans="3:9" x14ac:dyDescent="0.35">
      <c r="C8">
        <v>0.59596099999999996</v>
      </c>
      <c r="D8">
        <v>1.0870299999999999</v>
      </c>
      <c r="E8">
        <v>1.19235</v>
      </c>
      <c r="H8">
        <v>0.99469600000000002</v>
      </c>
      <c r="I8">
        <v>1.09199</v>
      </c>
    </row>
    <row r="9" spans="3:9" x14ac:dyDescent="0.35">
      <c r="C9">
        <v>0.63187899999999997</v>
      </c>
      <c r="D9">
        <v>1.1622699999999999</v>
      </c>
      <c r="E9">
        <v>1.2643200000000001</v>
      </c>
      <c r="H9">
        <v>1.0286999999999999</v>
      </c>
      <c r="I9">
        <v>1.1244700000000001</v>
      </c>
    </row>
    <row r="10" spans="3:9" x14ac:dyDescent="0.35">
      <c r="C10">
        <v>0.66996199999999995</v>
      </c>
      <c r="D10">
        <v>1.2599499999999999</v>
      </c>
      <c r="E10">
        <v>1.34066</v>
      </c>
      <c r="H10">
        <v>1.0718300000000001</v>
      </c>
      <c r="I10">
        <v>1.15794</v>
      </c>
    </row>
    <row r="11" spans="3:9" x14ac:dyDescent="0.35">
      <c r="C11">
        <v>0.71033999999999997</v>
      </c>
      <c r="D11">
        <v>1.35545</v>
      </c>
      <c r="E11">
        <v>1.42164</v>
      </c>
      <c r="H11">
        <v>1.1184700000000001</v>
      </c>
      <c r="I11">
        <v>1.1924300000000001</v>
      </c>
    </row>
    <row r="12" spans="3:9" x14ac:dyDescent="0.35">
      <c r="C12">
        <v>0.75315200000000004</v>
      </c>
      <c r="D12">
        <v>1.46079</v>
      </c>
      <c r="E12">
        <v>1.5075499999999999</v>
      </c>
      <c r="H12">
        <v>1.1741999999999999</v>
      </c>
      <c r="I12">
        <v>1.2279599999999999</v>
      </c>
    </row>
    <row r="13" spans="3:9" x14ac:dyDescent="0.35">
      <c r="C13">
        <v>0.798543</v>
      </c>
      <c r="D13">
        <v>1.5610999999999999</v>
      </c>
      <c r="E13">
        <v>1.5987199999999999</v>
      </c>
      <c r="H13">
        <v>1.2151000000000001</v>
      </c>
      <c r="I13">
        <v>1.2645900000000001</v>
      </c>
    </row>
    <row r="14" spans="3:9" x14ac:dyDescent="0.35">
      <c r="C14">
        <v>0.84667099999999995</v>
      </c>
      <c r="D14">
        <v>1.66344</v>
      </c>
      <c r="E14">
        <v>1.69547</v>
      </c>
      <c r="H14">
        <v>1.2683599999999999</v>
      </c>
      <c r="I14">
        <v>1.3023499999999999</v>
      </c>
    </row>
    <row r="15" spans="3:9" x14ac:dyDescent="0.35">
      <c r="C15">
        <v>0.89769900000000002</v>
      </c>
      <c r="D15">
        <v>1.8102499999999999</v>
      </c>
      <c r="E15">
        <v>1.79817</v>
      </c>
      <c r="H15">
        <v>1.3350599999999999</v>
      </c>
      <c r="I15">
        <v>1.3412999999999999</v>
      </c>
    </row>
    <row r="16" spans="3:9" x14ac:dyDescent="0.35">
      <c r="C16">
        <v>0.95180200000000004</v>
      </c>
      <c r="D16">
        <v>1.9253800000000001</v>
      </c>
      <c r="E16">
        <v>1.9072100000000001</v>
      </c>
      <c r="H16">
        <v>1.3827799999999999</v>
      </c>
      <c r="I16">
        <v>1.38148</v>
      </c>
    </row>
    <row r="17" spans="3:9" x14ac:dyDescent="0.35">
      <c r="C17">
        <v>1.0091699999999999</v>
      </c>
      <c r="D17">
        <v>2.0677099999999999</v>
      </c>
      <c r="E17">
        <v>2.0230199999999998</v>
      </c>
      <c r="H17">
        <v>1.4430400000000001</v>
      </c>
      <c r="I17">
        <v>1.4229499999999999</v>
      </c>
    </row>
    <row r="18" spans="3:9" x14ac:dyDescent="0.35">
      <c r="C18">
        <v>1.06999</v>
      </c>
      <c r="D18">
        <v>2.2407699999999999</v>
      </c>
      <c r="E18">
        <v>2.1460699999999999</v>
      </c>
      <c r="H18">
        <v>1.5085299999999999</v>
      </c>
      <c r="I18">
        <v>1.4657800000000001</v>
      </c>
    </row>
    <row r="19" spans="3:9" x14ac:dyDescent="0.35">
      <c r="C19">
        <v>1.1344700000000001</v>
      </c>
      <c r="D19">
        <v>2.40449</v>
      </c>
      <c r="E19">
        <v>2.2768600000000001</v>
      </c>
      <c r="H19">
        <v>1.58412</v>
      </c>
      <c r="I19">
        <v>1.51004</v>
      </c>
    </row>
    <row r="20" spans="3:9" x14ac:dyDescent="0.35">
      <c r="C20">
        <v>1.20285</v>
      </c>
      <c r="D20">
        <v>2.5565799999999999</v>
      </c>
      <c r="E20">
        <v>2.41595</v>
      </c>
      <c r="H20">
        <v>1.6429100000000001</v>
      </c>
      <c r="I20">
        <v>1.5558399999999999</v>
      </c>
    </row>
    <row r="21" spans="3:9" x14ac:dyDescent="0.35">
      <c r="C21">
        <v>1.2753399999999999</v>
      </c>
      <c r="D21">
        <v>2.7334800000000001</v>
      </c>
      <c r="E21">
        <v>2.5639799999999999</v>
      </c>
      <c r="H21">
        <v>1.71204</v>
      </c>
      <c r="I21">
        <v>1.60327</v>
      </c>
    </row>
    <row r="22" spans="3:9" x14ac:dyDescent="0.35">
      <c r="C22">
        <v>1.3522099999999999</v>
      </c>
      <c r="D22">
        <v>2.94035</v>
      </c>
      <c r="E22">
        <v>2.7216399999999998</v>
      </c>
      <c r="H22">
        <v>1.7837000000000001</v>
      </c>
      <c r="I22">
        <v>1.6524799999999999</v>
      </c>
    </row>
    <row r="23" spans="3:9" x14ac:dyDescent="0.35">
      <c r="C23">
        <v>1.4337</v>
      </c>
      <c r="D23">
        <v>3.12696</v>
      </c>
      <c r="E23">
        <v>2.8897200000000001</v>
      </c>
      <c r="H23">
        <v>1.877</v>
      </c>
      <c r="I23">
        <v>1.7036199999999999</v>
      </c>
    </row>
    <row r="24" spans="3:9" x14ac:dyDescent="0.35">
      <c r="C24">
        <v>1.5201100000000001</v>
      </c>
      <c r="D24">
        <v>3.3478599999999998</v>
      </c>
      <c r="E24">
        <v>3.06915</v>
      </c>
      <c r="H24">
        <v>1.9436800000000001</v>
      </c>
      <c r="I24">
        <v>1.75691</v>
      </c>
    </row>
    <row r="25" spans="3:9" x14ac:dyDescent="0.35">
      <c r="C25">
        <v>1.6117300000000001</v>
      </c>
      <c r="D25">
        <v>3.5552999999999999</v>
      </c>
      <c r="E25">
        <v>3.2609699999999999</v>
      </c>
      <c r="H25">
        <v>2.0011800000000002</v>
      </c>
      <c r="I25">
        <v>1.8126100000000001</v>
      </c>
    </row>
    <row r="26" spans="3:9" x14ac:dyDescent="0.35">
      <c r="C26">
        <v>1.70886</v>
      </c>
      <c r="D26">
        <v>3.8186100000000001</v>
      </c>
      <c r="E26">
        <v>3.46644</v>
      </c>
      <c r="H26">
        <v>2.1166700000000001</v>
      </c>
      <c r="I26">
        <v>1.8710800000000001</v>
      </c>
    </row>
    <row r="27" spans="3:9" x14ac:dyDescent="0.35">
      <c r="C27">
        <v>1.81185</v>
      </c>
      <c r="D27">
        <v>4.0993300000000001</v>
      </c>
      <c r="E27">
        <v>3.6870599999999998</v>
      </c>
      <c r="H27">
        <v>2.17876</v>
      </c>
      <c r="I27">
        <v>1.93279</v>
      </c>
    </row>
    <row r="28" spans="3:9" x14ac:dyDescent="0.35">
      <c r="C28">
        <v>1.9210499999999999</v>
      </c>
      <c r="D28">
        <v>4.3212700000000002</v>
      </c>
      <c r="E28">
        <v>3.92469</v>
      </c>
      <c r="H28">
        <v>2.25786</v>
      </c>
      <c r="I28">
        <v>1.99841</v>
      </c>
    </row>
    <row r="29" spans="3:9" x14ac:dyDescent="0.35">
      <c r="C29">
        <v>2.0368300000000001</v>
      </c>
      <c r="D29">
        <v>4.6185799999999997</v>
      </c>
      <c r="E29">
        <v>4.1816899999999997</v>
      </c>
      <c r="H29">
        <v>2.34517</v>
      </c>
      <c r="I29">
        <v>2.0688599999999999</v>
      </c>
    </row>
    <row r="30" spans="3:9" x14ac:dyDescent="0.35">
      <c r="C30">
        <v>2.1595900000000001</v>
      </c>
      <c r="D30">
        <v>4.9633200000000004</v>
      </c>
      <c r="E30">
        <v>4.4611099999999997</v>
      </c>
      <c r="H30">
        <v>2.4384100000000002</v>
      </c>
      <c r="I30">
        <v>2.1455000000000002</v>
      </c>
    </row>
    <row r="31" spans="3:9" x14ac:dyDescent="0.35">
      <c r="C31">
        <v>2.2897500000000002</v>
      </c>
      <c r="D31">
        <v>5.3065800000000003</v>
      </c>
      <c r="E31">
        <v>4.7671000000000001</v>
      </c>
      <c r="H31">
        <v>2.5080900000000002</v>
      </c>
      <c r="I31">
        <v>2.2303700000000002</v>
      </c>
    </row>
    <row r="32" spans="3:9" x14ac:dyDescent="0.35">
      <c r="C32">
        <v>2.4277500000000001</v>
      </c>
      <c r="D32">
        <v>5.7098599999999999</v>
      </c>
      <c r="E32">
        <v>5.10548</v>
      </c>
      <c r="H32">
        <v>2.6033599999999999</v>
      </c>
      <c r="I32">
        <v>2.32667</v>
      </c>
    </row>
    <row r="33" spans="3:9" x14ac:dyDescent="0.35">
      <c r="C33">
        <v>2.5740599999999998</v>
      </c>
      <c r="D33">
        <v>6.0924899999999997</v>
      </c>
      <c r="E33">
        <v>5.4848800000000004</v>
      </c>
      <c r="H33">
        <v>2.69977</v>
      </c>
      <c r="I33">
        <v>2.4396300000000002</v>
      </c>
    </row>
    <row r="34" spans="3:9" x14ac:dyDescent="0.35">
      <c r="C34">
        <v>2.7292000000000001</v>
      </c>
      <c r="D34">
        <v>6.6118199999999998</v>
      </c>
      <c r="E34">
        <v>5.9188200000000002</v>
      </c>
      <c r="H34">
        <v>2.84267</v>
      </c>
      <c r="I34">
        <v>2.5783200000000002</v>
      </c>
    </row>
    <row r="35" spans="3:9" x14ac:dyDescent="0.35">
      <c r="C35">
        <v>2.8936899999999999</v>
      </c>
      <c r="D35">
        <v>7.0872799999999998</v>
      </c>
      <c r="E35">
        <v>6.43011</v>
      </c>
      <c r="H35">
        <v>2.9387500000000002</v>
      </c>
      <c r="I35">
        <v>2.7595700000000001</v>
      </c>
    </row>
    <row r="36" spans="3:9" x14ac:dyDescent="0.35">
      <c r="C36">
        <v>3.0680900000000002</v>
      </c>
      <c r="D36">
        <v>7.6418799999999996</v>
      </c>
      <c r="E36">
        <v>7.0611100000000002</v>
      </c>
      <c r="H36">
        <v>3.01634</v>
      </c>
      <c r="I36">
        <v>3.0175100000000001</v>
      </c>
    </row>
    <row r="37" spans="3:9" x14ac:dyDescent="0.35">
      <c r="C37">
        <v>3.2530000000000001</v>
      </c>
      <c r="D37">
        <v>8.2730999999999995</v>
      </c>
      <c r="E37">
        <v>7.9012599999999997</v>
      </c>
      <c r="H37">
        <v>3.1688000000000001</v>
      </c>
      <c r="I37">
        <v>3.43032</v>
      </c>
    </row>
    <row r="38" spans="3:9" x14ac:dyDescent="0.35">
      <c r="C38">
        <v>3.4490500000000002</v>
      </c>
      <c r="D38">
        <v>9.3844600000000007</v>
      </c>
      <c r="E38">
        <v>9.18</v>
      </c>
      <c r="H38">
        <v>3.5013200000000002</v>
      </c>
      <c r="I38">
        <v>4.21265</v>
      </c>
    </row>
    <row r="39" spans="3:9" x14ac:dyDescent="0.35">
      <c r="C39">
        <v>3.6569199999999999</v>
      </c>
      <c r="D39">
        <v>11.0565</v>
      </c>
      <c r="E39">
        <v>11.7235</v>
      </c>
      <c r="H39">
        <v>4.00366</v>
      </c>
      <c r="I39">
        <v>6.1740199999999996</v>
      </c>
    </row>
    <row r="40" spans="3:9" x14ac:dyDescent="0.35">
      <c r="C40">
        <v>3.8773200000000001</v>
      </c>
      <c r="D40">
        <v>13.144</v>
      </c>
      <c r="E40">
        <v>22.559799999999999</v>
      </c>
      <c r="H40">
        <v>4.6875400000000003</v>
      </c>
      <c r="I40">
        <v>16.332000000000001</v>
      </c>
    </row>
    <row r="41" spans="3:9" x14ac:dyDescent="0.35">
      <c r="C41">
        <v>4.1109999999999998</v>
      </c>
      <c r="D41">
        <v>15.8538</v>
      </c>
      <c r="F41" s="8"/>
      <c r="H41">
        <v>5.4909600000000003</v>
      </c>
      <c r="I41" s="8">
        <v>10000000000</v>
      </c>
    </row>
    <row r="42" spans="3:9" x14ac:dyDescent="0.35">
      <c r="C42">
        <v>4.3587699999999998</v>
      </c>
      <c r="D42">
        <v>25.220199999999998</v>
      </c>
      <c r="F42" s="8"/>
      <c r="H42">
        <v>9.1704600000000003</v>
      </c>
      <c r="I42" s="8">
        <v>10000000000</v>
      </c>
    </row>
    <row r="43" spans="3:9" x14ac:dyDescent="0.35">
      <c r="C43">
        <v>4.6214700000000004</v>
      </c>
      <c r="D43">
        <v>86.653000000000006</v>
      </c>
      <c r="F43" s="8"/>
      <c r="H43">
        <v>21.3782</v>
      </c>
      <c r="I43" s="8">
        <v>10000000000</v>
      </c>
    </row>
    <row r="44" spans="3:9" x14ac:dyDescent="0.35">
      <c r="C44">
        <v>4.9000000000000004</v>
      </c>
      <c r="D44">
        <v>380.50400000000002</v>
      </c>
      <c r="F44" s="8"/>
      <c r="H44">
        <v>155.001</v>
      </c>
      <c r="I44" s="8">
        <v>10000000000</v>
      </c>
    </row>
    <row r="47" spans="3:9" ht="18.5" x14ac:dyDescent="0.45">
      <c r="C47" t="s">
        <v>15</v>
      </c>
      <c r="D47" s="9" t="s">
        <v>34</v>
      </c>
      <c r="E47" t="s">
        <v>31</v>
      </c>
    </row>
    <row r="48" spans="3:9" x14ac:dyDescent="0.35">
      <c r="C48">
        <v>0.5</v>
      </c>
      <c r="D48">
        <v>0.71665199999999996</v>
      </c>
      <c r="E48">
        <v>1.0000199999999999</v>
      </c>
    </row>
    <row r="49" spans="3:5" x14ac:dyDescent="0.35">
      <c r="C49">
        <v>0.53013399999999999</v>
      </c>
      <c r="D49">
        <v>0.78188899999999995</v>
      </c>
      <c r="E49">
        <v>1.06029</v>
      </c>
    </row>
    <row r="50" spans="3:5" x14ac:dyDescent="0.35">
      <c r="C50">
        <v>0.56208499999999995</v>
      </c>
      <c r="D50">
        <v>0.83194999999999997</v>
      </c>
      <c r="E50">
        <v>1.1242000000000001</v>
      </c>
    </row>
    <row r="51" spans="3:5" x14ac:dyDescent="0.35">
      <c r="C51">
        <v>0.59596099999999996</v>
      </c>
      <c r="D51">
        <v>0.88883299999999998</v>
      </c>
      <c r="E51">
        <v>1.1919599999999999</v>
      </c>
    </row>
    <row r="52" spans="3:5" x14ac:dyDescent="0.35">
      <c r="C52">
        <v>0.63187899999999997</v>
      </c>
      <c r="D52">
        <v>0.95136100000000001</v>
      </c>
      <c r="E52">
        <v>1.2638199999999999</v>
      </c>
    </row>
    <row r="53" spans="3:5" x14ac:dyDescent="0.35">
      <c r="C53">
        <v>0.66996199999999995</v>
      </c>
      <c r="D53">
        <v>1.0111000000000001</v>
      </c>
      <c r="E53">
        <v>1.34</v>
      </c>
    </row>
    <row r="54" spans="3:5" x14ac:dyDescent="0.35">
      <c r="C54">
        <v>0.71033999999999997</v>
      </c>
      <c r="D54">
        <v>1.0827899999999999</v>
      </c>
      <c r="E54">
        <v>1.42079</v>
      </c>
    </row>
    <row r="55" spans="3:5" x14ac:dyDescent="0.35">
      <c r="C55">
        <v>0.75315200000000004</v>
      </c>
      <c r="D55">
        <v>1.16632</v>
      </c>
      <c r="E55">
        <v>1.5064500000000001</v>
      </c>
    </row>
    <row r="56" spans="3:5" x14ac:dyDescent="0.35">
      <c r="C56">
        <v>0.798543</v>
      </c>
      <c r="D56">
        <v>1.2598199999999999</v>
      </c>
      <c r="E56">
        <v>1.5972900000000001</v>
      </c>
    </row>
    <row r="57" spans="3:5" x14ac:dyDescent="0.35">
      <c r="C57">
        <v>0.84667099999999995</v>
      </c>
      <c r="D57">
        <v>1.3363100000000001</v>
      </c>
      <c r="E57">
        <v>1.6936199999999999</v>
      </c>
    </row>
    <row r="58" spans="3:5" x14ac:dyDescent="0.35">
      <c r="C58">
        <v>0.89769900000000002</v>
      </c>
      <c r="D58">
        <v>1.43394</v>
      </c>
      <c r="E58">
        <v>1.79579</v>
      </c>
    </row>
    <row r="59" spans="3:5" x14ac:dyDescent="0.35">
      <c r="C59">
        <v>0.95180200000000004</v>
      </c>
      <c r="D59">
        <v>1.5366200000000001</v>
      </c>
      <c r="E59">
        <v>1.9041399999999999</v>
      </c>
    </row>
    <row r="60" spans="3:5" x14ac:dyDescent="0.35">
      <c r="C60">
        <v>1.0091699999999999</v>
      </c>
      <c r="D60">
        <v>1.64653</v>
      </c>
      <c r="E60">
        <v>2.0190600000000001</v>
      </c>
    </row>
    <row r="61" spans="3:5" x14ac:dyDescent="0.35">
      <c r="C61">
        <v>1.06999</v>
      </c>
      <c r="D61">
        <v>1.7588600000000001</v>
      </c>
      <c r="E61">
        <v>2.1409699999999998</v>
      </c>
    </row>
    <row r="62" spans="3:5" x14ac:dyDescent="0.35">
      <c r="C62">
        <v>1.1344700000000001</v>
      </c>
      <c r="D62">
        <v>1.8951899999999999</v>
      </c>
      <c r="E62">
        <v>2.2703000000000002</v>
      </c>
    </row>
    <row r="63" spans="3:5" x14ac:dyDescent="0.35">
      <c r="C63">
        <v>1.20285</v>
      </c>
      <c r="D63">
        <v>2.0273699999999999</v>
      </c>
      <c r="E63">
        <v>2.40754</v>
      </c>
    </row>
    <row r="64" spans="3:5" x14ac:dyDescent="0.35">
      <c r="C64">
        <v>1.2753399999999999</v>
      </c>
      <c r="D64">
        <v>2.16818</v>
      </c>
      <c r="E64">
        <v>2.5531899999999998</v>
      </c>
    </row>
    <row r="65" spans="3:5" x14ac:dyDescent="0.35">
      <c r="C65">
        <v>1.3522099999999999</v>
      </c>
      <c r="D65">
        <v>2.3233199999999998</v>
      </c>
      <c r="E65">
        <v>2.7078000000000002</v>
      </c>
    </row>
    <row r="66" spans="3:5" x14ac:dyDescent="0.35">
      <c r="C66">
        <v>1.4337</v>
      </c>
      <c r="D66">
        <v>2.4710399999999999</v>
      </c>
      <c r="E66">
        <v>2.8719899999999998</v>
      </c>
    </row>
    <row r="67" spans="3:5" x14ac:dyDescent="0.35">
      <c r="C67">
        <v>1.5201100000000001</v>
      </c>
      <c r="D67">
        <v>2.65028</v>
      </c>
      <c r="E67">
        <v>3.0464099999999998</v>
      </c>
    </row>
    <row r="68" spans="3:5" x14ac:dyDescent="0.35">
      <c r="C68">
        <v>1.6117300000000001</v>
      </c>
      <c r="D68">
        <v>2.8103199999999999</v>
      </c>
      <c r="E68">
        <v>3.2317999999999998</v>
      </c>
    </row>
    <row r="69" spans="3:5" x14ac:dyDescent="0.35">
      <c r="C69">
        <v>1.70886</v>
      </c>
      <c r="D69">
        <v>3.0006599999999999</v>
      </c>
      <c r="E69">
        <v>3.42896</v>
      </c>
    </row>
    <row r="70" spans="3:5" x14ac:dyDescent="0.35">
      <c r="C70">
        <v>1.81185</v>
      </c>
      <c r="D70">
        <v>3.2326800000000002</v>
      </c>
      <c r="E70">
        <v>3.6388199999999999</v>
      </c>
    </row>
    <row r="71" spans="3:5" x14ac:dyDescent="0.35">
      <c r="C71">
        <v>1.9210499999999999</v>
      </c>
      <c r="D71">
        <v>3.4114300000000002</v>
      </c>
      <c r="E71">
        <v>3.8624000000000001</v>
      </c>
    </row>
    <row r="72" spans="3:5" x14ac:dyDescent="0.35">
      <c r="C72">
        <v>2.0368300000000001</v>
      </c>
      <c r="D72">
        <v>3.6913999999999998</v>
      </c>
      <c r="E72">
        <v>4.1009000000000002</v>
      </c>
    </row>
    <row r="73" spans="3:5" x14ac:dyDescent="0.35">
      <c r="C73">
        <v>2.1595900000000001</v>
      </c>
      <c r="D73">
        <v>3.9607800000000002</v>
      </c>
      <c r="E73">
        <v>4.3557399999999999</v>
      </c>
    </row>
    <row r="74" spans="3:5" x14ac:dyDescent="0.35">
      <c r="C74">
        <v>2.2897500000000002</v>
      </c>
      <c r="D74">
        <v>4.2006199999999998</v>
      </c>
      <c r="E74">
        <v>4.62859</v>
      </c>
    </row>
    <row r="75" spans="3:5" x14ac:dyDescent="0.35">
      <c r="C75">
        <v>2.4277500000000001</v>
      </c>
      <c r="D75">
        <v>4.4836200000000002</v>
      </c>
      <c r="E75">
        <v>4.9215099999999996</v>
      </c>
    </row>
    <row r="76" spans="3:5" x14ac:dyDescent="0.35">
      <c r="C76">
        <v>2.5740599999999998</v>
      </c>
      <c r="D76">
        <v>4.7975399999999997</v>
      </c>
      <c r="E76">
        <v>5.2370900000000002</v>
      </c>
    </row>
    <row r="77" spans="3:5" x14ac:dyDescent="0.35">
      <c r="C77">
        <v>2.7292000000000001</v>
      </c>
      <c r="D77">
        <v>5.1056699999999999</v>
      </c>
      <c r="E77">
        <v>5.5786899999999999</v>
      </c>
    </row>
    <row r="78" spans="3:5" x14ac:dyDescent="0.35">
      <c r="C78">
        <v>2.8936899999999999</v>
      </c>
      <c r="D78">
        <v>5.40381</v>
      </c>
      <c r="E78">
        <v>5.9508599999999996</v>
      </c>
    </row>
    <row r="79" spans="3:5" x14ac:dyDescent="0.35">
      <c r="C79">
        <v>3.0680900000000002</v>
      </c>
      <c r="D79">
        <v>5.9022399999999999</v>
      </c>
      <c r="E79">
        <v>6.3599800000000002</v>
      </c>
    </row>
    <row r="80" spans="3:5" x14ac:dyDescent="0.35">
      <c r="C80">
        <v>3.2530000000000001</v>
      </c>
      <c r="D80">
        <v>6.2677399999999999</v>
      </c>
      <c r="E80">
        <v>6.8155299999999999</v>
      </c>
    </row>
    <row r="81" spans="3:5" x14ac:dyDescent="0.35">
      <c r="C81">
        <v>3.4490500000000002</v>
      </c>
      <c r="D81">
        <v>6.8202999999999996</v>
      </c>
      <c r="E81">
        <v>7.3324999999999996</v>
      </c>
    </row>
    <row r="82" spans="3:5" x14ac:dyDescent="0.35">
      <c r="C82">
        <v>3.6569199999999999</v>
      </c>
      <c r="D82">
        <v>7.3353999999999999</v>
      </c>
      <c r="E82">
        <v>7.9364800000000004</v>
      </c>
    </row>
    <row r="83" spans="3:5" x14ac:dyDescent="0.35">
      <c r="C83">
        <v>3.8773200000000001</v>
      </c>
      <c r="D83">
        <v>8.2059099999999994</v>
      </c>
      <c r="E83">
        <v>8.6757899999999992</v>
      </c>
    </row>
    <row r="84" spans="3:5" x14ac:dyDescent="0.35">
      <c r="C84">
        <v>4.1109999999999998</v>
      </c>
      <c r="D84">
        <v>9.6740899999999996</v>
      </c>
      <c r="E84">
        <v>9.6554400000000005</v>
      </c>
    </row>
    <row r="85" spans="3:5" x14ac:dyDescent="0.35">
      <c r="C85">
        <v>4.3587699999999998</v>
      </c>
      <c r="D85">
        <v>11.688000000000001</v>
      </c>
      <c r="E85">
        <v>11.1579</v>
      </c>
    </row>
    <row r="86" spans="3:5" x14ac:dyDescent="0.35">
      <c r="C86">
        <v>4.6214700000000004</v>
      </c>
      <c r="D86">
        <v>17.599</v>
      </c>
      <c r="E86">
        <v>14.302</v>
      </c>
    </row>
    <row r="87" spans="3:5" x14ac:dyDescent="0.35">
      <c r="C87">
        <v>4.9000000000000004</v>
      </c>
      <c r="D87">
        <v>141.114</v>
      </c>
      <c r="E87">
        <v>33.1599</v>
      </c>
    </row>
    <row r="90" spans="3:5" ht="18.5" x14ac:dyDescent="0.45">
      <c r="C90" t="s">
        <v>15</v>
      </c>
      <c r="D90" s="9" t="s">
        <v>35</v>
      </c>
      <c r="E90" t="s">
        <v>31</v>
      </c>
    </row>
    <row r="91" spans="3:5" x14ac:dyDescent="0.35">
      <c r="C91">
        <v>0.5</v>
      </c>
      <c r="D91">
        <v>0.78188400000000002</v>
      </c>
      <c r="E91">
        <v>1.0000199999999999</v>
      </c>
    </row>
    <row r="92" spans="3:5" x14ac:dyDescent="0.35">
      <c r="C92">
        <v>0.53013399999999999</v>
      </c>
      <c r="D92">
        <v>0.82986800000000005</v>
      </c>
      <c r="E92">
        <v>1.06029</v>
      </c>
    </row>
    <row r="93" spans="3:5" x14ac:dyDescent="0.35">
      <c r="C93">
        <v>0.56208499999999995</v>
      </c>
      <c r="D93">
        <v>0.89523200000000003</v>
      </c>
      <c r="E93">
        <v>1.1242000000000001</v>
      </c>
    </row>
    <row r="94" spans="3:5" x14ac:dyDescent="0.35">
      <c r="C94">
        <v>0.59596099999999996</v>
      </c>
      <c r="D94">
        <v>0.94472500000000004</v>
      </c>
      <c r="E94">
        <v>1.1919599999999999</v>
      </c>
    </row>
    <row r="95" spans="3:5" x14ac:dyDescent="0.35">
      <c r="C95">
        <v>0.63187899999999997</v>
      </c>
      <c r="D95">
        <v>1.00684</v>
      </c>
      <c r="E95">
        <v>1.2638199999999999</v>
      </c>
    </row>
    <row r="96" spans="3:5" x14ac:dyDescent="0.35">
      <c r="C96">
        <v>0.66996199999999995</v>
      </c>
      <c r="D96">
        <v>1.0747199999999999</v>
      </c>
      <c r="E96">
        <v>1.34</v>
      </c>
    </row>
    <row r="97" spans="3:5" x14ac:dyDescent="0.35">
      <c r="C97">
        <v>0.71033999999999997</v>
      </c>
      <c r="D97">
        <v>1.1638500000000001</v>
      </c>
      <c r="E97">
        <v>1.42079</v>
      </c>
    </row>
    <row r="98" spans="3:5" x14ac:dyDescent="0.35">
      <c r="C98">
        <v>0.75315200000000004</v>
      </c>
      <c r="D98">
        <v>1.2421500000000001</v>
      </c>
      <c r="E98">
        <v>1.5064500000000001</v>
      </c>
    </row>
    <row r="99" spans="3:5" x14ac:dyDescent="0.35">
      <c r="C99">
        <v>0.798543</v>
      </c>
      <c r="D99">
        <v>1.3550199999999999</v>
      </c>
      <c r="E99">
        <v>1.5972900000000001</v>
      </c>
    </row>
    <row r="100" spans="3:5" x14ac:dyDescent="0.35">
      <c r="C100">
        <v>0.84667099999999995</v>
      </c>
      <c r="D100">
        <v>1.44486</v>
      </c>
      <c r="E100">
        <v>1.6936199999999999</v>
      </c>
    </row>
    <row r="101" spans="3:5" x14ac:dyDescent="0.35">
      <c r="C101">
        <v>0.89769900000000002</v>
      </c>
      <c r="D101">
        <v>1.5558399999999999</v>
      </c>
      <c r="E101">
        <v>1.79579</v>
      </c>
    </row>
    <row r="102" spans="3:5" x14ac:dyDescent="0.35">
      <c r="C102">
        <v>0.95180200000000004</v>
      </c>
      <c r="D102">
        <v>1.6669099999999999</v>
      </c>
      <c r="E102">
        <v>1.9041399999999999</v>
      </c>
    </row>
    <row r="103" spans="3:5" x14ac:dyDescent="0.35">
      <c r="C103">
        <v>1.0091699999999999</v>
      </c>
      <c r="D103">
        <v>1.78515</v>
      </c>
      <c r="E103">
        <v>2.0190600000000001</v>
      </c>
    </row>
    <row r="104" spans="3:5" x14ac:dyDescent="0.35">
      <c r="C104">
        <v>1.06999</v>
      </c>
      <c r="D104">
        <v>1.9337599999999999</v>
      </c>
      <c r="E104">
        <v>2.1409699999999998</v>
      </c>
    </row>
    <row r="105" spans="3:5" x14ac:dyDescent="0.35">
      <c r="C105">
        <v>1.1344700000000001</v>
      </c>
      <c r="D105">
        <v>2.0806499999999999</v>
      </c>
      <c r="E105">
        <v>2.2703000000000002</v>
      </c>
    </row>
    <row r="106" spans="3:5" x14ac:dyDescent="0.35">
      <c r="C106">
        <v>1.20285</v>
      </c>
      <c r="D106">
        <v>2.2440899999999999</v>
      </c>
      <c r="E106">
        <v>2.40754</v>
      </c>
    </row>
    <row r="107" spans="3:5" x14ac:dyDescent="0.35">
      <c r="C107">
        <v>1.2753399999999999</v>
      </c>
      <c r="D107">
        <v>2.3924400000000001</v>
      </c>
      <c r="E107">
        <v>2.5531899999999998</v>
      </c>
    </row>
    <row r="108" spans="3:5" x14ac:dyDescent="0.35">
      <c r="C108">
        <v>1.3522099999999999</v>
      </c>
      <c r="D108">
        <v>2.58019</v>
      </c>
      <c r="E108">
        <v>2.7078000000000002</v>
      </c>
    </row>
    <row r="109" spans="3:5" x14ac:dyDescent="0.35">
      <c r="C109">
        <v>1.4337</v>
      </c>
      <c r="D109">
        <v>2.7936100000000001</v>
      </c>
      <c r="E109">
        <v>2.8719899999999998</v>
      </c>
    </row>
    <row r="110" spans="3:5" x14ac:dyDescent="0.35">
      <c r="C110">
        <v>1.5201100000000001</v>
      </c>
      <c r="D110">
        <v>2.99553</v>
      </c>
      <c r="E110">
        <v>3.0464099999999998</v>
      </c>
    </row>
    <row r="111" spans="3:5" x14ac:dyDescent="0.35">
      <c r="C111">
        <v>1.6117300000000001</v>
      </c>
      <c r="D111">
        <v>3.2163599999999999</v>
      </c>
      <c r="E111">
        <v>3.2317999999999998</v>
      </c>
    </row>
    <row r="112" spans="3:5" x14ac:dyDescent="0.35">
      <c r="C112">
        <v>1.70886</v>
      </c>
      <c r="D112">
        <v>3.44604</v>
      </c>
      <c r="E112">
        <v>3.42896</v>
      </c>
    </row>
    <row r="113" spans="3:5" x14ac:dyDescent="0.35">
      <c r="C113">
        <v>1.81185</v>
      </c>
      <c r="D113">
        <v>3.7340499999999999</v>
      </c>
      <c r="E113">
        <v>3.6388199999999999</v>
      </c>
    </row>
    <row r="114" spans="3:5" x14ac:dyDescent="0.35">
      <c r="C114">
        <v>1.9210499999999999</v>
      </c>
      <c r="D114">
        <v>4.0389799999999996</v>
      </c>
      <c r="E114">
        <v>3.8624000000000001</v>
      </c>
    </row>
    <row r="115" spans="3:5" x14ac:dyDescent="0.35">
      <c r="C115">
        <v>2.0368300000000001</v>
      </c>
      <c r="D115">
        <v>4.3217100000000004</v>
      </c>
      <c r="E115">
        <v>4.1009000000000002</v>
      </c>
    </row>
    <row r="116" spans="3:5" x14ac:dyDescent="0.35">
      <c r="C116">
        <v>2.1595900000000001</v>
      </c>
      <c r="D116">
        <v>4.6673</v>
      </c>
      <c r="E116">
        <v>4.3557399999999999</v>
      </c>
    </row>
    <row r="117" spans="3:5" x14ac:dyDescent="0.35">
      <c r="C117">
        <v>2.2897500000000002</v>
      </c>
      <c r="D117">
        <v>5.1539599999999997</v>
      </c>
      <c r="E117">
        <v>4.62859</v>
      </c>
    </row>
    <row r="118" spans="3:5" x14ac:dyDescent="0.35">
      <c r="C118">
        <v>2.4277500000000001</v>
      </c>
      <c r="D118">
        <v>5.6271699999999996</v>
      </c>
      <c r="E118">
        <v>4.9215099999999996</v>
      </c>
    </row>
    <row r="119" spans="3:5" x14ac:dyDescent="0.35">
      <c r="C119">
        <v>2.5740599999999998</v>
      </c>
      <c r="D119">
        <v>6.1152100000000003</v>
      </c>
      <c r="E119">
        <v>5.2370900000000002</v>
      </c>
    </row>
    <row r="120" spans="3:5" x14ac:dyDescent="0.35">
      <c r="C120">
        <v>2.7292000000000001</v>
      </c>
      <c r="D120">
        <v>6.93825</v>
      </c>
      <c r="E120">
        <v>5.5786899999999999</v>
      </c>
    </row>
    <row r="121" spans="3:5" x14ac:dyDescent="0.35">
      <c r="C121">
        <v>2.8936899999999999</v>
      </c>
      <c r="D121">
        <v>7.9788699999999997</v>
      </c>
      <c r="E121">
        <v>5.9508599999999996</v>
      </c>
    </row>
    <row r="122" spans="3:5" x14ac:dyDescent="0.35">
      <c r="C122">
        <v>3.0680900000000002</v>
      </c>
      <c r="D122">
        <v>9.2311899999999998</v>
      </c>
      <c r="E122">
        <v>6.3599800000000002</v>
      </c>
    </row>
    <row r="123" spans="3:5" x14ac:dyDescent="0.35">
      <c r="C123">
        <v>3.2530000000000001</v>
      </c>
      <c r="D123">
        <v>11.4748</v>
      </c>
      <c r="E123">
        <v>6.8155299999999999</v>
      </c>
    </row>
    <row r="124" spans="3:5" x14ac:dyDescent="0.35">
      <c r="C124">
        <v>3.4490500000000002</v>
      </c>
      <c r="D124">
        <v>14.378</v>
      </c>
      <c r="E124">
        <v>7.3324999999999996</v>
      </c>
    </row>
    <row r="125" spans="3:5" x14ac:dyDescent="0.35">
      <c r="C125">
        <v>3.6569199999999999</v>
      </c>
      <c r="D125">
        <v>20.261700000000001</v>
      </c>
      <c r="E125">
        <v>7.9364800000000004</v>
      </c>
    </row>
    <row r="126" spans="3:5" x14ac:dyDescent="0.35">
      <c r="C126">
        <v>3.8773200000000001</v>
      </c>
      <c r="D126">
        <v>37.419400000000003</v>
      </c>
      <c r="E126">
        <v>8.6757899999999992</v>
      </c>
    </row>
    <row r="127" spans="3:5" x14ac:dyDescent="0.35">
      <c r="C127">
        <v>4.1109999999999998</v>
      </c>
      <c r="D127">
        <v>75.428700000000006</v>
      </c>
      <c r="E127">
        <v>9.6554400000000005</v>
      </c>
    </row>
    <row r="128" spans="3:5" x14ac:dyDescent="0.35">
      <c r="C128">
        <v>4.3587699999999998</v>
      </c>
      <c r="D128">
        <v>194.006</v>
      </c>
      <c r="E128">
        <v>11.1579</v>
      </c>
    </row>
    <row r="129" spans="3:5" x14ac:dyDescent="0.35">
      <c r="C129">
        <v>4.6214700000000004</v>
      </c>
      <c r="D129">
        <v>408.46699999999998</v>
      </c>
      <c r="E129">
        <v>14.302</v>
      </c>
    </row>
    <row r="130" spans="3:5" x14ac:dyDescent="0.35">
      <c r="C130">
        <v>4.9000000000000004</v>
      </c>
      <c r="D130">
        <v>709.90300000000002</v>
      </c>
      <c r="E130">
        <v>33.1599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0D0C-5363-41F9-984B-1FEF586806AC}">
  <dimension ref="A2:AH191"/>
  <sheetViews>
    <sheetView tabSelected="1" topLeftCell="C115" zoomScale="58" zoomScaleNormal="58" workbookViewId="0">
      <selection activeCell="O125" sqref="O124:O125"/>
    </sheetView>
  </sheetViews>
  <sheetFormatPr baseColWidth="10" defaultRowHeight="14.5" x14ac:dyDescent="0.35"/>
  <cols>
    <col min="6" max="6" width="11.453125" customWidth="1"/>
    <col min="11" max="11" width="17" customWidth="1"/>
    <col min="12" max="13" width="12.08984375" customWidth="1"/>
  </cols>
  <sheetData>
    <row r="2" spans="1:11" ht="26" x14ac:dyDescent="0.6">
      <c r="A2" s="7" t="s">
        <v>36</v>
      </c>
    </row>
    <row r="4" spans="1:11" s="10" customFormat="1" ht="43.5" x14ac:dyDescent="0.35">
      <c r="B4" s="10" t="s">
        <v>40</v>
      </c>
      <c r="C4" s="10" t="s">
        <v>37</v>
      </c>
      <c r="D4" s="10" t="s">
        <v>38</v>
      </c>
      <c r="E4" s="10" t="s">
        <v>39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 t="s">
        <v>47</v>
      </c>
    </row>
    <row r="5" spans="1:11" x14ac:dyDescent="0.35">
      <c r="B5">
        <v>1</v>
      </c>
      <c r="C5">
        <v>0.29789500000000002</v>
      </c>
      <c r="D5">
        <v>2.3147899999999999E-2</v>
      </c>
      <c r="E5">
        <v>1.5572799999999999E-2</v>
      </c>
      <c r="F5">
        <v>1.3747000000000001E-2</v>
      </c>
      <c r="G5">
        <v>0.30029600000000001</v>
      </c>
      <c r="H5">
        <v>0.285333</v>
      </c>
      <c r="I5">
        <v>0.30316900000000002</v>
      </c>
    </row>
    <row r="6" spans="1:11" x14ac:dyDescent="0.35">
      <c r="B6">
        <v>1</v>
      </c>
      <c r="C6">
        <v>0.29181400000000002</v>
      </c>
      <c r="D6">
        <v>2.23293E-2</v>
      </c>
      <c r="E6">
        <v>1.4387499999999999E-2</v>
      </c>
      <c r="F6">
        <v>1.3967200000000001E-2</v>
      </c>
      <c r="G6">
        <v>0.31737799999999999</v>
      </c>
      <c r="H6">
        <v>0.31882300000000002</v>
      </c>
      <c r="I6">
        <v>0.30782900000000002</v>
      </c>
    </row>
    <row r="7" spans="1:11" x14ac:dyDescent="0.35">
      <c r="B7">
        <v>2</v>
      </c>
      <c r="C7">
        <v>0.47498899999999999</v>
      </c>
      <c r="D7">
        <v>6.2182899999999999E-2</v>
      </c>
      <c r="E7">
        <v>3.7012299999999998E-2</v>
      </c>
      <c r="F7">
        <v>3.2283600000000003E-2</v>
      </c>
      <c r="G7">
        <v>0.47909499999999999</v>
      </c>
      <c r="H7">
        <v>0.46251100000000001</v>
      </c>
      <c r="I7">
        <v>0.45940500000000001</v>
      </c>
    </row>
    <row r="8" spans="1:11" x14ac:dyDescent="0.35">
      <c r="B8">
        <v>3</v>
      </c>
      <c r="C8">
        <v>0.56291199999999997</v>
      </c>
      <c r="D8">
        <v>9.68831E-2</v>
      </c>
      <c r="E8">
        <v>7.2652599999999998E-2</v>
      </c>
      <c r="F8">
        <v>6.0770299999999999E-2</v>
      </c>
      <c r="G8">
        <v>0.57384800000000002</v>
      </c>
      <c r="H8">
        <v>0.577044</v>
      </c>
      <c r="I8">
        <v>0.55911100000000002</v>
      </c>
    </row>
    <row r="9" spans="1:11" x14ac:dyDescent="0.35">
      <c r="B9">
        <v>5</v>
      </c>
      <c r="C9">
        <v>0.66356400000000004</v>
      </c>
      <c r="D9">
        <v>0.22023599999999999</v>
      </c>
      <c r="E9">
        <v>0.158328</v>
      </c>
      <c r="F9">
        <v>0.10209</v>
      </c>
      <c r="G9">
        <v>0.67986500000000005</v>
      </c>
      <c r="H9">
        <v>0.68643500000000002</v>
      </c>
      <c r="I9">
        <v>0.67400599999999999</v>
      </c>
      <c r="J9">
        <v>1.8425299999999999E-2</v>
      </c>
    </row>
    <row r="10" spans="1:11" x14ac:dyDescent="0.35">
      <c r="B10">
        <v>8</v>
      </c>
      <c r="C10">
        <v>0.76370400000000005</v>
      </c>
      <c r="D10">
        <v>0.34995799999999999</v>
      </c>
      <c r="E10">
        <v>0.30260100000000001</v>
      </c>
      <c r="F10">
        <v>0.247167</v>
      </c>
      <c r="G10">
        <v>0.769509</v>
      </c>
      <c r="H10">
        <v>0.783416</v>
      </c>
      <c r="I10">
        <v>0.78835200000000005</v>
      </c>
      <c r="J10">
        <v>3.3451099999999998E-2</v>
      </c>
    </row>
    <row r="11" spans="1:11" x14ac:dyDescent="0.35">
      <c r="B11">
        <v>12</v>
      </c>
      <c r="C11">
        <v>0.80656300000000003</v>
      </c>
      <c r="D11">
        <v>0.50467300000000004</v>
      </c>
      <c r="E11">
        <v>0.467532</v>
      </c>
      <c r="F11">
        <v>0.41794100000000001</v>
      </c>
      <c r="G11">
        <v>0.84569300000000003</v>
      </c>
      <c r="H11">
        <v>0.84059799999999996</v>
      </c>
      <c r="I11">
        <v>0.82418999999999998</v>
      </c>
      <c r="J11">
        <v>5.8838099999999997E-2</v>
      </c>
    </row>
    <row r="12" spans="1:11" x14ac:dyDescent="0.35">
      <c r="B12">
        <v>19</v>
      </c>
      <c r="C12">
        <v>0.90348600000000001</v>
      </c>
      <c r="D12">
        <v>0.64197300000000002</v>
      </c>
      <c r="E12">
        <v>0.62304499999999996</v>
      </c>
      <c r="F12">
        <v>0.57191899999999996</v>
      </c>
      <c r="G12">
        <v>0.88168599999999997</v>
      </c>
      <c r="H12">
        <v>0.90269999999999995</v>
      </c>
      <c r="I12">
        <v>0.87713399999999997</v>
      </c>
      <c r="J12">
        <v>0.114468</v>
      </c>
    </row>
    <row r="13" spans="1:11" x14ac:dyDescent="0.35">
      <c r="B13">
        <v>29</v>
      </c>
      <c r="C13">
        <v>0.90881400000000001</v>
      </c>
      <c r="D13">
        <v>0.75857200000000002</v>
      </c>
      <c r="E13">
        <v>0.71899500000000005</v>
      </c>
      <c r="F13">
        <v>0.72567599999999999</v>
      </c>
      <c r="G13">
        <v>0.91639599999999999</v>
      </c>
      <c r="H13">
        <v>0.89510000000000001</v>
      </c>
      <c r="I13">
        <v>0.91355500000000001</v>
      </c>
      <c r="J13">
        <v>0.23058500000000001</v>
      </c>
    </row>
    <row r="14" spans="1:11" x14ac:dyDescent="0.35">
      <c r="B14">
        <v>44</v>
      </c>
      <c r="C14">
        <v>0.91300700000000001</v>
      </c>
      <c r="D14">
        <v>0.82064499999999996</v>
      </c>
      <c r="E14">
        <v>0.81987299999999996</v>
      </c>
      <c r="F14">
        <v>0.79875499999999999</v>
      </c>
      <c r="G14">
        <v>0.94420599999999999</v>
      </c>
      <c r="H14">
        <v>0.93485799999999997</v>
      </c>
      <c r="I14">
        <v>0.93629600000000002</v>
      </c>
      <c r="J14">
        <v>0.41814299999999999</v>
      </c>
    </row>
    <row r="15" spans="1:11" x14ac:dyDescent="0.35">
      <c r="B15">
        <v>67</v>
      </c>
      <c r="C15">
        <v>0.97811400000000004</v>
      </c>
      <c r="D15">
        <v>0.86802599999999996</v>
      </c>
      <c r="E15">
        <v>0.86169799999999996</v>
      </c>
      <c r="F15">
        <v>0.85696499999999998</v>
      </c>
      <c r="G15">
        <v>0.96209100000000003</v>
      </c>
      <c r="H15">
        <v>0.95451399999999997</v>
      </c>
      <c r="I15">
        <v>0.96057899999999996</v>
      </c>
      <c r="J15">
        <v>0.55027700000000002</v>
      </c>
    </row>
    <row r="16" spans="1:11" x14ac:dyDescent="0.35">
      <c r="B16">
        <v>103</v>
      </c>
      <c r="C16">
        <v>0.97398600000000002</v>
      </c>
      <c r="D16">
        <v>0.91250100000000001</v>
      </c>
      <c r="E16">
        <v>0.90019700000000002</v>
      </c>
      <c r="F16">
        <v>0.91332400000000002</v>
      </c>
      <c r="G16">
        <v>0.97031699999999999</v>
      </c>
      <c r="H16">
        <v>0.97769600000000001</v>
      </c>
      <c r="I16">
        <v>0.97772499999999996</v>
      </c>
      <c r="J16">
        <v>0.67798800000000004</v>
      </c>
      <c r="K16">
        <v>0.150173</v>
      </c>
    </row>
    <row r="17" spans="2:13" x14ac:dyDescent="0.35">
      <c r="B17">
        <v>157</v>
      </c>
      <c r="C17">
        <v>0.98681099999999999</v>
      </c>
      <c r="D17">
        <v>0.93408199999999997</v>
      </c>
      <c r="E17">
        <v>0.93867400000000001</v>
      </c>
      <c r="F17">
        <v>0.93734899999999999</v>
      </c>
      <c r="G17">
        <v>0.98129200000000005</v>
      </c>
      <c r="H17">
        <v>0.98211300000000001</v>
      </c>
      <c r="I17">
        <v>0.97917799999999999</v>
      </c>
      <c r="J17">
        <v>0.75975300000000001</v>
      </c>
      <c r="K17">
        <v>0.32525300000000001</v>
      </c>
    </row>
    <row r="18" spans="2:13" x14ac:dyDescent="0.35">
      <c r="B18">
        <v>239</v>
      </c>
      <c r="C18">
        <v>0.96779800000000005</v>
      </c>
      <c r="D18">
        <v>0.96506099999999995</v>
      </c>
      <c r="E18">
        <v>0.95906400000000003</v>
      </c>
      <c r="F18">
        <v>0.95436399999999999</v>
      </c>
      <c r="G18">
        <v>0.98985199999999995</v>
      </c>
      <c r="H18">
        <v>0.99431499999999995</v>
      </c>
      <c r="I18">
        <v>0.99037699999999995</v>
      </c>
      <c r="J18">
        <v>0.82544399999999996</v>
      </c>
      <c r="K18">
        <v>0.57067100000000004</v>
      </c>
    </row>
    <row r="19" spans="2:13" x14ac:dyDescent="0.35">
      <c r="B19">
        <v>364</v>
      </c>
      <c r="C19">
        <v>0.98601000000000005</v>
      </c>
      <c r="D19">
        <v>0.969476</v>
      </c>
      <c r="E19">
        <v>0.97340199999999999</v>
      </c>
      <c r="F19">
        <v>0.97035899999999997</v>
      </c>
      <c r="G19">
        <v>0.99449799999999999</v>
      </c>
      <c r="H19">
        <v>0.99113300000000004</v>
      </c>
      <c r="I19">
        <v>0.99010799999999999</v>
      </c>
      <c r="J19">
        <v>0.881575</v>
      </c>
      <c r="K19">
        <v>0.69737800000000005</v>
      </c>
    </row>
    <row r="20" spans="2:13" x14ac:dyDescent="0.35">
      <c r="B20">
        <v>556</v>
      </c>
      <c r="C20">
        <v>0.98663100000000004</v>
      </c>
      <c r="D20">
        <v>0.98315799999999998</v>
      </c>
      <c r="E20">
        <v>0.981155</v>
      </c>
      <c r="F20">
        <v>0.979989</v>
      </c>
      <c r="G20">
        <v>0.99855499999999997</v>
      </c>
      <c r="H20">
        <v>0.99482800000000005</v>
      </c>
      <c r="I20">
        <v>0.99397899999999995</v>
      </c>
      <c r="J20">
        <v>0.91477600000000003</v>
      </c>
      <c r="K20">
        <v>0.78337000000000001</v>
      </c>
    </row>
    <row r="21" spans="2:13" x14ac:dyDescent="0.35">
      <c r="B21">
        <v>847</v>
      </c>
      <c r="C21">
        <v>0.99528399999999995</v>
      </c>
      <c r="D21">
        <v>0.98864099999999999</v>
      </c>
      <c r="E21">
        <v>0.99160300000000001</v>
      </c>
      <c r="F21">
        <v>0.98627299999999996</v>
      </c>
      <c r="G21">
        <v>0.99807599999999996</v>
      </c>
      <c r="H21">
        <v>0.99688100000000002</v>
      </c>
      <c r="J21">
        <v>0.94506500000000004</v>
      </c>
      <c r="K21">
        <v>0.85064700000000004</v>
      </c>
    </row>
    <row r="22" spans="2:13" x14ac:dyDescent="0.35">
      <c r="B22">
        <v>1291</v>
      </c>
      <c r="D22">
        <v>0.99123399999999995</v>
      </c>
      <c r="E22">
        <v>0.99091200000000002</v>
      </c>
      <c r="G22">
        <v>1.0001500000000001</v>
      </c>
      <c r="H22">
        <v>0.99998799999999999</v>
      </c>
      <c r="J22">
        <v>0.96224399999999999</v>
      </c>
      <c r="K22">
        <v>0.89658000000000004</v>
      </c>
    </row>
    <row r="23" spans="2:13" x14ac:dyDescent="0.35">
      <c r="B23">
        <v>1968</v>
      </c>
      <c r="D23">
        <v>0.99555899999999997</v>
      </c>
      <c r="J23">
        <v>0.97467300000000001</v>
      </c>
      <c r="K23">
        <v>0.93010000000000004</v>
      </c>
    </row>
    <row r="24" spans="2:13" x14ac:dyDescent="0.35">
      <c r="B24">
        <v>2999</v>
      </c>
      <c r="K24">
        <v>0.95277500000000004</v>
      </c>
    </row>
    <row r="27" spans="2:13" x14ac:dyDescent="0.35">
      <c r="L27" t="s">
        <v>46</v>
      </c>
    </row>
    <row r="28" spans="2:13" x14ac:dyDescent="0.35">
      <c r="L28">
        <v>3935.23</v>
      </c>
      <c r="M28">
        <v>5529.43</v>
      </c>
    </row>
    <row r="29" spans="2:13" x14ac:dyDescent="0.35">
      <c r="L29">
        <v>3952.51</v>
      </c>
      <c r="M29">
        <v>5460.64</v>
      </c>
    </row>
    <row r="30" spans="2:13" x14ac:dyDescent="0.35">
      <c r="L30">
        <v>1860.21</v>
      </c>
      <c r="M30">
        <v>2611.75</v>
      </c>
    </row>
    <row r="31" spans="2:13" x14ac:dyDescent="0.35">
      <c r="L31">
        <v>1204.1300000000001</v>
      </c>
      <c r="M31">
        <v>1721.26</v>
      </c>
    </row>
    <row r="32" spans="2:13" x14ac:dyDescent="0.35">
      <c r="L32">
        <v>674.82899999999995</v>
      </c>
      <c r="M32">
        <v>990</v>
      </c>
    </row>
    <row r="33" spans="3:25" x14ac:dyDescent="0.35">
      <c r="L33">
        <v>381.6</v>
      </c>
      <c r="M33">
        <v>598.85699999999997</v>
      </c>
    </row>
    <row r="34" spans="3:25" x14ac:dyDescent="0.35">
      <c r="L34">
        <v>237.66200000000001</v>
      </c>
      <c r="M34">
        <v>380.798</v>
      </c>
    </row>
    <row r="35" spans="3:25" x14ac:dyDescent="0.35">
      <c r="L35">
        <v>133.065</v>
      </c>
      <c r="M35">
        <v>242.94</v>
      </c>
    </row>
    <row r="36" spans="3:25" x14ac:dyDescent="0.35">
      <c r="L36">
        <v>102.423</v>
      </c>
      <c r="M36">
        <v>208.98500000000001</v>
      </c>
    </row>
    <row r="37" spans="3:25" x14ac:dyDescent="0.35">
      <c r="L37">
        <v>75.407799999999995</v>
      </c>
      <c r="M37">
        <v>175.286</v>
      </c>
    </row>
    <row r="38" spans="3:25" x14ac:dyDescent="0.35">
      <c r="L38">
        <v>51.764200000000002</v>
      </c>
      <c r="M38">
        <v>152.012</v>
      </c>
    </row>
    <row r="39" spans="3:25" x14ac:dyDescent="0.35">
      <c r="M39">
        <v>128.547</v>
      </c>
    </row>
    <row r="40" spans="3:25" x14ac:dyDescent="0.35">
      <c r="M40">
        <v>97.701999999999998</v>
      </c>
    </row>
    <row r="41" spans="3:25" x14ac:dyDescent="0.35">
      <c r="M41">
        <v>71.328500000000005</v>
      </c>
    </row>
    <row r="42" spans="3:25" x14ac:dyDescent="0.35">
      <c r="M42">
        <v>43.896999999999998</v>
      </c>
    </row>
    <row r="46" spans="3:25" x14ac:dyDescent="0.35">
      <c r="K46" s="11" t="s">
        <v>49</v>
      </c>
    </row>
    <row r="47" spans="3:25" ht="43.5" x14ac:dyDescent="0.35">
      <c r="C47" s="10" t="s">
        <v>48</v>
      </c>
      <c r="D47" s="10" t="s">
        <v>37</v>
      </c>
      <c r="E47" s="10" t="s">
        <v>42</v>
      </c>
      <c r="F47" s="10" t="s">
        <v>43</v>
      </c>
      <c r="G47" s="10" t="s">
        <v>44</v>
      </c>
      <c r="H47" s="10" t="s">
        <v>52</v>
      </c>
      <c r="I47" s="10" t="s">
        <v>50</v>
      </c>
      <c r="J47" s="10" t="s">
        <v>56</v>
      </c>
      <c r="K47" s="10" t="s">
        <v>48</v>
      </c>
      <c r="L47" s="10" t="s">
        <v>38</v>
      </c>
      <c r="M47" s="10" t="s">
        <v>39</v>
      </c>
      <c r="N47" s="10" t="s">
        <v>41</v>
      </c>
      <c r="O47" s="10" t="s">
        <v>51</v>
      </c>
      <c r="Q47" s="10" t="s">
        <v>40</v>
      </c>
      <c r="R47" s="10" t="s">
        <v>45</v>
      </c>
      <c r="S47" s="10" t="s">
        <v>53</v>
      </c>
      <c r="T47" s="10" t="s">
        <v>54</v>
      </c>
      <c r="W47" s="10" t="s">
        <v>48</v>
      </c>
      <c r="X47" s="10" t="s">
        <v>47</v>
      </c>
      <c r="Y47" s="10" t="s">
        <v>55</v>
      </c>
    </row>
    <row r="48" spans="3:25" x14ac:dyDescent="0.35">
      <c r="C48">
        <v>0.5</v>
      </c>
      <c r="D48">
        <v>0.29789500000000002</v>
      </c>
      <c r="E48">
        <v>0.30029600000000001</v>
      </c>
      <c r="F48">
        <v>0.285333</v>
      </c>
      <c r="G48">
        <v>0.30316900000000002</v>
      </c>
      <c r="H48">
        <v>0.501641</v>
      </c>
      <c r="I48">
        <v>0.21946399999999999</v>
      </c>
      <c r="J48">
        <v>0.214722</v>
      </c>
      <c r="K48">
        <v>0.2</v>
      </c>
      <c r="L48">
        <v>2.3147899999999999E-2</v>
      </c>
      <c r="N48">
        <v>1.3747000000000001E-2</v>
      </c>
      <c r="O48">
        <f>1/(1+4/K48)</f>
        <v>4.7619047619047616E-2</v>
      </c>
      <c r="Q48">
        <v>1</v>
      </c>
      <c r="S48">
        <v>2.8571428571428571E-2</v>
      </c>
      <c r="T48">
        <v>8.0414600000000003E-2</v>
      </c>
      <c r="W48">
        <v>5.681818181818182E-3</v>
      </c>
      <c r="Y48">
        <v>3.8244899999999998E-2</v>
      </c>
    </row>
    <row r="49" spans="3:25" x14ac:dyDescent="0.35">
      <c r="C49">
        <v>0.5</v>
      </c>
      <c r="D49">
        <v>0.29181400000000002</v>
      </c>
      <c r="E49">
        <v>0.31737799999999999</v>
      </c>
      <c r="F49">
        <v>0.31882300000000002</v>
      </c>
      <c r="G49">
        <v>0.30782900000000002</v>
      </c>
      <c r="H49">
        <v>0.50169600000000003</v>
      </c>
      <c r="I49">
        <v>0.219528</v>
      </c>
      <c r="J49">
        <v>0.21429899999999999</v>
      </c>
      <c r="K49">
        <v>0.2</v>
      </c>
      <c r="L49">
        <v>2.23293E-2</v>
      </c>
      <c r="M49">
        <v>1.25577E-2</v>
      </c>
      <c r="N49">
        <v>1.3967200000000001E-2</v>
      </c>
      <c r="O49">
        <f t="shared" ref="O49:O64" si="0">1/(1+4/K49)</f>
        <v>4.7619047619047616E-2</v>
      </c>
      <c r="Q49">
        <v>1</v>
      </c>
      <c r="S49">
        <v>2.8571428571428571E-2</v>
      </c>
      <c r="T49">
        <v>7.9078499999999996E-2</v>
      </c>
      <c r="W49">
        <v>5.681818181818182E-3</v>
      </c>
      <c r="Y49">
        <v>3.8838699999999997E-2</v>
      </c>
    </row>
    <row r="50" spans="3:25" x14ac:dyDescent="0.35">
      <c r="C50">
        <v>1</v>
      </c>
      <c r="D50">
        <v>0.47498899999999999</v>
      </c>
      <c r="E50">
        <v>0.47909499999999999</v>
      </c>
      <c r="F50">
        <v>0.46251100000000001</v>
      </c>
      <c r="G50">
        <v>0.45940500000000001</v>
      </c>
      <c r="H50">
        <v>0.65673000000000004</v>
      </c>
      <c r="I50">
        <v>0.28920400000000002</v>
      </c>
      <c r="J50">
        <v>0.275424</v>
      </c>
      <c r="K50">
        <v>0.4</v>
      </c>
      <c r="L50">
        <v>6.2182899999999999E-2</v>
      </c>
      <c r="M50">
        <v>3.7012299999999998E-2</v>
      </c>
      <c r="N50">
        <v>3.2283600000000003E-2</v>
      </c>
      <c r="O50">
        <f t="shared" si="0"/>
        <v>9.0909090909090912E-2</v>
      </c>
      <c r="Q50">
        <v>2</v>
      </c>
      <c r="S50">
        <v>2.8571428571428571E-2</v>
      </c>
      <c r="T50">
        <v>8.0323099999999995E-2</v>
      </c>
      <c r="W50">
        <v>1.1363636363636364E-2</v>
      </c>
      <c r="Y50">
        <v>5.7214599999999997E-2</v>
      </c>
    </row>
    <row r="51" spans="3:25" x14ac:dyDescent="0.35">
      <c r="C51">
        <v>1.5</v>
      </c>
      <c r="D51">
        <v>0.56291199999999997</v>
      </c>
      <c r="E51">
        <v>0.57384800000000002</v>
      </c>
      <c r="F51">
        <v>0.577044</v>
      </c>
      <c r="G51">
        <v>0.55911100000000002</v>
      </c>
      <c r="H51">
        <v>0.74123700000000003</v>
      </c>
      <c r="I51">
        <v>0.35541099999999998</v>
      </c>
      <c r="J51">
        <v>0.34980699999999998</v>
      </c>
      <c r="K51">
        <v>0.6</v>
      </c>
      <c r="L51">
        <v>9.68831E-2</v>
      </c>
      <c r="M51">
        <v>7.2652599999999998E-2</v>
      </c>
      <c r="N51">
        <v>6.0770299999999999E-2</v>
      </c>
      <c r="O51">
        <f t="shared" si="0"/>
        <v>0.13043478260869565</v>
      </c>
      <c r="Q51">
        <v>3</v>
      </c>
      <c r="S51">
        <v>2.8571428571428571E-2</v>
      </c>
      <c r="T51">
        <v>7.8639799999999996E-2</v>
      </c>
      <c r="W51">
        <v>1.7045454545454544E-2</v>
      </c>
      <c r="Y51">
        <v>7.1645200000000006E-2</v>
      </c>
    </row>
    <row r="52" spans="3:25" x14ac:dyDescent="0.35">
      <c r="C52">
        <v>2.5</v>
      </c>
      <c r="D52">
        <v>0.66356400000000004</v>
      </c>
      <c r="E52">
        <v>0.67986500000000005</v>
      </c>
      <c r="F52">
        <v>0.68643500000000002</v>
      </c>
      <c r="G52">
        <v>0.67400599999999999</v>
      </c>
      <c r="H52">
        <v>0.81623500000000004</v>
      </c>
      <c r="I52">
        <v>0.45928200000000002</v>
      </c>
      <c r="J52">
        <v>0.45887299999999998</v>
      </c>
      <c r="K52">
        <v>1</v>
      </c>
      <c r="L52">
        <v>0.22023599999999999</v>
      </c>
      <c r="M52">
        <v>0.158328</v>
      </c>
      <c r="N52">
        <v>0.10209</v>
      </c>
      <c r="O52">
        <f t="shared" si="0"/>
        <v>0.2</v>
      </c>
      <c r="Q52">
        <v>5</v>
      </c>
      <c r="R52">
        <v>1.8425299999999999E-2</v>
      </c>
      <c r="S52">
        <v>2.8571428571428571E-2</v>
      </c>
      <c r="T52">
        <v>7.8626699999999994E-2</v>
      </c>
      <c r="W52">
        <v>2.8409090909090901E-2</v>
      </c>
      <c r="Y52">
        <v>9.3332399999999996E-2</v>
      </c>
    </row>
    <row r="53" spans="3:25" x14ac:dyDescent="0.35">
      <c r="C53">
        <v>4</v>
      </c>
      <c r="D53">
        <v>0.76370400000000005</v>
      </c>
      <c r="E53">
        <v>0.769509</v>
      </c>
      <c r="F53">
        <v>0.783416</v>
      </c>
      <c r="G53">
        <v>0.78835200000000005</v>
      </c>
      <c r="H53">
        <v>0.88215699999999997</v>
      </c>
      <c r="I53">
        <v>0.62521599999999999</v>
      </c>
      <c r="J53">
        <v>0.61083500000000002</v>
      </c>
      <c r="K53">
        <v>1.6</v>
      </c>
      <c r="L53">
        <v>0.34995799999999999</v>
      </c>
      <c r="M53">
        <v>0.30260100000000001</v>
      </c>
      <c r="N53">
        <v>0.247167</v>
      </c>
      <c r="O53">
        <f t="shared" si="0"/>
        <v>0.2857142857142857</v>
      </c>
      <c r="Q53">
        <v>8</v>
      </c>
      <c r="R53">
        <v>3.3451099999999998E-2</v>
      </c>
      <c r="S53">
        <v>2.8571428571428571E-2</v>
      </c>
      <c r="T53">
        <v>7.8331499999999998E-2</v>
      </c>
      <c r="W53">
        <v>4.5454545454545456E-2</v>
      </c>
      <c r="Y53">
        <v>0.119952</v>
      </c>
    </row>
    <row r="54" spans="3:25" x14ac:dyDescent="0.35">
      <c r="C54">
        <v>6</v>
      </c>
      <c r="D54">
        <v>0.80656300000000003</v>
      </c>
      <c r="E54">
        <v>0.84569300000000003</v>
      </c>
      <c r="F54">
        <v>0.84059799999999996</v>
      </c>
      <c r="G54">
        <v>0.82418999999999998</v>
      </c>
      <c r="H54">
        <v>0.91690000000000005</v>
      </c>
      <c r="I54">
        <v>0.72606000000000004</v>
      </c>
      <c r="J54">
        <v>0.71679300000000001</v>
      </c>
      <c r="K54">
        <v>2.4</v>
      </c>
      <c r="L54">
        <v>0.50467300000000004</v>
      </c>
      <c r="M54">
        <v>0.467532</v>
      </c>
      <c r="N54">
        <v>0.41794100000000001</v>
      </c>
      <c r="O54">
        <f t="shared" si="0"/>
        <v>0.37499999999999994</v>
      </c>
      <c r="Q54">
        <v>12</v>
      </c>
      <c r="R54">
        <v>5.8838099999999997E-2</v>
      </c>
      <c r="S54">
        <v>5.7142857142857141E-2</v>
      </c>
      <c r="T54">
        <v>0.113427</v>
      </c>
      <c r="W54">
        <v>6.8181818181818177E-2</v>
      </c>
      <c r="Y54">
        <v>0.14896799999999999</v>
      </c>
    </row>
    <row r="55" spans="3:25" x14ac:dyDescent="0.35">
      <c r="C55">
        <v>9.5</v>
      </c>
      <c r="D55">
        <v>0.90348600000000001</v>
      </c>
      <c r="E55">
        <v>0.88168599999999997</v>
      </c>
      <c r="F55">
        <v>0.90269999999999995</v>
      </c>
      <c r="G55">
        <v>0.87713399999999997</v>
      </c>
      <c r="H55">
        <v>0.94645100000000004</v>
      </c>
      <c r="I55">
        <v>0.81004600000000004</v>
      </c>
      <c r="J55">
        <v>0.80893400000000004</v>
      </c>
      <c r="K55">
        <v>3.8</v>
      </c>
      <c r="L55">
        <v>0.64197300000000002</v>
      </c>
      <c r="M55">
        <v>0.62304499999999996</v>
      </c>
      <c r="N55">
        <v>0.57191899999999996</v>
      </c>
      <c r="O55">
        <f t="shared" si="0"/>
        <v>0.48717948717948723</v>
      </c>
      <c r="Q55">
        <v>19</v>
      </c>
      <c r="R55">
        <v>0.114468</v>
      </c>
      <c r="S55">
        <v>5.7142857142857141E-2</v>
      </c>
      <c r="T55">
        <v>0.11368300000000001</v>
      </c>
      <c r="W55">
        <f xml:space="preserve"> 18 / 176</f>
        <v>0.10227272727272728</v>
      </c>
      <c r="Y55">
        <v>0.18299099999999999</v>
      </c>
    </row>
    <row r="56" spans="3:25" x14ac:dyDescent="0.35">
      <c r="C56">
        <v>14.5</v>
      </c>
      <c r="D56">
        <v>0.90881400000000001</v>
      </c>
      <c r="E56">
        <v>0.91639599999999999</v>
      </c>
      <c r="F56">
        <v>0.89510000000000001</v>
      </c>
      <c r="G56">
        <v>0.91355500000000001</v>
      </c>
      <c r="H56">
        <v>0.96069800000000005</v>
      </c>
      <c r="I56">
        <v>0.85578100000000001</v>
      </c>
      <c r="J56">
        <v>0.86727699999999996</v>
      </c>
      <c r="K56">
        <v>5.8</v>
      </c>
      <c r="L56">
        <v>0.75857200000000002</v>
      </c>
      <c r="M56">
        <v>0.71899500000000005</v>
      </c>
      <c r="N56">
        <v>0.72567599999999999</v>
      </c>
      <c r="O56">
        <f t="shared" si="0"/>
        <v>0.59183673469387754</v>
      </c>
      <c r="Q56">
        <v>29</v>
      </c>
      <c r="R56">
        <v>0.23058500000000001</v>
      </c>
      <c r="S56">
        <v>5.7142857142857141E-2</v>
      </c>
      <c r="T56">
        <v>0.113051</v>
      </c>
      <c r="W56">
        <v>0.16477272727272727</v>
      </c>
      <c r="Y56">
        <v>0.23247100000000001</v>
      </c>
    </row>
    <row r="57" spans="3:25" x14ac:dyDescent="0.35">
      <c r="C57">
        <v>22</v>
      </c>
      <c r="D57">
        <v>0.91300700000000001</v>
      </c>
      <c r="E57">
        <v>0.94420599999999999</v>
      </c>
      <c r="F57">
        <v>0.93485799999999997</v>
      </c>
      <c r="G57">
        <v>0.93629600000000002</v>
      </c>
      <c r="H57">
        <v>0.97729699999999997</v>
      </c>
      <c r="I57">
        <v>0.89985499999999996</v>
      </c>
      <c r="J57">
        <v>0.90359500000000004</v>
      </c>
      <c r="K57">
        <v>8.8000000000000007</v>
      </c>
      <c r="L57">
        <v>0.82064499999999996</v>
      </c>
      <c r="M57">
        <v>0.81987299999999996</v>
      </c>
      <c r="N57">
        <v>0.79875499999999999</v>
      </c>
      <c r="O57">
        <f t="shared" si="0"/>
        <v>0.6875</v>
      </c>
      <c r="Q57">
        <v>44</v>
      </c>
      <c r="R57">
        <v>0.41814299999999999</v>
      </c>
      <c r="S57">
        <v>8.5714285714285715E-2</v>
      </c>
      <c r="T57">
        <v>0.14105500000000001</v>
      </c>
      <c r="W57">
        <v>0.25</v>
      </c>
      <c r="Y57">
        <v>0.27756599999999998</v>
      </c>
    </row>
    <row r="58" spans="3:25" x14ac:dyDescent="0.35">
      <c r="C58">
        <v>33.5</v>
      </c>
      <c r="D58">
        <v>0.97811400000000004</v>
      </c>
      <c r="E58">
        <v>0.96209100000000003</v>
      </c>
      <c r="F58">
        <v>0.95451399999999997</v>
      </c>
      <c r="G58">
        <v>0.96057899999999996</v>
      </c>
      <c r="H58">
        <v>0.98646900000000004</v>
      </c>
      <c r="I58">
        <v>0.93290300000000004</v>
      </c>
      <c r="J58">
        <v>0.93537000000000003</v>
      </c>
      <c r="K58">
        <v>13.4</v>
      </c>
      <c r="L58">
        <v>0.86802599999999996</v>
      </c>
      <c r="M58">
        <v>0.86169799999999996</v>
      </c>
      <c r="N58">
        <v>0.85696499999999998</v>
      </c>
      <c r="O58">
        <f t="shared" si="0"/>
        <v>0.77011494252873569</v>
      </c>
      <c r="Q58">
        <v>67</v>
      </c>
      <c r="R58">
        <v>0.55027700000000002</v>
      </c>
      <c r="S58">
        <v>8.5714285714285715E-2</v>
      </c>
      <c r="T58">
        <v>0.14117099999999999</v>
      </c>
      <c r="W58">
        <f>68/176</f>
        <v>0.38636363636363635</v>
      </c>
      <c r="X58">
        <v>0.02</v>
      </c>
      <c r="Y58">
        <v>0.33912999999999999</v>
      </c>
    </row>
    <row r="59" spans="3:25" x14ac:dyDescent="0.35">
      <c r="C59">
        <v>51.5</v>
      </c>
      <c r="D59">
        <v>0.97398600000000002</v>
      </c>
      <c r="E59">
        <v>0.97031699999999999</v>
      </c>
      <c r="F59">
        <v>0.97769600000000001</v>
      </c>
      <c r="G59">
        <v>0.97772499999999996</v>
      </c>
      <c r="H59">
        <v>0.99821800000000005</v>
      </c>
      <c r="I59">
        <v>0.95298099999999997</v>
      </c>
      <c r="J59">
        <v>0.95914600000000005</v>
      </c>
      <c r="K59">
        <v>20.6</v>
      </c>
      <c r="L59">
        <v>0.91250100000000001</v>
      </c>
      <c r="M59">
        <v>0.90019700000000002</v>
      </c>
      <c r="N59">
        <v>0.91332400000000002</v>
      </c>
      <c r="O59">
        <f t="shared" si="0"/>
        <v>0.83739837398373995</v>
      </c>
      <c r="Q59">
        <v>103</v>
      </c>
      <c r="R59">
        <v>0.67798800000000004</v>
      </c>
      <c r="S59">
        <v>0.11428571428571428</v>
      </c>
      <c r="T59">
        <v>0.16292899999999999</v>
      </c>
      <c r="W59">
        <v>0.58522727272727271</v>
      </c>
      <c r="X59">
        <v>0.1</v>
      </c>
      <c r="Y59">
        <v>0.40959000000000001</v>
      </c>
    </row>
    <row r="60" spans="3:25" x14ac:dyDescent="0.35">
      <c r="C60">
        <v>78.5</v>
      </c>
      <c r="D60">
        <v>0.98681099999999999</v>
      </c>
      <c r="E60">
        <v>0.98129200000000005</v>
      </c>
      <c r="F60">
        <v>0.98211300000000001</v>
      </c>
      <c r="G60">
        <v>0.97917799999999999</v>
      </c>
      <c r="H60">
        <v>0.99093600000000004</v>
      </c>
      <c r="I60">
        <v>0.96471899999999999</v>
      </c>
      <c r="J60">
        <v>0.97260000000000002</v>
      </c>
      <c r="K60">
        <v>31.4</v>
      </c>
      <c r="L60">
        <v>0.93408199999999997</v>
      </c>
      <c r="M60">
        <v>0.93867400000000001</v>
      </c>
      <c r="N60">
        <v>0.93734899999999999</v>
      </c>
      <c r="O60">
        <f t="shared" si="0"/>
        <v>0.88700564971751417</v>
      </c>
      <c r="Q60">
        <v>157</v>
      </c>
      <c r="R60">
        <v>0.75975300000000001</v>
      </c>
      <c r="S60">
        <v>0.14285714285714285</v>
      </c>
      <c r="T60">
        <v>0.18629200000000001</v>
      </c>
      <c r="W60">
        <v>0.89204545454545459</v>
      </c>
      <c r="X60">
        <v>0.32525300000000001</v>
      </c>
      <c r="Y60">
        <v>0.48192299999999999</v>
      </c>
    </row>
    <row r="61" spans="3:25" x14ac:dyDescent="0.35">
      <c r="C61">
        <v>119.5</v>
      </c>
      <c r="D61">
        <v>0.96779800000000005</v>
      </c>
      <c r="E61">
        <v>0.98985199999999995</v>
      </c>
      <c r="F61">
        <v>0.99431499999999995</v>
      </c>
      <c r="G61">
        <v>0.99037699999999995</v>
      </c>
      <c r="H61">
        <v>0.99825799999999998</v>
      </c>
      <c r="I61">
        <v>0.976433</v>
      </c>
      <c r="J61">
        <v>0.98486399999999996</v>
      </c>
      <c r="K61">
        <v>47.8</v>
      </c>
      <c r="L61">
        <v>0.96506099999999995</v>
      </c>
      <c r="M61">
        <v>0.95906400000000003</v>
      </c>
      <c r="N61">
        <v>0.95436399999999999</v>
      </c>
      <c r="O61">
        <f t="shared" si="0"/>
        <v>0.92277992277992282</v>
      </c>
      <c r="Q61">
        <v>239</v>
      </c>
      <c r="R61">
        <v>0.82544399999999996</v>
      </c>
      <c r="S61">
        <v>0.14285714285714285</v>
      </c>
      <c r="T61">
        <v>0.188384</v>
      </c>
      <c r="W61">
        <v>1.3579545454545454</v>
      </c>
      <c r="X61">
        <v>0.57067100000000004</v>
      </c>
      <c r="Y61">
        <v>0.56743699999999997</v>
      </c>
    </row>
    <row r="62" spans="3:25" x14ac:dyDescent="0.35">
      <c r="C62">
        <v>182</v>
      </c>
      <c r="D62">
        <v>0.98601000000000005</v>
      </c>
      <c r="E62">
        <v>0.99449799999999999</v>
      </c>
      <c r="F62">
        <v>0.99113300000000004</v>
      </c>
      <c r="G62">
        <v>0.99010799999999999</v>
      </c>
      <c r="H62">
        <v>0.99604999999999999</v>
      </c>
      <c r="I62">
        <v>0.98924100000000004</v>
      </c>
      <c r="J62">
        <v>0.98794499999999996</v>
      </c>
      <c r="K62">
        <v>72.8</v>
      </c>
      <c r="L62">
        <v>0.969476</v>
      </c>
      <c r="M62">
        <v>0.97340199999999999</v>
      </c>
      <c r="N62">
        <v>0.97035899999999997</v>
      </c>
      <c r="O62">
        <f t="shared" si="0"/>
        <v>0.94791666666666663</v>
      </c>
      <c r="Q62">
        <v>364</v>
      </c>
      <c r="R62">
        <v>0.881575</v>
      </c>
      <c r="S62">
        <v>0.17142857142857143</v>
      </c>
      <c r="T62">
        <v>0.200762</v>
      </c>
      <c r="W62">
        <v>2.0681818181818183</v>
      </c>
      <c r="X62">
        <v>0.69737800000000005</v>
      </c>
      <c r="Y62">
        <v>0.66073899999999997</v>
      </c>
    </row>
    <row r="63" spans="3:25" x14ac:dyDescent="0.35">
      <c r="C63">
        <v>278</v>
      </c>
      <c r="D63">
        <v>0.98663100000000004</v>
      </c>
      <c r="E63">
        <v>0.99855499999999997</v>
      </c>
      <c r="F63">
        <v>0.99482800000000005</v>
      </c>
      <c r="G63">
        <v>0.99397899999999995</v>
      </c>
      <c r="I63">
        <v>0.98633499999999996</v>
      </c>
      <c r="J63">
        <v>0.99578299999999997</v>
      </c>
      <c r="K63">
        <v>111.2</v>
      </c>
      <c r="L63">
        <v>0.98315799999999998</v>
      </c>
      <c r="M63">
        <v>0.981155</v>
      </c>
      <c r="N63">
        <v>0.979989</v>
      </c>
      <c r="O63">
        <f t="shared" si="0"/>
        <v>0.96527777777777779</v>
      </c>
      <c r="Q63">
        <v>556</v>
      </c>
      <c r="R63">
        <v>0.91477600000000003</v>
      </c>
      <c r="S63">
        <v>0.2</v>
      </c>
      <c r="T63">
        <v>0.21438399999999999</v>
      </c>
      <c r="W63">
        <v>3.1590909090909092</v>
      </c>
      <c r="X63">
        <v>0.78337000000000001</v>
      </c>
      <c r="Y63">
        <v>0.73872599999999999</v>
      </c>
    </row>
    <row r="64" spans="3:25" x14ac:dyDescent="0.35">
      <c r="C64">
        <v>423.5</v>
      </c>
      <c r="D64">
        <v>0.99528399999999995</v>
      </c>
      <c r="E64">
        <v>0.99807599999999996</v>
      </c>
      <c r="F64">
        <v>0.99688100000000002</v>
      </c>
      <c r="I64">
        <v>0.99443199999999998</v>
      </c>
      <c r="K64">
        <v>169.4</v>
      </c>
      <c r="L64">
        <v>0.98864099999999999</v>
      </c>
      <c r="M64">
        <v>0.99160300000000001</v>
      </c>
      <c r="N64">
        <v>0.98627299999999996</v>
      </c>
      <c r="O64">
        <f t="shared" si="0"/>
        <v>0.97693194925028826</v>
      </c>
      <c r="Q64">
        <v>847</v>
      </c>
      <c r="R64">
        <v>0.94506500000000004</v>
      </c>
      <c r="S64">
        <v>0.22857142857142856</v>
      </c>
      <c r="T64">
        <v>0.23405999999999999</v>
      </c>
      <c r="W64">
        <v>4.8125</v>
      </c>
      <c r="X64">
        <v>0.85064700000000004</v>
      </c>
      <c r="Y64">
        <v>0.820994</v>
      </c>
    </row>
    <row r="65" spans="3:25" x14ac:dyDescent="0.35">
      <c r="C65">
        <v>645.5</v>
      </c>
      <c r="E65">
        <v>1.0001500000000001</v>
      </c>
      <c r="F65">
        <v>0.99998799999999999</v>
      </c>
      <c r="I65">
        <v>0.99831499999999995</v>
      </c>
      <c r="K65">
        <v>258.2</v>
      </c>
      <c r="L65">
        <v>0.99123399999999995</v>
      </c>
      <c r="M65">
        <v>0.99091200000000002</v>
      </c>
      <c r="Q65">
        <v>1291</v>
      </c>
      <c r="R65">
        <v>0.96224399999999999</v>
      </c>
      <c r="S65">
        <v>0.2857142857142857</v>
      </c>
      <c r="T65">
        <v>0.26112800000000003</v>
      </c>
      <c r="W65">
        <v>7.3352272727272725</v>
      </c>
      <c r="X65">
        <v>0.89658000000000004</v>
      </c>
      <c r="Y65">
        <v>0.87161999999999995</v>
      </c>
    </row>
    <row r="66" spans="3:25" x14ac:dyDescent="0.35">
      <c r="C66">
        <v>984</v>
      </c>
      <c r="K66">
        <v>393.6</v>
      </c>
      <c r="L66">
        <v>0.99555899999999997</v>
      </c>
      <c r="Q66">
        <v>1968</v>
      </c>
      <c r="R66">
        <v>0.97467300000000001</v>
      </c>
      <c r="S66">
        <v>0.31428571428571428</v>
      </c>
      <c r="T66">
        <v>0.27119599999999999</v>
      </c>
      <c r="W66">
        <v>11.181818181818182</v>
      </c>
      <c r="X66">
        <v>0.93010000000000004</v>
      </c>
    </row>
    <row r="67" spans="3:25" x14ac:dyDescent="0.35">
      <c r="C67">
        <v>1499.5</v>
      </c>
      <c r="K67">
        <v>599.79999999999995</v>
      </c>
      <c r="Q67">
        <v>2999</v>
      </c>
      <c r="S67">
        <v>0.37142857142857144</v>
      </c>
      <c r="T67">
        <v>0.29596800000000001</v>
      </c>
      <c r="W67">
        <v>17.039772727272727</v>
      </c>
      <c r="X67">
        <v>0.95277500000000004</v>
      </c>
    </row>
    <row r="68" spans="3:25" x14ac:dyDescent="0.35">
      <c r="S68">
        <v>0.42857142857142855</v>
      </c>
      <c r="T68">
        <v>0.31579099999999999</v>
      </c>
    </row>
    <row r="69" spans="3:25" x14ac:dyDescent="0.35">
      <c r="S69">
        <v>0.48571428571428571</v>
      </c>
      <c r="T69">
        <v>0.34570299999999998</v>
      </c>
    </row>
    <row r="70" spans="3:25" x14ac:dyDescent="0.35">
      <c r="S70">
        <v>0.54285714285714282</v>
      </c>
      <c r="T70">
        <v>0.34820899999999999</v>
      </c>
    </row>
    <row r="71" spans="3:25" x14ac:dyDescent="0.35">
      <c r="S71">
        <v>0.62857142857142856</v>
      </c>
      <c r="T71">
        <v>0.38259900000000002</v>
      </c>
    </row>
    <row r="72" spans="3:25" x14ac:dyDescent="0.35">
      <c r="S72">
        <v>0.7142857142857143</v>
      </c>
      <c r="T72">
        <v>0.39640900000000001</v>
      </c>
    </row>
    <row r="73" spans="3:25" x14ac:dyDescent="0.35">
      <c r="S73">
        <v>0.82857142857142863</v>
      </c>
      <c r="T73">
        <v>0.42530000000000001</v>
      </c>
    </row>
    <row r="74" spans="3:25" x14ac:dyDescent="0.35">
      <c r="S74">
        <v>0.97142857142857142</v>
      </c>
      <c r="T74">
        <v>0.46295799999999998</v>
      </c>
    </row>
    <row r="75" spans="3:25" x14ac:dyDescent="0.35">
      <c r="S75">
        <v>1.1142857142857143</v>
      </c>
      <c r="T75">
        <v>0.485736</v>
      </c>
    </row>
    <row r="76" spans="3:25" x14ac:dyDescent="0.35">
      <c r="S76">
        <v>1.2571428571428571</v>
      </c>
      <c r="T76">
        <v>0.506602</v>
      </c>
    </row>
    <row r="77" spans="3:25" x14ac:dyDescent="0.35">
      <c r="S77">
        <v>1.4571428571428571</v>
      </c>
      <c r="T77">
        <v>0.54145200000000004</v>
      </c>
    </row>
    <row r="78" spans="3:25" x14ac:dyDescent="0.35">
      <c r="S78">
        <v>1.6571428571428573</v>
      </c>
      <c r="T78">
        <v>0.56132199999999999</v>
      </c>
    </row>
    <row r="79" spans="3:25" x14ac:dyDescent="0.35">
      <c r="S79">
        <v>1.9142857142857144</v>
      </c>
      <c r="T79">
        <v>0.59328199999999998</v>
      </c>
    </row>
    <row r="80" spans="3:25" x14ac:dyDescent="0.35">
      <c r="S80">
        <v>2.1714285714285713</v>
      </c>
      <c r="T80">
        <v>0.61657200000000001</v>
      </c>
    </row>
    <row r="81" spans="19:20" x14ac:dyDescent="0.35">
      <c r="S81">
        <v>2.5142857142857142</v>
      </c>
      <c r="T81">
        <v>0.64977600000000002</v>
      </c>
    </row>
    <row r="82" spans="19:20" x14ac:dyDescent="0.35">
      <c r="S82">
        <v>2.8571428571428572</v>
      </c>
      <c r="T82">
        <v>0.67906200000000005</v>
      </c>
    </row>
    <row r="83" spans="19:20" x14ac:dyDescent="0.35">
      <c r="S83">
        <v>3.2857142857142856</v>
      </c>
      <c r="T83">
        <v>0.69783600000000001</v>
      </c>
    </row>
    <row r="84" spans="19:20" x14ac:dyDescent="0.35">
      <c r="S84">
        <v>3.7714285714285714</v>
      </c>
      <c r="T84">
        <v>0.73312699999999997</v>
      </c>
    </row>
    <row r="85" spans="19:20" x14ac:dyDescent="0.35">
      <c r="S85">
        <v>4.3142857142857141</v>
      </c>
      <c r="T85">
        <v>0.75422299999999998</v>
      </c>
    </row>
    <row r="86" spans="19:20" x14ac:dyDescent="0.35">
      <c r="S86">
        <v>4.9428571428571431</v>
      </c>
      <c r="T86">
        <v>0.78282799999999997</v>
      </c>
    </row>
    <row r="87" spans="19:20" x14ac:dyDescent="0.35">
      <c r="S87">
        <v>5.6571428571428575</v>
      </c>
      <c r="T87">
        <v>0.800898</v>
      </c>
    </row>
    <row r="88" spans="19:20" x14ac:dyDescent="0.35">
      <c r="S88">
        <v>6.4857142857142858</v>
      </c>
      <c r="T88">
        <v>0.822496</v>
      </c>
    </row>
    <row r="89" spans="19:20" x14ac:dyDescent="0.35">
      <c r="S89">
        <v>7.4285714285714288</v>
      </c>
      <c r="T89">
        <v>0.83763200000000004</v>
      </c>
    </row>
    <row r="90" spans="19:20" x14ac:dyDescent="0.35">
      <c r="S90">
        <v>8.5142857142857142</v>
      </c>
      <c r="T90">
        <v>0.860985</v>
      </c>
    </row>
    <row r="91" spans="19:20" x14ac:dyDescent="0.35">
      <c r="S91">
        <v>9.7714285714285722</v>
      </c>
      <c r="T91">
        <v>0.87769200000000003</v>
      </c>
    </row>
    <row r="92" spans="19:20" x14ac:dyDescent="0.35">
      <c r="S92">
        <v>11.171428571428571</v>
      </c>
      <c r="T92">
        <v>0.88568500000000006</v>
      </c>
    </row>
    <row r="93" spans="19:20" x14ac:dyDescent="0.35">
      <c r="S93">
        <v>12.8</v>
      </c>
      <c r="T93">
        <v>0.89854199999999995</v>
      </c>
    </row>
    <row r="94" spans="19:20" x14ac:dyDescent="0.35">
      <c r="S94">
        <v>14.685714285714285</v>
      </c>
      <c r="T94">
        <v>0.916076</v>
      </c>
    </row>
    <row r="95" spans="19:20" x14ac:dyDescent="0.35">
      <c r="S95">
        <v>16.8</v>
      </c>
      <c r="T95">
        <v>0.92377900000000002</v>
      </c>
    </row>
    <row r="96" spans="19:20" x14ac:dyDescent="0.35">
      <c r="S96">
        <v>19.257142857142856</v>
      </c>
      <c r="T96">
        <v>0.933056</v>
      </c>
    </row>
    <row r="97" spans="19:20" x14ac:dyDescent="0.35">
      <c r="S97">
        <v>22.057142857142857</v>
      </c>
      <c r="T97">
        <v>0.93892699999999996</v>
      </c>
    </row>
    <row r="98" spans="19:20" x14ac:dyDescent="0.35">
      <c r="S98">
        <v>25.257142857142856</v>
      </c>
      <c r="T98">
        <v>0.94779199999999997</v>
      </c>
    </row>
    <row r="99" spans="19:20" x14ac:dyDescent="0.35">
      <c r="S99">
        <v>28.942857142857143</v>
      </c>
      <c r="T99">
        <v>0.95439499999999999</v>
      </c>
    </row>
    <row r="100" spans="19:20" x14ac:dyDescent="0.35">
      <c r="S100">
        <v>33.142857142857146</v>
      </c>
      <c r="T100">
        <v>0.95962700000000001</v>
      </c>
    </row>
    <row r="101" spans="19:20" x14ac:dyDescent="0.35">
      <c r="S101">
        <v>37.942857142857143</v>
      </c>
      <c r="T101">
        <v>0.96445499999999995</v>
      </c>
    </row>
    <row r="102" spans="19:20" x14ac:dyDescent="0.35">
      <c r="S102">
        <v>43.485714285714288</v>
      </c>
      <c r="T102">
        <v>0.96714500000000003</v>
      </c>
    </row>
    <row r="103" spans="19:20" x14ac:dyDescent="0.35">
      <c r="S103">
        <v>49.8</v>
      </c>
      <c r="T103">
        <v>0.97261699999999995</v>
      </c>
    </row>
    <row r="104" spans="19:20" x14ac:dyDescent="0.35">
      <c r="S104">
        <v>57.028571428571432</v>
      </c>
      <c r="T104">
        <v>0.97663900000000003</v>
      </c>
    </row>
    <row r="105" spans="19:20" x14ac:dyDescent="0.35">
      <c r="S105">
        <v>65.314285714285717</v>
      </c>
      <c r="T105">
        <v>0.98097699999999999</v>
      </c>
    </row>
    <row r="106" spans="19:20" x14ac:dyDescent="0.35">
      <c r="S106">
        <v>74.828571428571422</v>
      </c>
      <c r="T106">
        <v>0.98191600000000001</v>
      </c>
    </row>
    <row r="107" spans="19:20" x14ac:dyDescent="0.35">
      <c r="S107">
        <v>85.714285714285708</v>
      </c>
      <c r="T107">
        <v>0.98417699999999997</v>
      </c>
    </row>
    <row r="115" spans="2:34" ht="26" x14ac:dyDescent="0.6">
      <c r="B115" s="7" t="s">
        <v>92</v>
      </c>
    </row>
    <row r="118" spans="2:34" ht="43.5" x14ac:dyDescent="0.35">
      <c r="C118" s="10" t="s">
        <v>48</v>
      </c>
      <c r="D118" s="10" t="s">
        <v>37</v>
      </c>
      <c r="E118" s="10" t="s">
        <v>42</v>
      </c>
      <c r="F118" s="10" t="s">
        <v>43</v>
      </c>
      <c r="G118" s="10" t="s">
        <v>44</v>
      </c>
      <c r="H118" s="10" t="s">
        <v>52</v>
      </c>
      <c r="I118" s="10" t="s">
        <v>50</v>
      </c>
      <c r="J118" s="10" t="s">
        <v>56</v>
      </c>
      <c r="K118" s="10" t="s">
        <v>48</v>
      </c>
      <c r="L118" s="10" t="s">
        <v>38</v>
      </c>
      <c r="M118" s="10" t="s">
        <v>39</v>
      </c>
      <c r="N118" s="10" t="s">
        <v>41</v>
      </c>
      <c r="O118" s="10" t="s">
        <v>51</v>
      </c>
      <c r="Q118" s="10" t="s">
        <v>40</v>
      </c>
      <c r="R118" s="10" t="s">
        <v>45</v>
      </c>
      <c r="S118" s="10" t="s">
        <v>53</v>
      </c>
      <c r="T118" s="10" t="s">
        <v>54</v>
      </c>
      <c r="W118" s="10" t="s">
        <v>48</v>
      </c>
      <c r="X118" s="10" t="s">
        <v>47</v>
      </c>
      <c r="Y118" s="10" t="s">
        <v>55</v>
      </c>
      <c r="AB118" s="10" t="s">
        <v>48</v>
      </c>
      <c r="AC118" s="10" t="s">
        <v>102</v>
      </c>
    </row>
    <row r="119" spans="2:34" x14ac:dyDescent="0.35">
      <c r="C119">
        <v>0.5</v>
      </c>
      <c r="D119">
        <f xml:space="preserve"> 1 -D48</f>
        <v>0.70210499999999998</v>
      </c>
      <c r="E119">
        <f t="shared" ref="E119:O134" si="1" xml:space="preserve"> 1 -E48</f>
        <v>0.69970399999999999</v>
      </c>
      <c r="F119">
        <f t="shared" si="1"/>
        <v>0.71466699999999994</v>
      </c>
      <c r="G119">
        <f t="shared" si="1"/>
        <v>0.69683099999999998</v>
      </c>
      <c r="H119">
        <f t="shared" si="1"/>
        <v>0.498359</v>
      </c>
      <c r="I119">
        <f t="shared" si="1"/>
        <v>0.78053600000000001</v>
      </c>
      <c r="J119">
        <f t="shared" si="1"/>
        <v>0.78527800000000003</v>
      </c>
      <c r="K119">
        <v>0.2</v>
      </c>
      <c r="L119">
        <f t="shared" si="1"/>
        <v>0.9768521</v>
      </c>
      <c r="M119">
        <f t="shared" si="1"/>
        <v>1</v>
      </c>
      <c r="N119">
        <f t="shared" si="1"/>
        <v>0.98625300000000005</v>
      </c>
      <c r="O119">
        <f t="shared" si="1"/>
        <v>0.95238095238095233</v>
      </c>
      <c r="Q119">
        <v>1</v>
      </c>
      <c r="S119">
        <v>2.8571428571428571E-2</v>
      </c>
      <c r="T119">
        <f>1-T48</f>
        <v>0.9195854</v>
      </c>
      <c r="V119">
        <f>176*W119</f>
        <v>1</v>
      </c>
      <c r="W119">
        <v>5.681818181818182E-3</v>
      </c>
      <c r="Y119">
        <f>1-Y48</f>
        <v>0.96175509999999997</v>
      </c>
      <c r="AA119">
        <v>1</v>
      </c>
      <c r="AB119">
        <f>AA119/2</f>
        <v>0.5</v>
      </c>
      <c r="AC119">
        <v>0.56051800000000007</v>
      </c>
      <c r="AG119">
        <v>1</v>
      </c>
      <c r="AH119">
        <v>0.56051800000000007</v>
      </c>
    </row>
    <row r="120" spans="2:34" x14ac:dyDescent="0.35">
      <c r="C120">
        <v>0.5</v>
      </c>
      <c r="D120">
        <f t="shared" ref="D120:D135" si="2" xml:space="preserve"> 1 -D49</f>
        <v>0.70818599999999998</v>
      </c>
      <c r="E120">
        <f t="shared" si="1"/>
        <v>0.68262200000000006</v>
      </c>
      <c r="F120">
        <f t="shared" si="1"/>
        <v>0.68117699999999992</v>
      </c>
      <c r="G120">
        <f t="shared" si="1"/>
        <v>0.69217099999999998</v>
      </c>
      <c r="H120">
        <f t="shared" si="1"/>
        <v>0.49830399999999997</v>
      </c>
      <c r="I120">
        <f t="shared" si="1"/>
        <v>0.78047200000000005</v>
      </c>
      <c r="J120">
        <f t="shared" si="1"/>
        <v>0.78570099999999998</v>
      </c>
      <c r="K120">
        <v>0.2</v>
      </c>
      <c r="L120">
        <f t="shared" si="1"/>
        <v>0.9776707</v>
      </c>
      <c r="M120">
        <f t="shared" si="1"/>
        <v>0.9874423</v>
      </c>
      <c r="N120">
        <f t="shared" si="1"/>
        <v>0.98603280000000004</v>
      </c>
      <c r="O120">
        <f t="shared" si="1"/>
        <v>0.95238095238095233</v>
      </c>
      <c r="Q120">
        <v>1</v>
      </c>
      <c r="S120">
        <v>2.8571428571428571E-2</v>
      </c>
      <c r="T120">
        <f t="shared" ref="T120:T178" si="3">1-T49</f>
        <v>0.92092149999999995</v>
      </c>
      <c r="V120">
        <f t="shared" ref="V120:V138" si="4">176*W120</f>
        <v>1</v>
      </c>
      <c r="W120">
        <v>5.681818181818182E-3</v>
      </c>
      <c r="Y120">
        <f t="shared" ref="X120:Y138" si="5">1-Y49</f>
        <v>0.9611613</v>
      </c>
      <c r="AA120">
        <v>1</v>
      </c>
      <c r="AB120">
        <f>AA120/2</f>
        <v>0.5</v>
      </c>
      <c r="AC120">
        <v>0.56064599999999998</v>
      </c>
      <c r="AG120">
        <v>1</v>
      </c>
      <c r="AH120">
        <v>0.56064599999999998</v>
      </c>
    </row>
    <row r="121" spans="2:34" x14ac:dyDescent="0.35">
      <c r="C121">
        <v>1</v>
      </c>
      <c r="D121">
        <f t="shared" si="2"/>
        <v>0.52501100000000001</v>
      </c>
      <c r="E121">
        <f t="shared" si="1"/>
        <v>0.52090499999999995</v>
      </c>
      <c r="F121">
        <f t="shared" si="1"/>
        <v>0.53748899999999999</v>
      </c>
      <c r="G121">
        <f t="shared" si="1"/>
        <v>0.54059499999999994</v>
      </c>
      <c r="H121">
        <f t="shared" si="1"/>
        <v>0.34326999999999996</v>
      </c>
      <c r="I121">
        <f t="shared" si="1"/>
        <v>0.71079599999999998</v>
      </c>
      <c r="J121">
        <f t="shared" si="1"/>
        <v>0.724576</v>
      </c>
      <c r="K121">
        <v>0.4</v>
      </c>
      <c r="L121">
        <f t="shared" si="1"/>
        <v>0.93781709999999996</v>
      </c>
      <c r="M121">
        <f t="shared" si="1"/>
        <v>0.9629877</v>
      </c>
      <c r="N121">
        <f t="shared" si="1"/>
        <v>0.96771640000000003</v>
      </c>
      <c r="O121">
        <f t="shared" si="1"/>
        <v>0.90909090909090906</v>
      </c>
      <c r="Q121">
        <v>2</v>
      </c>
      <c r="S121">
        <v>2.8571428571428571E-2</v>
      </c>
      <c r="T121">
        <f t="shared" si="3"/>
        <v>0.91967690000000002</v>
      </c>
      <c r="V121">
        <f t="shared" si="4"/>
        <v>2</v>
      </c>
      <c r="W121">
        <v>1.1363636363636364E-2</v>
      </c>
      <c r="Y121">
        <f t="shared" si="5"/>
        <v>0.9427854</v>
      </c>
      <c r="AA121">
        <v>2</v>
      </c>
      <c r="AB121">
        <f>AA121/2</f>
        <v>1</v>
      </c>
      <c r="AC121">
        <v>0.39765300000000003</v>
      </c>
      <c r="AG121">
        <v>2</v>
      </c>
      <c r="AH121">
        <v>0.39765300000000003</v>
      </c>
    </row>
    <row r="122" spans="2:34" x14ac:dyDescent="0.35">
      <c r="C122">
        <v>1.5</v>
      </c>
      <c r="D122">
        <f t="shared" si="2"/>
        <v>0.43708800000000003</v>
      </c>
      <c r="E122">
        <f t="shared" si="1"/>
        <v>0.42615199999999998</v>
      </c>
      <c r="F122">
        <f t="shared" si="1"/>
        <v>0.422956</v>
      </c>
      <c r="G122">
        <f t="shared" si="1"/>
        <v>0.44088899999999998</v>
      </c>
      <c r="H122">
        <f t="shared" si="1"/>
        <v>0.25876299999999997</v>
      </c>
      <c r="I122">
        <f t="shared" si="1"/>
        <v>0.64458900000000008</v>
      </c>
      <c r="J122">
        <f t="shared" si="1"/>
        <v>0.65019300000000002</v>
      </c>
      <c r="K122">
        <v>0.6</v>
      </c>
      <c r="L122">
        <f t="shared" si="1"/>
        <v>0.9031169</v>
      </c>
      <c r="M122">
        <f t="shared" si="1"/>
        <v>0.92734740000000004</v>
      </c>
      <c r="N122">
        <f t="shared" si="1"/>
        <v>0.93922970000000006</v>
      </c>
      <c r="O122">
        <f t="shared" si="1"/>
        <v>0.86956521739130432</v>
      </c>
      <c r="Q122">
        <v>3</v>
      </c>
      <c r="S122">
        <v>2.8571428571428571E-2</v>
      </c>
      <c r="T122">
        <f t="shared" si="3"/>
        <v>0.92136019999999996</v>
      </c>
      <c r="V122">
        <f t="shared" si="4"/>
        <v>3</v>
      </c>
      <c r="W122">
        <v>1.7045454545454544E-2</v>
      </c>
      <c r="Y122">
        <f t="shared" si="5"/>
        <v>0.92835480000000004</v>
      </c>
      <c r="AA122">
        <v>2</v>
      </c>
      <c r="AB122">
        <f>AA122/2</f>
        <v>1</v>
      </c>
      <c r="AC122">
        <v>0.39372700000000005</v>
      </c>
      <c r="AG122">
        <v>2</v>
      </c>
      <c r="AH122">
        <v>0.39372700000000005</v>
      </c>
    </row>
    <row r="123" spans="2:34" x14ac:dyDescent="0.35">
      <c r="C123">
        <v>2.5</v>
      </c>
      <c r="D123">
        <f t="shared" si="2"/>
        <v>0.33643599999999996</v>
      </c>
      <c r="E123">
        <f t="shared" si="1"/>
        <v>0.32013499999999995</v>
      </c>
      <c r="F123">
        <f t="shared" si="1"/>
        <v>0.31356499999999998</v>
      </c>
      <c r="G123">
        <f t="shared" si="1"/>
        <v>0.32599400000000001</v>
      </c>
      <c r="H123">
        <f t="shared" si="1"/>
        <v>0.18376499999999996</v>
      </c>
      <c r="I123">
        <f t="shared" si="1"/>
        <v>0.54071800000000003</v>
      </c>
      <c r="J123">
        <f t="shared" si="1"/>
        <v>0.54112700000000002</v>
      </c>
      <c r="K123">
        <v>1</v>
      </c>
      <c r="L123">
        <f t="shared" si="1"/>
        <v>0.77976400000000001</v>
      </c>
      <c r="M123">
        <f t="shared" si="1"/>
        <v>0.84167199999999998</v>
      </c>
      <c r="N123">
        <f t="shared" si="1"/>
        <v>0.89790999999999999</v>
      </c>
      <c r="O123">
        <f t="shared" si="1"/>
        <v>0.8</v>
      </c>
      <c r="Q123">
        <v>5</v>
      </c>
      <c r="R123">
        <f t="shared" ref="R123:R137" si="6">1-R52</f>
        <v>0.98157470000000002</v>
      </c>
      <c r="S123">
        <v>2.8571428571428571E-2</v>
      </c>
      <c r="T123">
        <f t="shared" si="3"/>
        <v>0.92137329999999995</v>
      </c>
      <c r="V123">
        <f t="shared" si="4"/>
        <v>4.9999999999999982</v>
      </c>
      <c r="W123">
        <v>2.8409090909090901E-2</v>
      </c>
      <c r="Y123">
        <f t="shared" si="5"/>
        <v>0.90666760000000002</v>
      </c>
      <c r="AA123">
        <v>3</v>
      </c>
      <c r="AB123">
        <f>AA123/2</f>
        <v>1.5</v>
      </c>
      <c r="AC123">
        <v>0.31549000000000005</v>
      </c>
      <c r="AG123">
        <v>3</v>
      </c>
      <c r="AH123">
        <v>0.31549000000000005</v>
      </c>
    </row>
    <row r="124" spans="2:34" x14ac:dyDescent="0.35">
      <c r="C124">
        <v>4</v>
      </c>
      <c r="D124">
        <f t="shared" si="2"/>
        <v>0.23629599999999995</v>
      </c>
      <c r="E124">
        <f t="shared" si="1"/>
        <v>0.230491</v>
      </c>
      <c r="F124">
        <f t="shared" si="1"/>
        <v>0.216584</v>
      </c>
      <c r="G124">
        <f t="shared" si="1"/>
        <v>0.21164799999999995</v>
      </c>
      <c r="H124">
        <f t="shared" si="1"/>
        <v>0.11784300000000003</v>
      </c>
      <c r="I124">
        <f t="shared" si="1"/>
        <v>0.37478400000000001</v>
      </c>
      <c r="J124">
        <f t="shared" si="1"/>
        <v>0.38916499999999998</v>
      </c>
      <c r="K124">
        <v>1.6</v>
      </c>
      <c r="L124">
        <f t="shared" si="1"/>
        <v>0.65004200000000001</v>
      </c>
      <c r="M124">
        <f t="shared" si="1"/>
        <v>0.69739899999999999</v>
      </c>
      <c r="N124">
        <f t="shared" si="1"/>
        <v>0.75283299999999997</v>
      </c>
      <c r="O124">
        <f t="shared" si="1"/>
        <v>0.7142857142857143</v>
      </c>
      <c r="Q124">
        <v>8</v>
      </c>
      <c r="R124">
        <f t="shared" si="6"/>
        <v>0.96654890000000004</v>
      </c>
      <c r="S124">
        <v>2.8571428571428571E-2</v>
      </c>
      <c r="T124">
        <f t="shared" si="3"/>
        <v>0.9216685</v>
      </c>
      <c r="V124">
        <f t="shared" si="4"/>
        <v>8</v>
      </c>
      <c r="W124">
        <v>4.5454545454545456E-2</v>
      </c>
      <c r="Y124">
        <f t="shared" si="5"/>
        <v>0.88004799999999994</v>
      </c>
      <c r="AA124">
        <v>4</v>
      </c>
      <c r="AB124">
        <f>AA124/2</f>
        <v>2</v>
      </c>
      <c r="AC124">
        <v>0.26293999999999995</v>
      </c>
      <c r="AG124">
        <v>4</v>
      </c>
      <c r="AH124">
        <v>0.26293999999999995</v>
      </c>
    </row>
    <row r="125" spans="2:34" x14ac:dyDescent="0.35">
      <c r="C125">
        <v>6</v>
      </c>
      <c r="D125">
        <f t="shared" si="2"/>
        <v>0.19343699999999997</v>
      </c>
      <c r="E125">
        <f t="shared" si="1"/>
        <v>0.15430699999999997</v>
      </c>
      <c r="F125">
        <f t="shared" si="1"/>
        <v>0.15940200000000004</v>
      </c>
      <c r="G125">
        <f t="shared" si="1"/>
        <v>0.17581000000000002</v>
      </c>
      <c r="H125">
        <f t="shared" si="1"/>
        <v>8.3099999999999952E-2</v>
      </c>
      <c r="I125">
        <f t="shared" si="1"/>
        <v>0.27393999999999996</v>
      </c>
      <c r="J125">
        <f t="shared" si="1"/>
        <v>0.28320699999999999</v>
      </c>
      <c r="K125">
        <v>2.4</v>
      </c>
      <c r="L125">
        <f t="shared" si="1"/>
        <v>0.49532699999999996</v>
      </c>
      <c r="M125">
        <f t="shared" si="1"/>
        <v>0.53246799999999994</v>
      </c>
      <c r="N125">
        <f t="shared" si="1"/>
        <v>0.58205899999999999</v>
      </c>
      <c r="O125">
        <f t="shared" si="1"/>
        <v>0.625</v>
      </c>
      <c r="Q125">
        <v>12</v>
      </c>
      <c r="R125">
        <f t="shared" si="6"/>
        <v>0.9411619</v>
      </c>
      <c r="S125">
        <v>5.7142857142857141E-2</v>
      </c>
      <c r="T125">
        <f t="shared" si="3"/>
        <v>0.88657300000000006</v>
      </c>
      <c r="V125">
        <f t="shared" si="4"/>
        <v>12</v>
      </c>
      <c r="W125">
        <v>6.8181818181818177E-2</v>
      </c>
      <c r="Y125">
        <f t="shared" si="5"/>
        <v>0.85103200000000001</v>
      </c>
      <c r="AA125">
        <v>6</v>
      </c>
      <c r="AB125">
        <f>AA125/2</f>
        <v>3</v>
      </c>
      <c r="AC125">
        <v>0.20197200000000004</v>
      </c>
      <c r="AG125">
        <v>6</v>
      </c>
      <c r="AH125">
        <v>0.20197200000000004</v>
      </c>
    </row>
    <row r="126" spans="2:34" x14ac:dyDescent="0.35">
      <c r="C126">
        <v>9.5</v>
      </c>
      <c r="D126">
        <f t="shared" si="2"/>
        <v>9.6513999999999989E-2</v>
      </c>
      <c r="E126">
        <f t="shared" si="1"/>
        <v>0.11831400000000003</v>
      </c>
      <c r="F126">
        <f t="shared" si="1"/>
        <v>9.7300000000000053E-2</v>
      </c>
      <c r="G126">
        <f t="shared" si="1"/>
        <v>0.12286600000000003</v>
      </c>
      <c r="H126">
        <f t="shared" si="1"/>
        <v>5.3548999999999958E-2</v>
      </c>
      <c r="I126">
        <f t="shared" si="1"/>
        <v>0.18995399999999996</v>
      </c>
      <c r="J126">
        <f t="shared" si="1"/>
        <v>0.19106599999999996</v>
      </c>
      <c r="K126">
        <v>3.8</v>
      </c>
      <c r="L126">
        <f t="shared" si="1"/>
        <v>0.35802699999999998</v>
      </c>
      <c r="M126">
        <f t="shared" si="1"/>
        <v>0.37695500000000004</v>
      </c>
      <c r="N126">
        <f t="shared" si="1"/>
        <v>0.42808100000000004</v>
      </c>
      <c r="O126">
        <f t="shared" si="1"/>
        <v>0.51282051282051277</v>
      </c>
      <c r="Q126">
        <v>19</v>
      </c>
      <c r="R126">
        <f t="shared" si="6"/>
        <v>0.88553199999999999</v>
      </c>
      <c r="S126">
        <v>5.7142857142857141E-2</v>
      </c>
      <c r="T126">
        <f t="shared" si="3"/>
        <v>0.88631700000000002</v>
      </c>
      <c r="V126">
        <f t="shared" si="4"/>
        <v>18</v>
      </c>
      <c r="W126">
        <f xml:space="preserve"> 18 / 176</f>
        <v>0.10227272727272728</v>
      </c>
      <c r="Y126">
        <f t="shared" si="5"/>
        <v>0.81700899999999999</v>
      </c>
      <c r="AA126">
        <v>8</v>
      </c>
      <c r="AB126">
        <f>AA126/2</f>
        <v>4</v>
      </c>
      <c r="AC126">
        <v>0.15523200000000004</v>
      </c>
      <c r="AG126">
        <v>8</v>
      </c>
      <c r="AH126">
        <v>0.15523200000000004</v>
      </c>
    </row>
    <row r="127" spans="2:34" x14ac:dyDescent="0.35">
      <c r="C127">
        <v>14.5</v>
      </c>
      <c r="D127">
        <f t="shared" si="2"/>
        <v>9.1185999999999989E-2</v>
      </c>
      <c r="E127">
        <f t="shared" si="1"/>
        <v>8.3604000000000012E-2</v>
      </c>
      <c r="F127">
        <f t="shared" si="1"/>
        <v>0.10489999999999999</v>
      </c>
      <c r="G127">
        <f t="shared" si="1"/>
        <v>8.6444999999999994E-2</v>
      </c>
      <c r="H127">
        <f t="shared" si="1"/>
        <v>3.9301999999999948E-2</v>
      </c>
      <c r="I127">
        <f t="shared" si="1"/>
        <v>0.14421899999999999</v>
      </c>
      <c r="J127">
        <f t="shared" si="1"/>
        <v>0.13272300000000004</v>
      </c>
      <c r="K127">
        <v>5.8</v>
      </c>
      <c r="L127">
        <f t="shared" si="1"/>
        <v>0.24142799999999998</v>
      </c>
      <c r="M127">
        <f t="shared" si="1"/>
        <v>0.28100499999999995</v>
      </c>
      <c r="N127">
        <f t="shared" si="1"/>
        <v>0.27432400000000001</v>
      </c>
      <c r="O127">
        <f t="shared" si="1"/>
        <v>0.40816326530612246</v>
      </c>
      <c r="Q127">
        <v>29</v>
      </c>
      <c r="R127">
        <f t="shared" si="6"/>
        <v>0.76941499999999996</v>
      </c>
      <c r="S127">
        <v>5.7142857142857141E-2</v>
      </c>
      <c r="T127">
        <f t="shared" si="3"/>
        <v>0.88694899999999999</v>
      </c>
      <c r="V127">
        <f t="shared" si="4"/>
        <v>29</v>
      </c>
      <c r="W127">
        <v>0.16477272727272727</v>
      </c>
      <c r="Y127">
        <f t="shared" si="5"/>
        <v>0.76752900000000002</v>
      </c>
      <c r="AA127">
        <v>11</v>
      </c>
      <c r="AB127">
        <f>AA127/2</f>
        <v>5.5</v>
      </c>
      <c r="AC127">
        <v>0.12197000000000002</v>
      </c>
      <c r="AG127">
        <v>11</v>
      </c>
      <c r="AH127">
        <v>0.12197000000000002</v>
      </c>
    </row>
    <row r="128" spans="2:34" x14ac:dyDescent="0.35">
      <c r="C128">
        <v>22</v>
      </c>
      <c r="D128">
        <f t="shared" si="2"/>
        <v>8.6992999999999987E-2</v>
      </c>
      <c r="E128">
        <f t="shared" si="1"/>
        <v>5.579400000000001E-2</v>
      </c>
      <c r="F128">
        <f t="shared" si="1"/>
        <v>6.5142000000000033E-2</v>
      </c>
      <c r="G128">
        <f t="shared" si="1"/>
        <v>6.3703999999999983E-2</v>
      </c>
      <c r="H128">
        <f t="shared" si="1"/>
        <v>2.2703000000000029E-2</v>
      </c>
      <c r="I128">
        <f t="shared" si="1"/>
        <v>0.10014500000000004</v>
      </c>
      <c r="J128">
        <f t="shared" si="1"/>
        <v>9.6404999999999963E-2</v>
      </c>
      <c r="K128">
        <v>8.8000000000000007</v>
      </c>
      <c r="L128">
        <f t="shared" si="1"/>
        <v>0.17935500000000004</v>
      </c>
      <c r="M128">
        <f t="shared" si="1"/>
        <v>0.18012700000000004</v>
      </c>
      <c r="N128">
        <f t="shared" si="1"/>
        <v>0.20124500000000001</v>
      </c>
      <c r="O128">
        <f t="shared" si="1"/>
        <v>0.3125</v>
      </c>
      <c r="Q128">
        <v>44</v>
      </c>
      <c r="R128">
        <f t="shared" si="6"/>
        <v>0.58185700000000007</v>
      </c>
      <c r="S128">
        <v>8.5714285714285715E-2</v>
      </c>
      <c r="T128">
        <f t="shared" si="3"/>
        <v>0.85894499999999996</v>
      </c>
      <c r="V128">
        <f t="shared" si="4"/>
        <v>44</v>
      </c>
      <c r="W128">
        <v>0.25</v>
      </c>
      <c r="Y128">
        <f t="shared" si="5"/>
        <v>0.72243400000000002</v>
      </c>
      <c r="AA128">
        <v>15</v>
      </c>
      <c r="AB128">
        <f>AA128/2</f>
        <v>7.5</v>
      </c>
      <c r="AC128">
        <v>9.2632999999999965E-2</v>
      </c>
      <c r="AG128">
        <v>15</v>
      </c>
      <c r="AH128">
        <v>9.2632999999999965E-2</v>
      </c>
    </row>
    <row r="129" spans="3:34" x14ac:dyDescent="0.35">
      <c r="C129">
        <v>33.5</v>
      </c>
      <c r="D129">
        <f t="shared" si="2"/>
        <v>2.1885999999999961E-2</v>
      </c>
      <c r="E129">
        <f t="shared" si="1"/>
        <v>3.790899999999997E-2</v>
      </c>
      <c r="F129">
        <f t="shared" si="1"/>
        <v>4.5486000000000026E-2</v>
      </c>
      <c r="G129">
        <f t="shared" si="1"/>
        <v>3.9421000000000039E-2</v>
      </c>
      <c r="H129">
        <f t="shared" si="1"/>
        <v>1.353099999999996E-2</v>
      </c>
      <c r="I129">
        <f t="shared" si="1"/>
        <v>6.7096999999999962E-2</v>
      </c>
      <c r="J129">
        <f t="shared" si="1"/>
        <v>6.4629999999999965E-2</v>
      </c>
      <c r="K129">
        <v>13.4</v>
      </c>
      <c r="L129">
        <f t="shared" si="1"/>
        <v>0.13197400000000004</v>
      </c>
      <c r="M129">
        <f t="shared" si="1"/>
        <v>0.13830200000000004</v>
      </c>
      <c r="N129">
        <f t="shared" si="1"/>
        <v>0.14303500000000002</v>
      </c>
      <c r="O129">
        <f t="shared" si="1"/>
        <v>0.22988505747126431</v>
      </c>
      <c r="Q129">
        <v>67</v>
      </c>
      <c r="R129">
        <f t="shared" si="6"/>
        <v>0.44972299999999998</v>
      </c>
      <c r="S129">
        <v>8.5714285714285715E-2</v>
      </c>
      <c r="T129">
        <f t="shared" si="3"/>
        <v>0.85882900000000006</v>
      </c>
      <c r="V129">
        <f t="shared" si="4"/>
        <v>68</v>
      </c>
      <c r="W129">
        <f>68/176</f>
        <v>0.38636363636363635</v>
      </c>
      <c r="X129">
        <f t="shared" si="5"/>
        <v>0.98</v>
      </c>
      <c r="Y129">
        <f t="shared" si="5"/>
        <v>0.66087000000000007</v>
      </c>
      <c r="AA129">
        <v>20</v>
      </c>
      <c r="AB129">
        <f>AA129/2</f>
        <v>10</v>
      </c>
      <c r="AC129">
        <v>7.2169999999999956E-2</v>
      </c>
      <c r="AG129">
        <v>20</v>
      </c>
      <c r="AH129">
        <v>7.2169999999999956E-2</v>
      </c>
    </row>
    <row r="130" spans="3:34" x14ac:dyDescent="0.35">
      <c r="C130">
        <v>51.5</v>
      </c>
      <c r="D130">
        <f t="shared" si="2"/>
        <v>2.6013999999999982E-2</v>
      </c>
      <c r="E130">
        <f t="shared" si="1"/>
        <v>2.9683000000000015E-2</v>
      </c>
      <c r="F130">
        <f t="shared" si="1"/>
        <v>2.2303999999999991E-2</v>
      </c>
      <c r="G130">
        <f t="shared" si="1"/>
        <v>2.2275000000000045E-2</v>
      </c>
      <c r="H130">
        <f t="shared" si="1"/>
        <v>1.7819999999999503E-3</v>
      </c>
      <c r="I130">
        <f t="shared" si="1"/>
        <v>4.7019000000000033E-2</v>
      </c>
      <c r="J130">
        <f t="shared" si="1"/>
        <v>4.0853999999999946E-2</v>
      </c>
      <c r="K130">
        <v>20.6</v>
      </c>
      <c r="L130">
        <f t="shared" si="1"/>
        <v>8.7498999999999993E-2</v>
      </c>
      <c r="M130">
        <f t="shared" si="1"/>
        <v>9.9802999999999975E-2</v>
      </c>
      <c r="N130">
        <f t="shared" si="1"/>
        <v>8.6675999999999975E-2</v>
      </c>
      <c r="O130">
        <f t="shared" si="1"/>
        <v>0.16260162601626005</v>
      </c>
      <c r="Q130">
        <v>103</v>
      </c>
      <c r="R130">
        <f t="shared" si="6"/>
        <v>0.32201199999999996</v>
      </c>
      <c r="S130">
        <v>0.11428571428571428</v>
      </c>
      <c r="T130">
        <f t="shared" si="3"/>
        <v>0.83707100000000001</v>
      </c>
      <c r="V130">
        <f t="shared" si="4"/>
        <v>103</v>
      </c>
      <c r="W130">
        <v>0.58522727272727271</v>
      </c>
      <c r="X130">
        <f t="shared" si="5"/>
        <v>0.9</v>
      </c>
      <c r="Y130">
        <f t="shared" si="5"/>
        <v>0.59040999999999999</v>
      </c>
      <c r="AA130">
        <v>27</v>
      </c>
      <c r="AB130">
        <f>AA130/2</f>
        <v>13.5</v>
      </c>
      <c r="AC130">
        <v>5.6705000000000005E-2</v>
      </c>
      <c r="AG130">
        <v>27</v>
      </c>
      <c r="AH130">
        <v>5.6705000000000005E-2</v>
      </c>
    </row>
    <row r="131" spans="3:34" x14ac:dyDescent="0.35">
      <c r="C131">
        <v>78.5</v>
      </c>
      <c r="D131">
        <f t="shared" si="2"/>
        <v>1.3189000000000006E-2</v>
      </c>
      <c r="E131">
        <f t="shared" si="1"/>
        <v>1.8707999999999947E-2</v>
      </c>
      <c r="F131">
        <f t="shared" si="1"/>
        <v>1.7886999999999986E-2</v>
      </c>
      <c r="G131">
        <f t="shared" si="1"/>
        <v>2.0822000000000007E-2</v>
      </c>
      <c r="H131">
        <f t="shared" si="1"/>
        <v>9.063999999999961E-3</v>
      </c>
      <c r="I131">
        <f t="shared" si="1"/>
        <v>3.5281000000000007E-2</v>
      </c>
      <c r="J131">
        <f t="shared" si="1"/>
        <v>2.739999999999998E-2</v>
      </c>
      <c r="K131">
        <v>31.4</v>
      </c>
      <c r="L131">
        <f t="shared" si="1"/>
        <v>6.5918000000000032E-2</v>
      </c>
      <c r="M131">
        <f t="shared" si="1"/>
        <v>6.1325999999999992E-2</v>
      </c>
      <c r="N131">
        <f t="shared" si="1"/>
        <v>6.2651000000000012E-2</v>
      </c>
      <c r="O131">
        <f t="shared" si="1"/>
        <v>0.11299435028248583</v>
      </c>
      <c r="Q131">
        <v>157</v>
      </c>
      <c r="R131">
        <f t="shared" si="6"/>
        <v>0.24024699999999999</v>
      </c>
      <c r="S131">
        <v>0.14285714285714285</v>
      </c>
      <c r="T131">
        <f t="shared" si="3"/>
        <v>0.81370799999999999</v>
      </c>
      <c r="V131">
        <f t="shared" si="4"/>
        <v>157</v>
      </c>
      <c r="W131">
        <v>0.89204545454545459</v>
      </c>
      <c r="X131">
        <f t="shared" si="5"/>
        <v>0.67474699999999999</v>
      </c>
      <c r="Y131">
        <f t="shared" si="5"/>
        <v>0.51807700000000001</v>
      </c>
      <c r="AA131">
        <v>37</v>
      </c>
      <c r="AB131">
        <f>AA131/2</f>
        <v>18.5</v>
      </c>
      <c r="AC131">
        <v>3.8706000000000018E-2</v>
      </c>
      <c r="AG131">
        <v>37</v>
      </c>
      <c r="AH131">
        <v>3.8706000000000018E-2</v>
      </c>
    </row>
    <row r="132" spans="3:34" x14ac:dyDescent="0.35">
      <c r="C132">
        <v>119.5</v>
      </c>
      <c r="D132">
        <f t="shared" si="2"/>
        <v>3.2201999999999953E-2</v>
      </c>
      <c r="E132">
        <f t="shared" si="1"/>
        <v>1.0148000000000046E-2</v>
      </c>
      <c r="F132">
        <f t="shared" si="1"/>
        <v>5.6850000000000511E-3</v>
      </c>
      <c r="G132">
        <f t="shared" si="1"/>
        <v>9.6230000000000482E-3</v>
      </c>
      <c r="H132">
        <f t="shared" si="1"/>
        <v>1.7420000000000213E-3</v>
      </c>
      <c r="I132">
        <f t="shared" si="1"/>
        <v>2.3567000000000005E-2</v>
      </c>
      <c r="J132">
        <f t="shared" si="1"/>
        <v>1.5136000000000038E-2</v>
      </c>
      <c r="K132">
        <v>47.8</v>
      </c>
      <c r="L132">
        <f t="shared" si="1"/>
        <v>3.4939000000000053E-2</v>
      </c>
      <c r="M132">
        <f t="shared" si="1"/>
        <v>4.0935999999999972E-2</v>
      </c>
      <c r="N132">
        <f t="shared" si="1"/>
        <v>4.563600000000001E-2</v>
      </c>
      <c r="O132">
        <f t="shared" si="1"/>
        <v>7.7220077220077177E-2</v>
      </c>
      <c r="Q132">
        <v>239</v>
      </c>
      <c r="R132">
        <f t="shared" si="6"/>
        <v>0.17455600000000004</v>
      </c>
      <c r="S132">
        <v>0.14285714285714285</v>
      </c>
      <c r="T132">
        <f t="shared" si="3"/>
        <v>0.811616</v>
      </c>
      <c r="V132">
        <f t="shared" si="4"/>
        <v>239</v>
      </c>
      <c r="W132">
        <v>1.3579545454545454</v>
      </c>
      <c r="X132">
        <f t="shared" si="5"/>
        <v>0.42932899999999996</v>
      </c>
      <c r="Y132">
        <f t="shared" si="5"/>
        <v>0.43256300000000003</v>
      </c>
      <c r="AA132">
        <v>50</v>
      </c>
      <c r="AB132">
        <f>AA132/2</f>
        <v>25</v>
      </c>
      <c r="AC132">
        <v>2.9115000000000002E-2</v>
      </c>
      <c r="AG132">
        <v>50</v>
      </c>
      <c r="AH132">
        <v>2.9115000000000002E-2</v>
      </c>
    </row>
    <row r="133" spans="3:34" x14ac:dyDescent="0.35">
      <c r="C133">
        <v>182</v>
      </c>
      <c r="D133">
        <f t="shared" si="2"/>
        <v>1.3989999999999947E-2</v>
      </c>
      <c r="E133">
        <f t="shared" si="1"/>
        <v>5.5020000000000069E-3</v>
      </c>
      <c r="F133">
        <f t="shared" si="1"/>
        <v>8.8669999999999582E-3</v>
      </c>
      <c r="G133">
        <f t="shared" si="1"/>
        <v>9.8920000000000119E-3</v>
      </c>
      <c r="H133">
        <f t="shared" si="1"/>
        <v>3.9500000000000091E-3</v>
      </c>
      <c r="I133">
        <f t="shared" si="1"/>
        <v>1.0758999999999963E-2</v>
      </c>
      <c r="J133">
        <f t="shared" si="1"/>
        <v>1.2055000000000038E-2</v>
      </c>
      <c r="K133">
        <v>72.8</v>
      </c>
      <c r="L133">
        <f t="shared" si="1"/>
        <v>3.0523999999999996E-2</v>
      </c>
      <c r="M133">
        <f t="shared" si="1"/>
        <v>2.6598000000000011E-2</v>
      </c>
      <c r="N133">
        <f t="shared" si="1"/>
        <v>2.9641000000000028E-2</v>
      </c>
      <c r="O133">
        <f t="shared" si="1"/>
        <v>5.208333333333337E-2</v>
      </c>
      <c r="Q133">
        <v>364</v>
      </c>
      <c r="R133">
        <f t="shared" si="6"/>
        <v>0.118425</v>
      </c>
      <c r="S133">
        <v>0.17142857142857143</v>
      </c>
      <c r="T133">
        <f t="shared" si="3"/>
        <v>0.799238</v>
      </c>
      <c r="V133">
        <f t="shared" si="4"/>
        <v>364</v>
      </c>
      <c r="W133">
        <v>2.0681818181818183</v>
      </c>
      <c r="X133">
        <f t="shared" si="5"/>
        <v>0.30262199999999995</v>
      </c>
      <c r="Y133">
        <f t="shared" si="5"/>
        <v>0.33926100000000003</v>
      </c>
      <c r="AA133">
        <v>67</v>
      </c>
      <c r="AB133">
        <f>AA133/2</f>
        <v>33.5</v>
      </c>
      <c r="AC133">
        <v>2.5329000000000046E-2</v>
      </c>
      <c r="AG133">
        <v>67</v>
      </c>
      <c r="AH133">
        <v>2.5329000000000046E-2</v>
      </c>
    </row>
    <row r="134" spans="3:34" x14ac:dyDescent="0.35">
      <c r="C134">
        <v>278</v>
      </c>
      <c r="D134">
        <f t="shared" si="2"/>
        <v>1.3368999999999964E-2</v>
      </c>
      <c r="E134">
        <f t="shared" si="1"/>
        <v>1.4450000000000296E-3</v>
      </c>
      <c r="F134">
        <f t="shared" si="1"/>
        <v>5.1719999999999544E-3</v>
      </c>
      <c r="G134">
        <f t="shared" si="1"/>
        <v>6.0210000000000541E-3</v>
      </c>
      <c r="I134">
        <f t="shared" si="1"/>
        <v>1.3665000000000038E-2</v>
      </c>
      <c r="J134">
        <f t="shared" si="1"/>
        <v>4.2170000000000263E-3</v>
      </c>
      <c r="K134">
        <v>111.2</v>
      </c>
      <c r="L134">
        <f t="shared" si="1"/>
        <v>1.6842000000000024E-2</v>
      </c>
      <c r="M134">
        <f t="shared" si="1"/>
        <v>1.8845000000000001E-2</v>
      </c>
      <c r="N134">
        <f t="shared" si="1"/>
        <v>2.0011000000000001E-2</v>
      </c>
      <c r="O134">
        <f t="shared" si="1"/>
        <v>3.472222222222221E-2</v>
      </c>
      <c r="Q134">
        <v>556</v>
      </c>
      <c r="R134">
        <f t="shared" si="6"/>
        <v>8.5223999999999966E-2</v>
      </c>
      <c r="S134">
        <v>0.2</v>
      </c>
      <c r="T134">
        <f t="shared" si="3"/>
        <v>0.78561599999999998</v>
      </c>
      <c r="V134">
        <f t="shared" si="4"/>
        <v>556</v>
      </c>
      <c r="W134">
        <v>3.1590909090909092</v>
      </c>
      <c r="X134">
        <f t="shared" si="5"/>
        <v>0.21662999999999999</v>
      </c>
      <c r="Y134">
        <f t="shared" si="5"/>
        <v>0.26127400000000001</v>
      </c>
      <c r="AA134">
        <v>90</v>
      </c>
      <c r="AB134">
        <f>AA134/2</f>
        <v>45</v>
      </c>
      <c r="AC134">
        <v>1.6257999999999995E-2</v>
      </c>
      <c r="AG134">
        <v>90</v>
      </c>
      <c r="AH134">
        <v>1.6257999999999995E-2</v>
      </c>
    </row>
    <row r="135" spans="3:34" x14ac:dyDescent="0.35">
      <c r="C135">
        <v>423.5</v>
      </c>
      <c r="D135">
        <f t="shared" si="2"/>
        <v>4.7160000000000535E-3</v>
      </c>
      <c r="E135">
        <f t="shared" ref="E135:O137" si="7" xml:space="preserve"> 1 -E64</f>
        <v>1.9240000000000368E-3</v>
      </c>
      <c r="F135">
        <f t="shared" si="7"/>
        <v>3.1189999999999829E-3</v>
      </c>
      <c r="I135">
        <f t="shared" si="7"/>
        <v>5.5680000000000174E-3</v>
      </c>
      <c r="K135">
        <v>169.4</v>
      </c>
      <c r="L135">
        <f t="shared" si="7"/>
        <v>1.1359000000000008E-2</v>
      </c>
      <c r="M135">
        <f t="shared" si="7"/>
        <v>8.3969999999999878E-3</v>
      </c>
      <c r="N135">
        <f t="shared" si="7"/>
        <v>1.3727000000000045E-2</v>
      </c>
      <c r="O135">
        <f t="shared" si="7"/>
        <v>2.3068050749711744E-2</v>
      </c>
      <c r="Q135">
        <v>847</v>
      </c>
      <c r="R135">
        <f t="shared" si="6"/>
        <v>5.4934999999999956E-2</v>
      </c>
      <c r="S135">
        <v>0.22857142857142856</v>
      </c>
      <c r="T135">
        <f t="shared" si="3"/>
        <v>0.76594000000000007</v>
      </c>
      <c r="V135">
        <f t="shared" si="4"/>
        <v>847</v>
      </c>
      <c r="W135">
        <v>4.8125</v>
      </c>
      <c r="X135">
        <f t="shared" si="5"/>
        <v>0.14935299999999996</v>
      </c>
      <c r="Y135">
        <f t="shared" si="5"/>
        <v>0.179006</v>
      </c>
      <c r="AA135">
        <v>122</v>
      </c>
      <c r="AB135">
        <f>AA135/2</f>
        <v>61</v>
      </c>
      <c r="AC135">
        <v>9.9630000000000551E-3</v>
      </c>
      <c r="AG135">
        <v>122</v>
      </c>
      <c r="AH135">
        <v>9.9630000000000551E-3</v>
      </c>
    </row>
    <row r="136" spans="3:34" x14ac:dyDescent="0.35">
      <c r="C136">
        <v>645.5</v>
      </c>
      <c r="E136">
        <f t="shared" ref="E136:M136" si="8" xml:space="preserve"> 1 -E65</f>
        <v>-1.500000000000945E-4</v>
      </c>
      <c r="F136">
        <f t="shared" si="8"/>
        <v>1.2000000000012001E-5</v>
      </c>
      <c r="I136">
        <f t="shared" si="8"/>
        <v>1.6850000000000476E-3</v>
      </c>
      <c r="K136">
        <v>258.2</v>
      </c>
      <c r="L136">
        <f t="shared" si="8"/>
        <v>8.7660000000000515E-3</v>
      </c>
      <c r="M136">
        <f t="shared" si="8"/>
        <v>9.087999999999985E-3</v>
      </c>
      <c r="Q136">
        <v>1291</v>
      </c>
      <c r="R136">
        <f t="shared" si="6"/>
        <v>3.7756000000000012E-2</v>
      </c>
      <c r="S136">
        <v>0.2857142857142857</v>
      </c>
      <c r="T136">
        <f t="shared" si="3"/>
        <v>0.73887199999999997</v>
      </c>
      <c r="V136">
        <f t="shared" si="4"/>
        <v>1291</v>
      </c>
      <c r="W136">
        <v>7.3352272727272725</v>
      </c>
      <c r="X136">
        <f t="shared" si="5"/>
        <v>0.10341999999999996</v>
      </c>
      <c r="Y136">
        <f t="shared" si="5"/>
        <v>0.12838000000000005</v>
      </c>
      <c r="AA136">
        <v>165</v>
      </c>
      <c r="AB136">
        <f>AA136/2</f>
        <v>82.5</v>
      </c>
      <c r="AC136">
        <v>6.9439999999999502E-3</v>
      </c>
      <c r="AG136">
        <v>165</v>
      </c>
      <c r="AH136">
        <v>6.9439999999999502E-3</v>
      </c>
    </row>
    <row r="137" spans="3:34" x14ac:dyDescent="0.35">
      <c r="C137">
        <v>984</v>
      </c>
      <c r="K137">
        <v>393.6</v>
      </c>
      <c r="L137">
        <f t="shared" si="7"/>
        <v>4.4410000000000283E-3</v>
      </c>
      <c r="Q137">
        <v>1968</v>
      </c>
      <c r="R137">
        <f t="shared" si="6"/>
        <v>2.5326999999999988E-2</v>
      </c>
      <c r="S137">
        <v>0.31428571428571428</v>
      </c>
      <c r="T137">
        <f t="shared" si="3"/>
        <v>0.72880400000000001</v>
      </c>
      <c r="V137">
        <f t="shared" si="4"/>
        <v>1968</v>
      </c>
      <c r="W137">
        <v>11.181818181818182</v>
      </c>
      <c r="X137">
        <f t="shared" si="5"/>
        <v>6.9899999999999962E-2</v>
      </c>
      <c r="AA137">
        <v>222</v>
      </c>
      <c r="AB137">
        <f>AA137/2</f>
        <v>111</v>
      </c>
      <c r="AC137">
        <v>7.8960000000000141E-3</v>
      </c>
      <c r="AG137">
        <v>222</v>
      </c>
      <c r="AH137">
        <v>7.8960000000000141E-3</v>
      </c>
    </row>
    <row r="138" spans="3:34" x14ac:dyDescent="0.35">
      <c r="C138">
        <v>1499.5</v>
      </c>
      <c r="K138">
        <v>599.79999999999995</v>
      </c>
      <c r="Q138">
        <v>2999</v>
      </c>
      <c r="S138">
        <v>0.37142857142857144</v>
      </c>
      <c r="T138">
        <f t="shared" si="3"/>
        <v>0.70403199999999999</v>
      </c>
      <c r="V138">
        <f t="shared" si="4"/>
        <v>2999</v>
      </c>
      <c r="W138">
        <v>17.039772727272727</v>
      </c>
      <c r="X138">
        <f t="shared" si="5"/>
        <v>4.7224999999999961E-2</v>
      </c>
      <c r="AA138">
        <v>300</v>
      </c>
      <c r="AB138">
        <f>AA138/2</f>
        <v>150</v>
      </c>
      <c r="AC138">
        <v>6.2440000000000273E-3</v>
      </c>
      <c r="AG138">
        <v>300</v>
      </c>
      <c r="AH138">
        <v>6.2440000000000273E-3</v>
      </c>
    </row>
    <row r="139" spans="3:34" x14ac:dyDescent="0.35">
      <c r="S139">
        <v>0.42857142857142855</v>
      </c>
      <c r="T139">
        <f t="shared" si="3"/>
        <v>0.68420900000000007</v>
      </c>
    </row>
    <row r="140" spans="3:34" x14ac:dyDescent="0.35">
      <c r="S140">
        <v>0.48571428571428571</v>
      </c>
      <c r="T140">
        <f t="shared" si="3"/>
        <v>0.65429700000000002</v>
      </c>
    </row>
    <row r="141" spans="3:34" x14ac:dyDescent="0.35">
      <c r="S141">
        <v>0.54285714285714282</v>
      </c>
      <c r="T141">
        <f t="shared" si="3"/>
        <v>0.65179100000000001</v>
      </c>
    </row>
    <row r="142" spans="3:34" x14ac:dyDescent="0.35">
      <c r="S142">
        <v>0.62857142857142856</v>
      </c>
      <c r="T142">
        <f t="shared" si="3"/>
        <v>0.61740099999999998</v>
      </c>
    </row>
    <row r="143" spans="3:34" ht="15" thickBot="1" x14ac:dyDescent="0.4">
      <c r="S143">
        <v>0.7142857142857143</v>
      </c>
      <c r="T143">
        <f t="shared" si="3"/>
        <v>0.60359099999999999</v>
      </c>
    </row>
    <row r="144" spans="3:34" ht="15.5" thickTop="1" thickBot="1" x14ac:dyDescent="0.4">
      <c r="K144" s="15"/>
      <c r="L144" s="15" t="s">
        <v>99</v>
      </c>
      <c r="M144" s="15" t="s">
        <v>100</v>
      </c>
      <c r="S144">
        <v>0.82857142857142863</v>
      </c>
      <c r="T144">
        <f t="shared" si="3"/>
        <v>0.57469999999999999</v>
      </c>
    </row>
    <row r="145" spans="11:20" ht="15.5" thickTop="1" thickBot="1" x14ac:dyDescent="0.4">
      <c r="K145" s="15" t="s">
        <v>101</v>
      </c>
      <c r="L145" s="15">
        <v>11.01</v>
      </c>
      <c r="M145" s="15">
        <v>0.3</v>
      </c>
      <c r="S145">
        <v>0.97142857142857142</v>
      </c>
      <c r="T145">
        <f t="shared" si="3"/>
        <v>0.53704200000000002</v>
      </c>
    </row>
    <row r="146" spans="11:20" ht="15.5" thickTop="1" thickBot="1" x14ac:dyDescent="0.4">
      <c r="K146" s="15" t="s">
        <v>98</v>
      </c>
      <c r="L146" s="15">
        <v>10.47</v>
      </c>
      <c r="M146" s="15">
        <v>0.25</v>
      </c>
      <c r="S146">
        <v>1.1142857142857143</v>
      </c>
      <c r="T146">
        <f t="shared" si="3"/>
        <v>0.51426400000000005</v>
      </c>
    </row>
    <row r="147" spans="11:20" ht="15.5" thickTop="1" thickBot="1" x14ac:dyDescent="0.4">
      <c r="K147" s="15" t="s">
        <v>52</v>
      </c>
      <c r="L147" s="15">
        <v>0.9</v>
      </c>
      <c r="M147" s="15">
        <v>0.08</v>
      </c>
      <c r="S147">
        <v>1.2571428571428571</v>
      </c>
      <c r="T147">
        <f t="shared" si="3"/>
        <v>0.493398</v>
      </c>
    </row>
    <row r="148" spans="11:20" ht="15.5" thickTop="1" thickBot="1" x14ac:dyDescent="0.4">
      <c r="K148" s="15" t="s">
        <v>37</v>
      </c>
      <c r="L148" s="15">
        <v>1.52</v>
      </c>
      <c r="M148" s="15">
        <v>0.08</v>
      </c>
      <c r="S148">
        <v>1.4571428571428571</v>
      </c>
      <c r="T148">
        <f t="shared" si="3"/>
        <v>0.45854799999999996</v>
      </c>
    </row>
    <row r="149" spans="11:20" ht="15.5" thickTop="1" thickBot="1" x14ac:dyDescent="0.4">
      <c r="K149" s="15" t="s">
        <v>56</v>
      </c>
      <c r="L149" s="15">
        <v>4.3499999999999996</v>
      </c>
      <c r="M149" s="15">
        <v>0.16</v>
      </c>
      <c r="S149">
        <v>1.6571428571428573</v>
      </c>
      <c r="T149">
        <f t="shared" si="3"/>
        <v>0.43867800000000001</v>
      </c>
    </row>
    <row r="150" spans="11:20" ht="15.5" thickTop="1" thickBot="1" x14ac:dyDescent="0.4">
      <c r="K150" s="15" t="s">
        <v>103</v>
      </c>
      <c r="L150" s="15">
        <v>148.53</v>
      </c>
      <c r="M150" s="15">
        <v>0.22</v>
      </c>
      <c r="S150">
        <v>1.9142857142857144</v>
      </c>
      <c r="T150">
        <f t="shared" si="3"/>
        <v>0.40671800000000002</v>
      </c>
    </row>
    <row r="151" spans="11:20" ht="15.5" thickTop="1" thickBot="1" x14ac:dyDescent="0.4">
      <c r="K151" s="15"/>
      <c r="L151" s="15"/>
      <c r="M151" s="15"/>
      <c r="S151">
        <v>2.1714285714285713</v>
      </c>
      <c r="T151">
        <f t="shared" si="3"/>
        <v>0.38342799999999999</v>
      </c>
    </row>
    <row r="152" spans="11:20" ht="15.5" thickTop="1" thickBot="1" x14ac:dyDescent="0.4">
      <c r="K152" s="15"/>
      <c r="L152" s="15"/>
      <c r="M152" s="15"/>
      <c r="S152">
        <v>2.5142857142857142</v>
      </c>
      <c r="T152">
        <f t="shared" si="3"/>
        <v>0.35022399999999998</v>
      </c>
    </row>
    <row r="153" spans="11:20" ht="15.5" thickTop="1" thickBot="1" x14ac:dyDescent="0.4">
      <c r="K153" s="15"/>
      <c r="L153" s="15"/>
      <c r="M153" s="15"/>
      <c r="S153">
        <v>2.8571428571428572</v>
      </c>
      <c r="T153">
        <f t="shared" si="3"/>
        <v>0.32093799999999995</v>
      </c>
    </row>
    <row r="154" spans="11:20" ht="15.5" thickTop="1" thickBot="1" x14ac:dyDescent="0.4">
      <c r="K154" s="15"/>
      <c r="L154" s="15"/>
      <c r="M154" s="15"/>
      <c r="S154">
        <v>3.2857142857142856</v>
      </c>
      <c r="T154">
        <f t="shared" si="3"/>
        <v>0.30216399999999999</v>
      </c>
    </row>
    <row r="155" spans="11:20" ht="15.5" thickTop="1" thickBot="1" x14ac:dyDescent="0.4">
      <c r="K155" s="15"/>
      <c r="L155" s="15"/>
      <c r="M155" s="15"/>
      <c r="S155">
        <v>3.7714285714285714</v>
      </c>
      <c r="T155">
        <f t="shared" si="3"/>
        <v>0.26687300000000003</v>
      </c>
    </row>
    <row r="156" spans="11:20" ht="15.5" thickTop="1" thickBot="1" x14ac:dyDescent="0.4">
      <c r="K156" s="15"/>
      <c r="L156" s="15"/>
      <c r="M156" s="15"/>
      <c r="S156">
        <v>4.3142857142857141</v>
      </c>
      <c r="T156">
        <f t="shared" si="3"/>
        <v>0.24577700000000002</v>
      </c>
    </row>
    <row r="157" spans="11:20" ht="15.5" thickTop="1" thickBot="1" x14ac:dyDescent="0.4">
      <c r="K157" s="15"/>
      <c r="L157" s="15"/>
      <c r="M157" s="15"/>
      <c r="S157">
        <v>4.9428571428571431</v>
      </c>
      <c r="T157">
        <f t="shared" si="3"/>
        <v>0.21717200000000003</v>
      </c>
    </row>
    <row r="158" spans="11:20" ht="15.5" thickTop="1" thickBot="1" x14ac:dyDescent="0.4">
      <c r="K158" s="15"/>
      <c r="L158" s="15"/>
      <c r="M158" s="15"/>
      <c r="S158">
        <v>5.6571428571428575</v>
      </c>
      <c r="T158">
        <f t="shared" si="3"/>
        <v>0.199102</v>
      </c>
    </row>
    <row r="159" spans="11:20" ht="15.5" thickTop="1" thickBot="1" x14ac:dyDescent="0.4">
      <c r="K159" s="15"/>
      <c r="L159" s="15"/>
      <c r="M159" s="15"/>
      <c r="S159">
        <v>6.4857142857142858</v>
      </c>
      <c r="T159">
        <f t="shared" si="3"/>
        <v>0.177504</v>
      </c>
    </row>
    <row r="160" spans="11:20" ht="15.5" thickTop="1" thickBot="1" x14ac:dyDescent="0.4">
      <c r="K160" s="15"/>
      <c r="L160" s="15"/>
      <c r="M160" s="15"/>
      <c r="S160">
        <v>7.4285714285714288</v>
      </c>
      <c r="T160">
        <f t="shared" si="3"/>
        <v>0.16236799999999996</v>
      </c>
    </row>
    <row r="161" spans="4:20" ht="15.5" thickTop="1" thickBot="1" x14ac:dyDescent="0.4">
      <c r="K161" s="15"/>
      <c r="L161" s="15"/>
      <c r="M161" s="15"/>
      <c r="S161">
        <v>8.5142857142857142</v>
      </c>
      <c r="T161">
        <f t="shared" si="3"/>
        <v>0.139015</v>
      </c>
    </row>
    <row r="162" spans="4:20" ht="15" thickTop="1" x14ac:dyDescent="0.35">
      <c r="S162">
        <v>9.7714285714285722</v>
      </c>
      <c r="T162">
        <f t="shared" si="3"/>
        <v>0.12230799999999997</v>
      </c>
    </row>
    <row r="163" spans="4:20" x14ac:dyDescent="0.35">
      <c r="S163">
        <v>11.171428571428571</v>
      </c>
      <c r="T163">
        <f t="shared" si="3"/>
        <v>0.11431499999999994</v>
      </c>
    </row>
    <row r="164" spans="4:20" x14ac:dyDescent="0.35">
      <c r="S164">
        <v>12.8</v>
      </c>
      <c r="T164">
        <f t="shared" si="3"/>
        <v>0.10145800000000005</v>
      </c>
    </row>
    <row r="165" spans="4:20" x14ac:dyDescent="0.35">
      <c r="S165">
        <v>14.685714285714285</v>
      </c>
      <c r="T165">
        <f t="shared" si="3"/>
        <v>8.3923999999999999E-2</v>
      </c>
    </row>
    <row r="166" spans="4:20" x14ac:dyDescent="0.35">
      <c r="S166">
        <v>16.8</v>
      </c>
      <c r="T166">
        <f t="shared" si="3"/>
        <v>7.6220999999999983E-2</v>
      </c>
    </row>
    <row r="167" spans="4:20" x14ac:dyDescent="0.35">
      <c r="S167">
        <v>19.257142857142856</v>
      </c>
      <c r="T167">
        <f t="shared" si="3"/>
        <v>6.6944000000000004E-2</v>
      </c>
    </row>
    <row r="168" spans="4:20" x14ac:dyDescent="0.35">
      <c r="D168">
        <v>1</v>
      </c>
      <c r="E168">
        <v>1</v>
      </c>
      <c r="G168">
        <v>1</v>
      </c>
      <c r="H168">
        <v>0.49937600000000004</v>
      </c>
      <c r="K168">
        <v>1</v>
      </c>
      <c r="L168">
        <v>0.78527800000000003</v>
      </c>
      <c r="S168">
        <v>22.057142857142857</v>
      </c>
      <c r="T168">
        <f t="shared" si="3"/>
        <v>6.1073000000000044E-2</v>
      </c>
    </row>
    <row r="169" spans="4:20" x14ac:dyDescent="0.35">
      <c r="D169">
        <v>1</v>
      </c>
      <c r="E169">
        <v>0.9874423</v>
      </c>
      <c r="G169">
        <v>1</v>
      </c>
      <c r="H169">
        <v>0.49829800000000002</v>
      </c>
      <c r="K169">
        <v>1</v>
      </c>
      <c r="L169">
        <v>0.78570099999999998</v>
      </c>
      <c r="S169">
        <v>25.257142857142856</v>
      </c>
      <c r="T169">
        <f t="shared" si="3"/>
        <v>5.2208000000000032E-2</v>
      </c>
    </row>
    <row r="170" spans="4:20" x14ac:dyDescent="0.35">
      <c r="D170">
        <v>2</v>
      </c>
      <c r="E170">
        <v>0.9629877</v>
      </c>
      <c r="G170">
        <v>2</v>
      </c>
      <c r="H170">
        <v>0.33702200000000004</v>
      </c>
      <c r="K170">
        <v>2</v>
      </c>
      <c r="L170">
        <v>0.724576</v>
      </c>
      <c r="S170">
        <v>28.942857142857143</v>
      </c>
      <c r="T170">
        <f t="shared" si="3"/>
        <v>4.5605000000000007E-2</v>
      </c>
    </row>
    <row r="171" spans="4:20" x14ac:dyDescent="0.35">
      <c r="D171">
        <v>3</v>
      </c>
      <c r="E171">
        <v>0.92734740000000004</v>
      </c>
      <c r="G171">
        <v>2</v>
      </c>
      <c r="H171">
        <v>0.33422200000000002</v>
      </c>
      <c r="K171">
        <v>3</v>
      </c>
      <c r="L171">
        <v>0.65019300000000002</v>
      </c>
      <c r="S171">
        <v>33.142857142857146</v>
      </c>
      <c r="T171">
        <f t="shared" si="3"/>
        <v>4.0372999999999992E-2</v>
      </c>
    </row>
    <row r="172" spans="4:20" x14ac:dyDescent="0.35">
      <c r="D172">
        <v>5</v>
      </c>
      <c r="E172">
        <v>0.84167199999999998</v>
      </c>
      <c r="G172">
        <v>3</v>
      </c>
      <c r="H172">
        <v>0.25975700000000002</v>
      </c>
      <c r="K172">
        <v>5</v>
      </c>
      <c r="L172">
        <v>0.54112700000000002</v>
      </c>
      <c r="S172">
        <v>37.942857142857143</v>
      </c>
      <c r="T172">
        <f t="shared" si="3"/>
        <v>3.5545000000000049E-2</v>
      </c>
    </row>
    <row r="173" spans="4:20" x14ac:dyDescent="0.35">
      <c r="D173">
        <v>8</v>
      </c>
      <c r="E173">
        <v>0.69739899999999999</v>
      </c>
      <c r="G173">
        <v>4</v>
      </c>
      <c r="H173">
        <v>0.21294500000000005</v>
      </c>
      <c r="K173">
        <v>8</v>
      </c>
      <c r="L173">
        <v>0.38916499999999998</v>
      </c>
      <c r="S173">
        <v>43.485714285714288</v>
      </c>
      <c r="T173">
        <f t="shared" si="3"/>
        <v>3.2854999999999968E-2</v>
      </c>
    </row>
    <row r="174" spans="4:20" x14ac:dyDescent="0.35">
      <c r="D174">
        <v>12</v>
      </c>
      <c r="E174">
        <v>0.53246799999999994</v>
      </c>
      <c r="G174">
        <v>6</v>
      </c>
      <c r="H174">
        <v>0.15016600000000002</v>
      </c>
      <c r="K174">
        <v>12</v>
      </c>
      <c r="L174">
        <v>0.28320699999999999</v>
      </c>
      <c r="S174">
        <v>49.8</v>
      </c>
      <c r="T174">
        <f t="shared" si="3"/>
        <v>2.7383000000000046E-2</v>
      </c>
    </row>
    <row r="175" spans="4:20" x14ac:dyDescent="0.35">
      <c r="D175">
        <v>19</v>
      </c>
      <c r="E175">
        <v>0.37695500000000004</v>
      </c>
      <c r="G175">
        <v>8</v>
      </c>
      <c r="H175">
        <v>0.11580100000000004</v>
      </c>
      <c r="K175">
        <v>19</v>
      </c>
      <c r="L175">
        <v>0.19106599999999996</v>
      </c>
      <c r="S175">
        <v>57.028571428571432</v>
      </c>
      <c r="T175">
        <f t="shared" si="3"/>
        <v>2.3360999999999965E-2</v>
      </c>
    </row>
    <row r="176" spans="4:20" x14ac:dyDescent="0.35">
      <c r="D176">
        <v>29</v>
      </c>
      <c r="E176">
        <v>0.28100499999999995</v>
      </c>
      <c r="G176">
        <v>11</v>
      </c>
      <c r="H176">
        <v>9.3880999999999992E-2</v>
      </c>
      <c r="K176">
        <v>29</v>
      </c>
      <c r="L176">
        <v>0.13272300000000004</v>
      </c>
      <c r="S176">
        <v>65.314285714285717</v>
      </c>
      <c r="T176">
        <f t="shared" si="3"/>
        <v>1.9023000000000012E-2</v>
      </c>
    </row>
    <row r="177" spans="4:20" x14ac:dyDescent="0.35">
      <c r="D177">
        <v>44</v>
      </c>
      <c r="E177">
        <v>0.18012700000000004</v>
      </c>
      <c r="G177">
        <v>15</v>
      </c>
      <c r="H177">
        <v>6.8316000000000043E-2</v>
      </c>
      <c r="K177">
        <v>44</v>
      </c>
      <c r="L177">
        <v>9.6404999999999963E-2</v>
      </c>
      <c r="S177">
        <v>74.828571428571422</v>
      </c>
      <c r="T177">
        <f t="shared" si="3"/>
        <v>1.8083999999999989E-2</v>
      </c>
    </row>
    <row r="178" spans="4:20" x14ac:dyDescent="0.35">
      <c r="D178">
        <v>67</v>
      </c>
      <c r="E178">
        <v>0.13830200000000004</v>
      </c>
      <c r="G178">
        <v>20</v>
      </c>
      <c r="H178">
        <v>5.0395999999999996E-2</v>
      </c>
      <c r="K178">
        <v>67</v>
      </c>
      <c r="L178">
        <v>6.4629999999999965E-2</v>
      </c>
      <c r="S178">
        <v>85.714285714285708</v>
      </c>
      <c r="T178">
        <f t="shared" si="3"/>
        <v>1.5823000000000031E-2</v>
      </c>
    </row>
    <row r="179" spans="4:20" x14ac:dyDescent="0.35">
      <c r="D179">
        <v>103</v>
      </c>
      <c r="E179">
        <v>9.9802999999999975E-2</v>
      </c>
      <c r="G179">
        <v>27</v>
      </c>
      <c r="H179">
        <v>3.3953000000000011E-2</v>
      </c>
      <c r="K179">
        <v>103</v>
      </c>
      <c r="L179">
        <v>4.0853999999999946E-2</v>
      </c>
    </row>
    <row r="180" spans="4:20" x14ac:dyDescent="0.35">
      <c r="D180">
        <v>157</v>
      </c>
      <c r="E180">
        <v>6.1325999999999992E-2</v>
      </c>
      <c r="G180">
        <v>37</v>
      </c>
      <c r="H180">
        <v>2.730100000000002E-2</v>
      </c>
      <c r="K180">
        <v>157</v>
      </c>
      <c r="L180">
        <v>2.739999999999998E-2</v>
      </c>
    </row>
    <row r="181" spans="4:20" x14ac:dyDescent="0.35">
      <c r="D181">
        <v>239</v>
      </c>
      <c r="E181">
        <v>4.0935999999999972E-2</v>
      </c>
      <c r="G181">
        <v>50</v>
      </c>
      <c r="H181">
        <v>2.220500000000003E-2</v>
      </c>
      <c r="K181">
        <v>239</v>
      </c>
      <c r="L181">
        <v>1.5136000000000038E-2</v>
      </c>
    </row>
    <row r="182" spans="4:20" x14ac:dyDescent="0.35">
      <c r="D182">
        <v>364</v>
      </c>
      <c r="E182">
        <v>2.6598000000000011E-2</v>
      </c>
      <c r="G182">
        <v>67</v>
      </c>
      <c r="H182">
        <v>1.7109000000000041E-2</v>
      </c>
      <c r="K182">
        <v>364</v>
      </c>
      <c r="L182">
        <v>1.2055000000000038E-2</v>
      </c>
      <c r="N182">
        <v>68</v>
      </c>
      <c r="O182">
        <v>0.98</v>
      </c>
    </row>
    <row r="183" spans="4:20" x14ac:dyDescent="0.35">
      <c r="D183">
        <v>556</v>
      </c>
      <c r="E183">
        <v>1.8845000000000001E-2</v>
      </c>
      <c r="G183">
        <v>90</v>
      </c>
      <c r="H183">
        <v>8.5370000000000168E-3</v>
      </c>
      <c r="K183">
        <v>556</v>
      </c>
      <c r="L183">
        <v>4.2170000000000263E-3</v>
      </c>
      <c r="N183">
        <v>103</v>
      </c>
      <c r="O183">
        <v>0.9</v>
      </c>
    </row>
    <row r="184" spans="4:20" x14ac:dyDescent="0.35">
      <c r="D184">
        <v>847</v>
      </c>
      <c r="G184">
        <v>122</v>
      </c>
      <c r="H184">
        <v>6.5579999999999528E-3</v>
      </c>
      <c r="N184">
        <v>157</v>
      </c>
      <c r="O184">
        <v>0.67474699999999999</v>
      </c>
    </row>
    <row r="185" spans="4:20" x14ac:dyDescent="0.35">
      <c r="G185">
        <v>165</v>
      </c>
      <c r="H185">
        <v>2.7289999999999814E-3</v>
      </c>
      <c r="N185">
        <v>239</v>
      </c>
      <c r="O185">
        <v>0.42932899999999996</v>
      </c>
    </row>
    <row r="186" spans="4:20" x14ac:dyDescent="0.35">
      <c r="G186">
        <v>222</v>
      </c>
      <c r="H186">
        <v>3.7850000000000383E-3</v>
      </c>
      <c r="N186">
        <v>364</v>
      </c>
      <c r="O186">
        <v>0.30262199999999995</v>
      </c>
    </row>
    <row r="187" spans="4:20" x14ac:dyDescent="0.35">
      <c r="G187">
        <v>300</v>
      </c>
      <c r="H187">
        <v>3.7260000000000071E-3</v>
      </c>
      <c r="N187">
        <v>556</v>
      </c>
      <c r="O187">
        <v>0.21662999999999999</v>
      </c>
    </row>
    <row r="188" spans="4:20" x14ac:dyDescent="0.35">
      <c r="N188">
        <v>847</v>
      </c>
      <c r="O188">
        <v>0.14935299999999996</v>
      </c>
    </row>
    <row r="189" spans="4:20" x14ac:dyDescent="0.35">
      <c r="N189">
        <v>1291</v>
      </c>
      <c r="O189">
        <v>0.10341999999999996</v>
      </c>
    </row>
    <row r="190" spans="4:20" x14ac:dyDescent="0.35">
      <c r="N190">
        <v>1968</v>
      </c>
      <c r="O190">
        <v>6.9899999999999962E-2</v>
      </c>
    </row>
    <row r="191" spans="4:20" x14ac:dyDescent="0.35">
      <c r="N191">
        <v>2999</v>
      </c>
      <c r="O191">
        <v>4.7224999999999961E-2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B578-6BA4-4EE9-B355-5C2FEE4B6619}">
  <dimension ref="A3:AV21"/>
  <sheetViews>
    <sheetView topLeftCell="AL1" zoomScale="75" workbookViewId="0">
      <selection activeCell="AU11" sqref="AU11"/>
    </sheetView>
  </sheetViews>
  <sheetFormatPr baseColWidth="10" defaultRowHeight="14.5" x14ac:dyDescent="0.35"/>
  <sheetData>
    <row r="3" spans="1:48" ht="18.5" x14ac:dyDescent="0.45">
      <c r="B3" s="9" t="s">
        <v>57</v>
      </c>
      <c r="H3" s="9" t="s">
        <v>58</v>
      </c>
      <c r="N3" s="9" t="s">
        <v>59</v>
      </c>
      <c r="T3" s="9" t="s">
        <v>60</v>
      </c>
      <c r="Z3" s="9" t="s">
        <v>61</v>
      </c>
      <c r="AD3" s="9" t="s">
        <v>62</v>
      </c>
      <c r="AH3" s="9" t="s">
        <v>63</v>
      </c>
      <c r="AL3" s="9" t="s">
        <v>65</v>
      </c>
      <c r="AP3" s="9" t="s">
        <v>67</v>
      </c>
      <c r="AU3" s="9" t="s">
        <v>66</v>
      </c>
    </row>
    <row r="4" spans="1:48" x14ac:dyDescent="0.35">
      <c r="A4" t="s">
        <v>64</v>
      </c>
      <c r="G4" t="s">
        <v>64</v>
      </c>
      <c r="M4" t="s">
        <v>64</v>
      </c>
    </row>
    <row r="5" spans="1:48" x14ac:dyDescent="0.35">
      <c r="A5">
        <v>5.681818181818182E-3</v>
      </c>
      <c r="B5">
        <v>1</v>
      </c>
      <c r="C5">
        <v>7.2350399999999995E-2</v>
      </c>
      <c r="G5">
        <v>5.681818181818182E-3</v>
      </c>
      <c r="H5">
        <v>1</v>
      </c>
      <c r="I5">
        <v>1.4001599999999999E-2</v>
      </c>
      <c r="M5">
        <v>5.681818181818182E-3</v>
      </c>
      <c r="N5">
        <v>1</v>
      </c>
      <c r="O5">
        <v>2.20872E-3</v>
      </c>
      <c r="S5">
        <v>3.4090909090909088E-2</v>
      </c>
      <c r="T5">
        <v>6</v>
      </c>
      <c r="U5">
        <v>5.97942E-3</v>
      </c>
      <c r="Y5">
        <v>0.10227272727272728</v>
      </c>
      <c r="Z5">
        <v>18</v>
      </c>
      <c r="AA5">
        <v>5.7124300000000001E-3</v>
      </c>
      <c r="AC5">
        <v>0.16477272727272727</v>
      </c>
      <c r="AD5">
        <v>29</v>
      </c>
      <c r="AE5">
        <v>1.34761E-2</v>
      </c>
      <c r="AG5">
        <v>0.16477272727272727</v>
      </c>
      <c r="AH5">
        <v>29</v>
      </c>
      <c r="AI5">
        <v>6.2599999999999999E-3</v>
      </c>
      <c r="AK5">
        <v>0.25</v>
      </c>
      <c r="AL5">
        <v>44</v>
      </c>
      <c r="AM5">
        <v>1.5179099999999999E-2</v>
      </c>
      <c r="AO5">
        <f>AP5/176</f>
        <v>0.38636363636363635</v>
      </c>
      <c r="AP5">
        <v>68</v>
      </c>
      <c r="AQ5">
        <v>5.9194099999999999E-2</v>
      </c>
      <c r="AT5">
        <v>0.38636363636363635</v>
      </c>
      <c r="AU5">
        <v>68</v>
      </c>
      <c r="AV5">
        <v>2.32803E-2</v>
      </c>
    </row>
    <row r="6" spans="1:48" x14ac:dyDescent="0.35">
      <c r="A6">
        <v>5.681818181818182E-3</v>
      </c>
      <c r="B6">
        <v>1</v>
      </c>
      <c r="C6">
        <v>7.1736800000000003E-2</v>
      </c>
      <c r="G6">
        <v>5.681818181818182E-3</v>
      </c>
      <c r="H6">
        <v>1</v>
      </c>
      <c r="I6">
        <v>1.40433E-2</v>
      </c>
      <c r="M6">
        <v>5.681818181818182E-3</v>
      </c>
      <c r="N6">
        <v>1</v>
      </c>
      <c r="O6">
        <v>2.3601999999999998E-3</v>
      </c>
      <c r="S6">
        <v>5.113636363636364E-2</v>
      </c>
      <c r="T6">
        <v>9</v>
      </c>
      <c r="U6">
        <v>1.53458E-2</v>
      </c>
      <c r="Y6">
        <v>0.15909090909090909</v>
      </c>
      <c r="Z6">
        <v>28</v>
      </c>
      <c r="AA6">
        <v>2.8833899999999999E-2</v>
      </c>
      <c r="AC6">
        <v>0.25</v>
      </c>
      <c r="AD6">
        <v>44</v>
      </c>
      <c r="AE6">
        <v>5.15696E-2</v>
      </c>
      <c r="AG6">
        <v>0.25</v>
      </c>
      <c r="AH6">
        <v>44</v>
      </c>
      <c r="AI6">
        <v>3.4810300000000002E-2</v>
      </c>
      <c r="AK6">
        <v>0.38068181818181818</v>
      </c>
      <c r="AL6">
        <v>67</v>
      </c>
      <c r="AM6">
        <v>7.8116000000000005E-2</v>
      </c>
      <c r="AO6">
        <f t="shared" ref="AO6:AO12" si="0">AP6/176</f>
        <v>0.59090909090909094</v>
      </c>
      <c r="AP6">
        <v>104</v>
      </c>
      <c r="AQ6">
        <v>0.161546</v>
      </c>
      <c r="AT6">
        <v>0.58522727272727271</v>
      </c>
      <c r="AU6">
        <v>103</v>
      </c>
      <c r="AV6">
        <v>0.120217</v>
      </c>
    </row>
    <row r="7" spans="1:48" x14ac:dyDescent="0.35">
      <c r="A7">
        <v>1.1363636363636364E-2</v>
      </c>
      <c r="B7">
        <v>2</v>
      </c>
      <c r="C7">
        <v>0.130024</v>
      </c>
      <c r="G7">
        <v>1.1363636363636364E-2</v>
      </c>
      <c r="H7">
        <v>2</v>
      </c>
      <c r="I7">
        <v>3.5740800000000003E-2</v>
      </c>
      <c r="M7">
        <v>1.1363636363636364E-2</v>
      </c>
      <c r="N7">
        <v>2</v>
      </c>
      <c r="O7">
        <v>6.7234299999999999E-3</v>
      </c>
      <c r="S7">
        <v>7.3863636363636367E-2</v>
      </c>
      <c r="T7">
        <v>13</v>
      </c>
      <c r="U7">
        <v>2.9916700000000001E-2</v>
      </c>
      <c r="Y7">
        <v>0.25</v>
      </c>
      <c r="Z7">
        <v>44</v>
      </c>
      <c r="AA7">
        <v>7.70232E-2</v>
      </c>
      <c r="AC7">
        <v>0.38068181818181818</v>
      </c>
      <c r="AD7">
        <v>67</v>
      </c>
      <c r="AE7">
        <v>0.13627400000000001</v>
      </c>
      <c r="AG7">
        <v>0.38068181818181818</v>
      </c>
      <c r="AH7">
        <v>67</v>
      </c>
      <c r="AI7">
        <v>9.6093499999999998E-2</v>
      </c>
      <c r="AK7">
        <v>0.57954545454545459</v>
      </c>
      <c r="AL7">
        <v>102</v>
      </c>
      <c r="AM7">
        <v>0.24182899999999999</v>
      </c>
      <c r="AO7">
        <f t="shared" si="0"/>
        <v>0.89772727272727271</v>
      </c>
      <c r="AP7">
        <v>158</v>
      </c>
      <c r="AQ7">
        <v>0.42724200000000001</v>
      </c>
      <c r="AT7">
        <v>0.89204545454545459</v>
      </c>
      <c r="AU7">
        <v>157</v>
      </c>
      <c r="AV7">
        <v>0.33704099999999998</v>
      </c>
    </row>
    <row r="8" spans="1:48" x14ac:dyDescent="0.35">
      <c r="A8">
        <v>1.7045454545454544E-2</v>
      </c>
      <c r="B8">
        <v>3</v>
      </c>
      <c r="C8">
        <v>0.17410800000000001</v>
      </c>
      <c r="G8">
        <v>1.7045454545454544E-2</v>
      </c>
      <c r="H8">
        <v>3</v>
      </c>
      <c r="I8">
        <v>6.0992499999999998E-2</v>
      </c>
      <c r="M8">
        <v>1.7045454545454544E-2</v>
      </c>
      <c r="N8">
        <v>3</v>
      </c>
      <c r="O8">
        <v>1.30708E-2</v>
      </c>
      <c r="S8">
        <v>0.11363636363636363</v>
      </c>
      <c r="T8">
        <v>20</v>
      </c>
      <c r="U8">
        <v>6.8227099999999999E-2</v>
      </c>
      <c r="Y8">
        <v>0.38068181818181818</v>
      </c>
      <c r="Z8">
        <v>67</v>
      </c>
      <c r="AA8">
        <v>0.198655</v>
      </c>
      <c r="AC8">
        <v>0.58522727272727271</v>
      </c>
      <c r="AD8">
        <v>103</v>
      </c>
      <c r="AE8">
        <v>0.40614600000000001</v>
      </c>
      <c r="AG8">
        <v>0.57954545454545459</v>
      </c>
      <c r="AH8">
        <v>102</v>
      </c>
      <c r="AI8">
        <v>0.29399999999999998</v>
      </c>
      <c r="AK8">
        <v>0.88636363636363635</v>
      </c>
      <c r="AL8">
        <v>156</v>
      </c>
      <c r="AM8">
        <v>0.48080600000000001</v>
      </c>
      <c r="AO8">
        <f t="shared" si="0"/>
        <v>1.3636363636363635</v>
      </c>
      <c r="AP8">
        <v>240</v>
      </c>
      <c r="AQ8">
        <v>0.60263900000000004</v>
      </c>
      <c r="AT8">
        <v>1.3636363636363635</v>
      </c>
      <c r="AU8">
        <v>240</v>
      </c>
      <c r="AV8">
        <v>0.58642799999999995</v>
      </c>
    </row>
    <row r="9" spans="1:48" x14ac:dyDescent="0.35">
      <c r="A9">
        <v>2.8409090909090908E-2</v>
      </c>
      <c r="B9">
        <v>5</v>
      </c>
      <c r="C9">
        <v>0.24090400000000001</v>
      </c>
      <c r="G9">
        <v>2.8409090909090908E-2</v>
      </c>
      <c r="H9">
        <v>5</v>
      </c>
      <c r="I9">
        <v>0.123625</v>
      </c>
      <c r="M9">
        <v>2.8409090909090908E-2</v>
      </c>
      <c r="N9">
        <v>5</v>
      </c>
      <c r="O9">
        <v>2.9171699999999998E-2</v>
      </c>
      <c r="S9">
        <v>0.17613636363636365</v>
      </c>
      <c r="T9">
        <v>31</v>
      </c>
      <c r="U9">
        <v>0.170906</v>
      </c>
      <c r="Y9">
        <v>0.57954545454545459</v>
      </c>
      <c r="Z9">
        <v>102</v>
      </c>
      <c r="AA9">
        <v>0.41742600000000002</v>
      </c>
      <c r="AC9">
        <v>0.89204545454545459</v>
      </c>
      <c r="AD9">
        <v>157</v>
      </c>
      <c r="AE9">
        <v>0.54059400000000002</v>
      </c>
      <c r="AG9">
        <v>0.88636363636363635</v>
      </c>
      <c r="AH9">
        <v>156</v>
      </c>
      <c r="AI9">
        <v>0.51451400000000003</v>
      </c>
      <c r="AK9">
        <v>1.3522727272727273</v>
      </c>
      <c r="AL9">
        <v>238</v>
      </c>
      <c r="AM9">
        <v>0.62597000000000003</v>
      </c>
      <c r="AO9">
        <f t="shared" si="0"/>
        <v>2.0795454545454546</v>
      </c>
      <c r="AP9">
        <v>366</v>
      </c>
      <c r="AQ9">
        <v>0.71945800000000004</v>
      </c>
      <c r="AT9">
        <v>2.0738636363636362</v>
      </c>
      <c r="AU9">
        <v>365</v>
      </c>
      <c r="AV9">
        <v>0.70137300000000002</v>
      </c>
    </row>
    <row r="10" spans="1:48" x14ac:dyDescent="0.35">
      <c r="A10">
        <v>4.5454545454545456E-2</v>
      </c>
      <c r="B10">
        <v>8</v>
      </c>
      <c r="C10">
        <v>0.31364300000000001</v>
      </c>
      <c r="G10">
        <v>4.5454545454545456E-2</v>
      </c>
      <c r="H10">
        <v>8</v>
      </c>
      <c r="I10">
        <v>0.19600600000000001</v>
      </c>
      <c r="M10">
        <v>4.5454545454545456E-2</v>
      </c>
      <c r="N10">
        <v>8</v>
      </c>
      <c r="O10">
        <v>6.4353900000000006E-2</v>
      </c>
      <c r="S10">
        <v>0.26704545454545453</v>
      </c>
      <c r="T10">
        <v>47</v>
      </c>
      <c r="U10">
        <v>0.320272</v>
      </c>
      <c r="Y10">
        <v>0.88636363636363635</v>
      </c>
      <c r="Z10">
        <v>156</v>
      </c>
      <c r="AA10">
        <v>0.57016999999999995</v>
      </c>
      <c r="AC10">
        <v>1.3579545454545454</v>
      </c>
      <c r="AD10">
        <v>239</v>
      </c>
      <c r="AE10">
        <v>0.66275300000000004</v>
      </c>
      <c r="AG10">
        <v>1.3522727272727273</v>
      </c>
      <c r="AH10">
        <v>238</v>
      </c>
      <c r="AI10">
        <v>0.63897999999999999</v>
      </c>
      <c r="AK10">
        <v>2.0625</v>
      </c>
      <c r="AL10">
        <v>363</v>
      </c>
      <c r="AM10">
        <v>0.72856600000000005</v>
      </c>
      <c r="AO10">
        <f t="shared" si="0"/>
        <v>3.1647727272727271</v>
      </c>
      <c r="AP10">
        <v>557</v>
      </c>
      <c r="AQ10">
        <v>0.79623600000000005</v>
      </c>
      <c r="AT10">
        <v>3.1647727272727271</v>
      </c>
      <c r="AU10">
        <v>557</v>
      </c>
      <c r="AV10">
        <v>0.78654100000000005</v>
      </c>
    </row>
    <row r="11" spans="1:48" x14ac:dyDescent="0.35">
      <c r="A11">
        <v>6.8181818181818177E-2</v>
      </c>
      <c r="B11">
        <v>12</v>
      </c>
      <c r="C11">
        <v>0.391899</v>
      </c>
      <c r="G11">
        <v>6.8181818181818177E-2</v>
      </c>
      <c r="H11">
        <v>12</v>
      </c>
      <c r="I11">
        <v>0.26098700000000002</v>
      </c>
      <c r="M11">
        <v>6.8181818181818177E-2</v>
      </c>
      <c r="N11">
        <v>12</v>
      </c>
      <c r="O11">
        <v>0.12840799999999999</v>
      </c>
      <c r="S11">
        <v>0.40909090909090912</v>
      </c>
      <c r="T11">
        <v>72</v>
      </c>
      <c r="U11">
        <v>0.44457799999999997</v>
      </c>
      <c r="Y11">
        <v>1.3522727272727273</v>
      </c>
      <c r="Z11">
        <v>238</v>
      </c>
      <c r="AA11">
        <v>0.67355200000000004</v>
      </c>
      <c r="AC11">
        <v>2.0681818181818183</v>
      </c>
      <c r="AD11">
        <v>364</v>
      </c>
      <c r="AE11">
        <v>0.74927200000000005</v>
      </c>
      <c r="AG11">
        <v>2.0625</v>
      </c>
      <c r="AH11">
        <v>363</v>
      </c>
      <c r="AI11">
        <v>0.73656200000000005</v>
      </c>
      <c r="AK11">
        <v>3.1477272727272729</v>
      </c>
      <c r="AL11">
        <v>554</v>
      </c>
      <c r="AM11">
        <v>0.806674</v>
      </c>
      <c r="AO11">
        <f t="shared" si="0"/>
        <v>4.8238636363636367</v>
      </c>
      <c r="AP11">
        <v>849</v>
      </c>
      <c r="AQ11">
        <v>0.85579000000000005</v>
      </c>
      <c r="AT11">
        <v>4.8238636363636367</v>
      </c>
      <c r="AU11">
        <v>849</v>
      </c>
      <c r="AV11">
        <v>0.85261299999999995</v>
      </c>
    </row>
    <row r="12" spans="1:48" x14ac:dyDescent="0.35">
      <c r="A12">
        <v>0.10795454545454546</v>
      </c>
      <c r="B12">
        <v>19</v>
      </c>
      <c r="C12">
        <v>0.489842</v>
      </c>
      <c r="G12">
        <v>0.10795454545454546</v>
      </c>
      <c r="H12">
        <v>19</v>
      </c>
      <c r="I12">
        <v>0.33902900000000002</v>
      </c>
      <c r="M12">
        <v>0.10795454545454546</v>
      </c>
      <c r="N12">
        <v>19</v>
      </c>
      <c r="O12">
        <v>0.23386899999999999</v>
      </c>
      <c r="S12">
        <v>0.61931818181818177</v>
      </c>
      <c r="T12">
        <v>109</v>
      </c>
      <c r="U12">
        <v>0.55410599999999999</v>
      </c>
      <c r="Y12">
        <v>2.0681818181818183</v>
      </c>
      <c r="Z12">
        <v>364</v>
      </c>
      <c r="AA12">
        <v>0.75958000000000003</v>
      </c>
      <c r="AC12">
        <v>3.1534090909090908</v>
      </c>
      <c r="AD12">
        <v>555</v>
      </c>
      <c r="AE12">
        <v>0.82089299999999998</v>
      </c>
      <c r="AG12">
        <v>3.1477272727272729</v>
      </c>
      <c r="AH12">
        <v>554</v>
      </c>
      <c r="AI12">
        <v>0.81206699999999998</v>
      </c>
      <c r="AK12">
        <v>4.8011363636363633</v>
      </c>
      <c r="AL12">
        <v>845</v>
      </c>
      <c r="AM12">
        <v>0.85926599999999997</v>
      </c>
      <c r="AO12">
        <f t="shared" si="0"/>
        <v>7.3465909090909092</v>
      </c>
      <c r="AP12">
        <v>1293</v>
      </c>
      <c r="AQ12">
        <v>0.90056000000000003</v>
      </c>
    </row>
    <row r="13" spans="1:48" x14ac:dyDescent="0.35">
      <c r="A13">
        <v>0.16477272727272727</v>
      </c>
      <c r="B13">
        <v>29</v>
      </c>
      <c r="C13">
        <v>0.57566899999999999</v>
      </c>
      <c r="G13">
        <v>0.16477272727272727</v>
      </c>
      <c r="H13">
        <v>29</v>
      </c>
      <c r="I13">
        <v>0.429892</v>
      </c>
      <c r="M13">
        <v>0.16477272727272727</v>
      </c>
      <c r="N13">
        <v>29</v>
      </c>
      <c r="O13">
        <v>0.323432</v>
      </c>
      <c r="S13">
        <v>0.9375</v>
      </c>
      <c r="T13">
        <v>165</v>
      </c>
      <c r="U13">
        <v>0.65079200000000004</v>
      </c>
      <c r="Y13">
        <v>3.1534090909090908</v>
      </c>
      <c r="Z13">
        <v>555</v>
      </c>
      <c r="AA13">
        <v>0.82726500000000003</v>
      </c>
      <c r="AC13">
        <v>4.8125</v>
      </c>
      <c r="AD13">
        <v>847</v>
      </c>
      <c r="AE13">
        <v>0.87234699999999998</v>
      </c>
      <c r="AG13">
        <v>4.8011363636363633</v>
      </c>
      <c r="AH13">
        <v>845</v>
      </c>
      <c r="AI13">
        <v>0.86792000000000002</v>
      </c>
      <c r="AK13">
        <v>7.3238636363636367</v>
      </c>
      <c r="AL13">
        <v>1289</v>
      </c>
      <c r="AM13">
        <v>0.90637699999999999</v>
      </c>
    </row>
    <row r="14" spans="1:48" x14ac:dyDescent="0.35">
      <c r="A14">
        <v>0.25</v>
      </c>
      <c r="B14">
        <v>44</v>
      </c>
      <c r="C14">
        <v>0.66077600000000003</v>
      </c>
      <c r="G14">
        <v>0.25</v>
      </c>
      <c r="H14">
        <v>44</v>
      </c>
      <c r="I14">
        <v>0.52124099999999995</v>
      </c>
      <c r="M14">
        <v>0.25</v>
      </c>
      <c r="N14">
        <v>44</v>
      </c>
      <c r="O14">
        <v>0.419076</v>
      </c>
      <c r="S14">
        <v>1.4147727272727273</v>
      </c>
      <c r="T14">
        <v>249</v>
      </c>
      <c r="U14">
        <v>0.73328099999999996</v>
      </c>
      <c r="Y14">
        <v>4.8068181818181817</v>
      </c>
      <c r="Z14">
        <v>846</v>
      </c>
      <c r="AA14">
        <v>0.87621099999999996</v>
      </c>
      <c r="AC14">
        <v>7.3352272727272725</v>
      </c>
      <c r="AD14">
        <v>1291</v>
      </c>
      <c r="AE14">
        <v>0.91328200000000004</v>
      </c>
      <c r="AG14">
        <v>7.3238636363636367</v>
      </c>
      <c r="AH14">
        <v>1289</v>
      </c>
      <c r="AI14">
        <v>0.90939499999999995</v>
      </c>
    </row>
    <row r="15" spans="1:48" x14ac:dyDescent="0.35">
      <c r="A15">
        <v>0.38068181818181818</v>
      </c>
      <c r="B15">
        <v>67</v>
      </c>
      <c r="C15">
        <v>0.73351900000000003</v>
      </c>
      <c r="G15">
        <v>0.38068181818181818</v>
      </c>
      <c r="H15">
        <v>67</v>
      </c>
      <c r="I15">
        <v>0.612645</v>
      </c>
      <c r="M15">
        <v>0.38068181818181818</v>
      </c>
      <c r="N15">
        <v>67</v>
      </c>
      <c r="O15">
        <v>0.52354100000000003</v>
      </c>
      <c r="S15">
        <v>2.1420454545454546</v>
      </c>
      <c r="T15">
        <v>377</v>
      </c>
      <c r="U15">
        <v>0.80073499999999997</v>
      </c>
      <c r="Y15">
        <v>7.3295454545454541</v>
      </c>
      <c r="Z15">
        <v>1290</v>
      </c>
      <c r="AA15">
        <v>0.91469299999999998</v>
      </c>
      <c r="AC15">
        <v>11.181818181818182</v>
      </c>
      <c r="AD15">
        <v>1968</v>
      </c>
      <c r="AE15">
        <v>0.94073600000000002</v>
      </c>
      <c r="AG15">
        <v>11.176136363636363</v>
      </c>
      <c r="AH15">
        <v>1967</v>
      </c>
      <c r="AI15">
        <v>0.937975</v>
      </c>
    </row>
    <row r="16" spans="1:48" x14ac:dyDescent="0.35">
      <c r="A16">
        <v>0.58522727272727271</v>
      </c>
      <c r="B16">
        <v>103</v>
      </c>
      <c r="C16">
        <v>0.790273</v>
      </c>
      <c r="G16">
        <v>0.58522727272727271</v>
      </c>
      <c r="H16">
        <v>103</v>
      </c>
      <c r="I16">
        <v>0.69706400000000002</v>
      </c>
      <c r="M16">
        <v>0.58522727272727271</v>
      </c>
      <c r="N16">
        <v>103</v>
      </c>
      <c r="O16">
        <v>0.61071600000000004</v>
      </c>
      <c r="S16">
        <v>3.2443181818181817</v>
      </c>
      <c r="T16">
        <v>571</v>
      </c>
      <c r="U16">
        <v>0.85889000000000004</v>
      </c>
      <c r="Y16">
        <v>11.176136363636363</v>
      </c>
      <c r="Z16">
        <v>1967</v>
      </c>
      <c r="AA16">
        <v>0.94108199999999997</v>
      </c>
      <c r="AC16">
        <v>17.045454545454547</v>
      </c>
      <c r="AD16">
        <v>3000</v>
      </c>
      <c r="AE16">
        <v>0.95814999999999995</v>
      </c>
    </row>
    <row r="17" spans="1:27" x14ac:dyDescent="0.35">
      <c r="A17">
        <v>0.89204545454545459</v>
      </c>
      <c r="B17">
        <v>157</v>
      </c>
      <c r="C17">
        <v>0.85194599999999998</v>
      </c>
      <c r="G17">
        <v>0.89204545454545459</v>
      </c>
      <c r="H17">
        <v>157</v>
      </c>
      <c r="I17">
        <v>0.76631899999999997</v>
      </c>
      <c r="M17">
        <v>0.89204545454545459</v>
      </c>
      <c r="N17">
        <v>157</v>
      </c>
      <c r="O17">
        <v>0.70544099999999998</v>
      </c>
      <c r="S17">
        <v>4.9147727272727275</v>
      </c>
      <c r="T17">
        <v>865</v>
      </c>
      <c r="U17">
        <v>0.90180700000000003</v>
      </c>
      <c r="Y17">
        <v>17.039772727272727</v>
      </c>
      <c r="Z17">
        <v>2999</v>
      </c>
      <c r="AA17">
        <v>0.960955</v>
      </c>
    </row>
    <row r="18" spans="1:27" x14ac:dyDescent="0.35">
      <c r="A18">
        <v>1.3579545454545454</v>
      </c>
      <c r="B18">
        <v>239</v>
      </c>
      <c r="C18">
        <v>0.89289700000000005</v>
      </c>
      <c r="G18">
        <v>1.3579545454545454</v>
      </c>
      <c r="H18">
        <v>239</v>
      </c>
      <c r="I18">
        <v>0.83141799999999999</v>
      </c>
      <c r="M18">
        <v>1.3579545454545454</v>
      </c>
      <c r="N18">
        <v>239</v>
      </c>
      <c r="O18">
        <v>0.772783</v>
      </c>
    </row>
    <row r="19" spans="1:27" x14ac:dyDescent="0.35">
      <c r="A19">
        <v>2.0681818181818183</v>
      </c>
      <c r="B19">
        <v>364</v>
      </c>
      <c r="C19">
        <v>0.91669999999999996</v>
      </c>
      <c r="G19">
        <v>2.0681818181818183</v>
      </c>
      <c r="H19">
        <v>364</v>
      </c>
      <c r="I19">
        <v>0.87112000000000001</v>
      </c>
      <c r="M19">
        <v>2.0681818181818183</v>
      </c>
      <c r="N19">
        <v>364</v>
      </c>
      <c r="O19">
        <v>0.836955</v>
      </c>
    </row>
    <row r="20" spans="1:27" x14ac:dyDescent="0.35">
      <c r="A20">
        <v>3.1590909090909092</v>
      </c>
      <c r="B20">
        <v>556</v>
      </c>
      <c r="C20">
        <v>0.94096400000000002</v>
      </c>
      <c r="G20">
        <v>3.1590909090909092</v>
      </c>
      <c r="H20">
        <v>556</v>
      </c>
      <c r="I20">
        <v>0.911968</v>
      </c>
      <c r="M20">
        <v>3.1590909090909092</v>
      </c>
      <c r="N20">
        <v>556</v>
      </c>
      <c r="O20">
        <v>0.87834299999999998</v>
      </c>
    </row>
    <row r="21" spans="1:27" x14ac:dyDescent="0.35">
      <c r="A21">
        <v>4.8125</v>
      </c>
      <c r="B21">
        <v>847</v>
      </c>
      <c r="C21">
        <v>0.96406599999999998</v>
      </c>
      <c r="G21">
        <v>4.8125</v>
      </c>
      <c r="H21">
        <v>847</v>
      </c>
      <c r="I21">
        <v>0.93977999999999995</v>
      </c>
      <c r="M21">
        <v>4.8125</v>
      </c>
      <c r="N21">
        <v>847</v>
      </c>
      <c r="O21">
        <v>0.91637400000000002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FBC5-F6ED-44B1-AA74-33DF0DE0B722}">
  <dimension ref="B2:W302"/>
  <sheetViews>
    <sheetView topLeftCell="A270" zoomScale="44" zoomScaleNormal="64" workbookViewId="0">
      <selection activeCell="C289" sqref="C289"/>
    </sheetView>
  </sheetViews>
  <sheetFormatPr baseColWidth="10" defaultRowHeight="14.5" x14ac:dyDescent="0.35"/>
  <cols>
    <col min="7" max="7" width="13.6328125" customWidth="1"/>
    <col min="13" max="13" width="16.453125" customWidth="1"/>
    <col min="15" max="15" width="14" customWidth="1"/>
    <col min="16" max="16" width="14.7265625" customWidth="1"/>
  </cols>
  <sheetData>
    <row r="2" spans="2:17" ht="23.5" x14ac:dyDescent="0.55000000000000004">
      <c r="B2" s="13" t="s">
        <v>68</v>
      </c>
    </row>
    <row r="4" spans="2:17" s="9" customFormat="1" ht="18.5" x14ac:dyDescent="0.45">
      <c r="C4" s="9" t="s">
        <v>73</v>
      </c>
      <c r="N4" s="9" t="s">
        <v>78</v>
      </c>
    </row>
    <row r="6" spans="2:17" x14ac:dyDescent="0.35">
      <c r="M6" s="12" t="s">
        <v>79</v>
      </c>
      <c r="N6" t="s">
        <v>40</v>
      </c>
      <c r="O6" t="s">
        <v>72</v>
      </c>
      <c r="P6" t="s">
        <v>68</v>
      </c>
      <c r="Q6" s="12" t="s">
        <v>76</v>
      </c>
    </row>
    <row r="7" spans="2:17" x14ac:dyDescent="0.35">
      <c r="B7" t="s">
        <v>74</v>
      </c>
      <c r="C7" t="s">
        <v>40</v>
      </c>
      <c r="D7" t="s">
        <v>72</v>
      </c>
      <c r="E7" t="s">
        <v>68</v>
      </c>
      <c r="G7" s="12" t="s">
        <v>77</v>
      </c>
      <c r="H7" t="s">
        <v>40</v>
      </c>
      <c r="I7" t="s">
        <v>72</v>
      </c>
      <c r="J7" t="s">
        <v>68</v>
      </c>
      <c r="K7" s="12" t="s">
        <v>76</v>
      </c>
      <c r="M7">
        <f>N7*(1-P7)</f>
        <v>5.4518999999999984</v>
      </c>
      <c r="N7">
        <v>100</v>
      </c>
      <c r="O7">
        <v>0.109362</v>
      </c>
      <c r="P7">
        <v>0.94548100000000002</v>
      </c>
      <c r="Q7">
        <v>0.98263999999999996</v>
      </c>
    </row>
    <row r="8" spans="2:17" x14ac:dyDescent="0.35">
      <c r="B8">
        <f>C8*(1-E8)</f>
        <v>0.89208000000000021</v>
      </c>
      <c r="C8">
        <v>6</v>
      </c>
      <c r="D8">
        <v>3.88289E-2</v>
      </c>
      <c r="E8">
        <v>0.85131999999999997</v>
      </c>
      <c r="G8">
        <f>H8*(1-J8)</f>
        <v>0.89208000000000021</v>
      </c>
      <c r="H8">
        <v>6</v>
      </c>
      <c r="I8">
        <v>3.88289E-2</v>
      </c>
      <c r="J8">
        <v>0.85131999999999997</v>
      </c>
      <c r="K8">
        <v>0.91966000000000003</v>
      </c>
      <c r="M8">
        <f t="shared" ref="M8:M11" si="0">N8*(1-P8)</f>
        <v>24.121934999999997</v>
      </c>
      <c r="N8">
        <v>135</v>
      </c>
      <c r="O8">
        <v>0.22397700000000001</v>
      </c>
      <c r="P8">
        <v>0.82131900000000002</v>
      </c>
      <c r="Q8">
        <v>0.94752599999999998</v>
      </c>
    </row>
    <row r="9" spans="2:17" x14ac:dyDescent="0.35">
      <c r="B9">
        <f t="shared" ref="B9:B16" si="1">C9*(1-E9)</f>
        <v>3.7658400000000003</v>
      </c>
      <c r="C9">
        <v>10</v>
      </c>
      <c r="D9">
        <v>8.7514900000000007E-2</v>
      </c>
      <c r="E9">
        <v>0.62341599999999997</v>
      </c>
      <c r="G9">
        <f>H9*(1-K9)</f>
        <v>2.2619999999999996</v>
      </c>
      <c r="H9">
        <v>10</v>
      </c>
      <c r="I9">
        <v>8.7514900000000007E-2</v>
      </c>
      <c r="J9">
        <v>0.62341599999999997</v>
      </c>
      <c r="K9">
        <v>0.77380000000000004</v>
      </c>
      <c r="M9">
        <f t="shared" si="0"/>
        <v>101.39462699999999</v>
      </c>
      <c r="N9">
        <v>183</v>
      </c>
      <c r="O9">
        <v>0.43828299999999998</v>
      </c>
      <c r="P9">
        <v>0.44593100000000002</v>
      </c>
      <c r="Q9">
        <v>0.607016</v>
      </c>
    </row>
    <row r="10" spans="2:17" x14ac:dyDescent="0.35">
      <c r="B10">
        <f t="shared" si="1"/>
        <v>11.767984</v>
      </c>
      <c r="C10">
        <v>16</v>
      </c>
      <c r="D10">
        <v>0.18874299999999999</v>
      </c>
      <c r="E10">
        <v>0.26450099999999999</v>
      </c>
      <c r="G10">
        <f>H10*(1-K10)</f>
        <v>10.08</v>
      </c>
      <c r="H10">
        <v>16</v>
      </c>
      <c r="I10">
        <v>0.18874299999999999</v>
      </c>
      <c r="J10">
        <v>0.26450099999999999</v>
      </c>
      <c r="K10">
        <v>0.37</v>
      </c>
      <c r="M10">
        <f t="shared" si="0"/>
        <v>188.399744</v>
      </c>
      <c r="N10">
        <v>247</v>
      </c>
      <c r="O10">
        <v>0.58870599999999995</v>
      </c>
      <c r="P10">
        <v>0.23724799999999999</v>
      </c>
      <c r="Q10">
        <v>0.33975699999999998</v>
      </c>
    </row>
    <row r="11" spans="2:17" x14ac:dyDescent="0.35">
      <c r="B11">
        <f t="shared" si="1"/>
        <v>24.762839400000001</v>
      </c>
      <c r="C11">
        <v>27</v>
      </c>
      <c r="D11">
        <v>0.31403599999999998</v>
      </c>
      <c r="E11">
        <v>8.2857799999999995E-2</v>
      </c>
      <c r="G11">
        <f t="shared" ref="G11:G16" si="2">H11*(1-K11)</f>
        <v>23.802659999999999</v>
      </c>
      <c r="H11">
        <v>27</v>
      </c>
      <c r="I11">
        <v>0.31403599999999998</v>
      </c>
      <c r="J11">
        <v>8.2857799999999995E-2</v>
      </c>
      <c r="K11">
        <v>0.11842</v>
      </c>
      <c r="M11">
        <f t="shared" si="0"/>
        <v>275.74464599999999</v>
      </c>
      <c r="N11">
        <v>333</v>
      </c>
      <c r="O11">
        <v>0.67473499999999997</v>
      </c>
      <c r="P11">
        <v>0.17193800000000001</v>
      </c>
      <c r="Q11">
        <v>0.25398199999999999</v>
      </c>
    </row>
    <row r="12" spans="2:17" x14ac:dyDescent="0.35">
      <c r="B12">
        <f t="shared" si="1"/>
        <v>43.617298499999997</v>
      </c>
      <c r="C12">
        <v>45</v>
      </c>
      <c r="D12">
        <v>0.422377</v>
      </c>
      <c r="E12">
        <v>3.0726699999999999E-2</v>
      </c>
      <c r="G12">
        <f t="shared" si="2"/>
        <v>42.992100000000001</v>
      </c>
      <c r="H12">
        <v>45</v>
      </c>
      <c r="I12">
        <v>0.422377</v>
      </c>
      <c r="J12">
        <v>3.0726699999999999E-2</v>
      </c>
      <c r="K12">
        <v>4.462E-2</v>
      </c>
    </row>
    <row r="13" spans="2:17" x14ac:dyDescent="0.35">
      <c r="B13">
        <f t="shared" si="1"/>
        <v>73.063322799999995</v>
      </c>
      <c r="C13">
        <v>74</v>
      </c>
      <c r="D13">
        <v>0.534636</v>
      </c>
      <c r="E13">
        <v>1.26578E-2</v>
      </c>
      <c r="G13">
        <f t="shared" si="2"/>
        <v>72.64876000000001</v>
      </c>
      <c r="H13">
        <v>74</v>
      </c>
      <c r="I13">
        <v>0.534636</v>
      </c>
      <c r="J13">
        <v>1.26578E-2</v>
      </c>
      <c r="K13">
        <v>1.8259999999999998E-2</v>
      </c>
    </row>
    <row r="14" spans="2:17" x14ac:dyDescent="0.35">
      <c r="B14">
        <f t="shared" si="1"/>
        <v>121.22475466</v>
      </c>
      <c r="C14">
        <v>122</v>
      </c>
      <c r="D14">
        <v>0.64777399999999996</v>
      </c>
      <c r="E14">
        <v>6.3544700000000001E-3</v>
      </c>
      <c r="G14">
        <f t="shared" si="2"/>
        <v>120.78599996</v>
      </c>
      <c r="H14">
        <v>122</v>
      </c>
      <c r="I14">
        <v>0.64777399999999996</v>
      </c>
      <c r="J14">
        <v>6.3544700000000001E-3</v>
      </c>
      <c r="K14">
        <v>9.9508200000000008E-3</v>
      </c>
    </row>
    <row r="15" spans="2:17" x14ac:dyDescent="0.35">
      <c r="B15">
        <f t="shared" si="1"/>
        <v>200.06635901999999</v>
      </c>
      <c r="C15">
        <v>201</v>
      </c>
      <c r="D15">
        <v>0.74567099999999997</v>
      </c>
      <c r="E15">
        <v>4.6449799999999999E-3</v>
      </c>
      <c r="G15">
        <f t="shared" si="2"/>
        <v>199.50999905999998</v>
      </c>
      <c r="H15">
        <v>201</v>
      </c>
      <c r="I15">
        <v>0.74567099999999997</v>
      </c>
      <c r="J15">
        <v>4.6449799999999999E-3</v>
      </c>
      <c r="K15">
        <v>7.4129399999999998E-3</v>
      </c>
    </row>
    <row r="16" spans="2:17" x14ac:dyDescent="0.35">
      <c r="B16">
        <f t="shared" si="1"/>
        <v>331.64219250000002</v>
      </c>
      <c r="C16">
        <v>333</v>
      </c>
      <c r="D16">
        <v>0.81624399999999997</v>
      </c>
      <c r="E16">
        <v>4.0775000000000004E-3</v>
      </c>
      <c r="G16">
        <f t="shared" si="2"/>
        <v>330.66999899999996</v>
      </c>
      <c r="H16">
        <v>333</v>
      </c>
      <c r="I16">
        <v>0.81624399999999997</v>
      </c>
      <c r="J16">
        <v>4.0775000000000004E-3</v>
      </c>
      <c r="K16">
        <v>6.9969999999999997E-3</v>
      </c>
    </row>
    <row r="22" spans="2:16" ht="18.5" x14ac:dyDescent="0.45">
      <c r="B22" s="9" t="s">
        <v>73</v>
      </c>
    </row>
    <row r="24" spans="2:16" x14ac:dyDescent="0.35">
      <c r="B24">
        <v>1</v>
      </c>
      <c r="C24">
        <v>2.4405500000000001E-3</v>
      </c>
      <c r="D24" t="s">
        <v>15</v>
      </c>
      <c r="E24">
        <v>2.4302799999999999E-3</v>
      </c>
      <c r="F24" t="s">
        <v>69</v>
      </c>
      <c r="G24">
        <v>0.98587000000000002</v>
      </c>
      <c r="H24" t="s">
        <v>70</v>
      </c>
      <c r="I24">
        <v>0.981132</v>
      </c>
      <c r="J24" t="s">
        <v>75</v>
      </c>
      <c r="K24">
        <v>0.98587000000000002</v>
      </c>
      <c r="L24" t="s">
        <v>80</v>
      </c>
      <c r="M24">
        <v>0.981132</v>
      </c>
      <c r="N24">
        <v>1</v>
      </c>
      <c r="O24">
        <v>1.413E-2</v>
      </c>
      <c r="P24">
        <v>1.413E-2</v>
      </c>
    </row>
    <row r="25" spans="2:16" x14ac:dyDescent="0.35">
      <c r="B25">
        <v>2</v>
      </c>
      <c r="C25">
        <v>6.9972200000000002E-3</v>
      </c>
      <c r="D25" t="s">
        <v>15</v>
      </c>
      <c r="E25">
        <v>6.9850700000000003E-3</v>
      </c>
      <c r="F25" t="s">
        <v>69</v>
      </c>
      <c r="G25">
        <v>0.97738000000000003</v>
      </c>
      <c r="H25" t="s">
        <v>70</v>
      </c>
      <c r="I25">
        <v>1</v>
      </c>
      <c r="J25" t="s">
        <v>75</v>
      </c>
      <c r="K25">
        <v>0.97582000000000002</v>
      </c>
      <c r="L25" t="s">
        <v>80</v>
      </c>
      <c r="M25">
        <v>1</v>
      </c>
      <c r="N25">
        <v>1</v>
      </c>
      <c r="O25">
        <v>4.5240000000000002E-2</v>
      </c>
      <c r="P25">
        <v>4.836E-2</v>
      </c>
    </row>
    <row r="26" spans="2:16" x14ac:dyDescent="0.35">
      <c r="B26">
        <v>4</v>
      </c>
      <c r="C26">
        <v>1.9644499999999999E-2</v>
      </c>
      <c r="D26" t="s">
        <v>15</v>
      </c>
      <c r="E26">
        <v>2.00351E-2</v>
      </c>
      <c r="F26" t="s">
        <v>69</v>
      </c>
      <c r="G26">
        <v>0.940195</v>
      </c>
      <c r="H26" t="s">
        <v>70</v>
      </c>
      <c r="I26">
        <v>0.95945899999999995</v>
      </c>
      <c r="J26" t="s">
        <v>75</v>
      </c>
      <c r="K26">
        <v>0.95365999999999995</v>
      </c>
      <c r="L26" t="s">
        <v>80</v>
      </c>
      <c r="M26">
        <v>0.96756799999999998</v>
      </c>
      <c r="N26">
        <v>1</v>
      </c>
      <c r="O26">
        <v>0.23921999999999999</v>
      </c>
      <c r="P26">
        <v>0.18536</v>
      </c>
    </row>
    <row r="27" spans="2:16" x14ac:dyDescent="0.35">
      <c r="B27">
        <v>7</v>
      </c>
      <c r="C27">
        <v>5.11671E-2</v>
      </c>
      <c r="D27" t="s">
        <v>15</v>
      </c>
      <c r="E27">
        <v>4.7122200000000003E-2</v>
      </c>
      <c r="F27" t="s">
        <v>69</v>
      </c>
      <c r="G27">
        <v>0.78648899999999999</v>
      </c>
      <c r="H27" t="s">
        <v>70</v>
      </c>
      <c r="I27">
        <v>0.81518900000000005</v>
      </c>
      <c r="J27" t="s">
        <v>75</v>
      </c>
      <c r="K27">
        <v>0.88863999999999999</v>
      </c>
      <c r="L27" t="s">
        <v>80</v>
      </c>
      <c r="M27">
        <v>0.87360599999999999</v>
      </c>
      <c r="N27">
        <v>1</v>
      </c>
      <c r="O27">
        <v>1.49458</v>
      </c>
      <c r="P27">
        <v>0.77951999999999999</v>
      </c>
    </row>
    <row r="28" spans="2:16" x14ac:dyDescent="0.35">
      <c r="B28">
        <v>14</v>
      </c>
      <c r="C28">
        <v>0.15638299999999999</v>
      </c>
      <c r="D28" t="s">
        <v>15</v>
      </c>
      <c r="E28">
        <v>0.162554</v>
      </c>
      <c r="F28" t="s">
        <v>69</v>
      </c>
      <c r="G28">
        <v>0.35362100000000002</v>
      </c>
      <c r="H28" t="s">
        <v>70</v>
      </c>
      <c r="I28">
        <v>0.32802300000000001</v>
      </c>
      <c r="J28" t="s">
        <v>75</v>
      </c>
      <c r="K28">
        <v>0.48235</v>
      </c>
      <c r="L28" t="s">
        <v>80</v>
      </c>
      <c r="M28">
        <v>0.42413200000000001</v>
      </c>
      <c r="N28">
        <v>6.1516500000000001</v>
      </c>
      <c r="O28">
        <v>9.4076799999999992</v>
      </c>
      <c r="P28">
        <v>8.0621600000000004</v>
      </c>
    </row>
    <row r="29" spans="2:16" x14ac:dyDescent="0.35">
      <c r="B29">
        <v>28</v>
      </c>
      <c r="C29">
        <v>0.32004700000000003</v>
      </c>
      <c r="D29" t="s">
        <v>15</v>
      </c>
      <c r="E29">
        <v>0.30575999999999998</v>
      </c>
      <c r="F29" t="s">
        <v>69</v>
      </c>
      <c r="G29">
        <v>7.9127900000000001E-2</v>
      </c>
      <c r="H29" t="s">
        <v>70</v>
      </c>
      <c r="I29">
        <v>8.0184500000000006E-2</v>
      </c>
      <c r="J29" t="s">
        <v>75</v>
      </c>
      <c r="K29">
        <v>0.1157</v>
      </c>
      <c r="L29" t="s">
        <v>80</v>
      </c>
      <c r="M29">
        <v>0.121265</v>
      </c>
      <c r="N29">
        <v>23.758500000000002</v>
      </c>
      <c r="O29">
        <v>25.784400000000002</v>
      </c>
      <c r="P29">
        <v>24.760400000000001</v>
      </c>
    </row>
    <row r="30" spans="2:16" x14ac:dyDescent="0.35">
      <c r="B30">
        <v>54</v>
      </c>
      <c r="C30">
        <v>0.47383199999999998</v>
      </c>
      <c r="D30" t="s">
        <v>15</v>
      </c>
      <c r="E30">
        <v>0.479215</v>
      </c>
      <c r="F30" t="s">
        <v>69</v>
      </c>
      <c r="G30">
        <v>1.7829600000000001E-2</v>
      </c>
      <c r="H30" t="s">
        <v>70</v>
      </c>
      <c r="I30">
        <v>2.0401300000000001E-2</v>
      </c>
      <c r="J30" t="s">
        <v>75</v>
      </c>
      <c r="K30">
        <v>2.724E-2</v>
      </c>
      <c r="L30" t="s">
        <v>80</v>
      </c>
      <c r="M30">
        <v>2.6252999999999999E-2</v>
      </c>
      <c r="N30">
        <v>53.323799999999999</v>
      </c>
      <c r="O30">
        <v>52.898299999999999</v>
      </c>
      <c r="P30">
        <v>52.529000000000003</v>
      </c>
    </row>
    <row r="31" spans="2:16" x14ac:dyDescent="0.35">
      <c r="B31">
        <v>105</v>
      </c>
      <c r="C31">
        <v>0.62245799999999996</v>
      </c>
      <c r="D31" t="s">
        <v>15</v>
      </c>
      <c r="E31">
        <v>0.66783300000000001</v>
      </c>
      <c r="F31" t="s">
        <v>69</v>
      </c>
      <c r="G31">
        <v>6.9155600000000003E-3</v>
      </c>
      <c r="H31" t="s">
        <v>70</v>
      </c>
      <c r="I31">
        <v>2.70171E-3</v>
      </c>
      <c r="J31" t="s">
        <v>75</v>
      </c>
      <c r="K31">
        <v>1.07619E-2</v>
      </c>
      <c r="L31" t="s">
        <v>80</v>
      </c>
      <c r="M31">
        <v>3.999E-3</v>
      </c>
      <c r="N31">
        <v>133.114</v>
      </c>
      <c r="O31">
        <v>104.71599999999999</v>
      </c>
      <c r="P31">
        <v>104.58</v>
      </c>
    </row>
    <row r="32" spans="2:16" x14ac:dyDescent="0.35">
      <c r="B32">
        <v>204</v>
      </c>
      <c r="C32">
        <v>0.74250700000000003</v>
      </c>
      <c r="D32" t="s">
        <v>15</v>
      </c>
      <c r="E32">
        <v>0.74547799999999997</v>
      </c>
      <c r="F32" t="s">
        <v>69</v>
      </c>
      <c r="G32">
        <v>4.9270499999999997E-3</v>
      </c>
      <c r="H32" t="s">
        <v>70</v>
      </c>
      <c r="I32">
        <v>5.2924900000000004E-3</v>
      </c>
      <c r="J32" t="s">
        <v>75</v>
      </c>
      <c r="K32">
        <v>8.0392199999999997E-3</v>
      </c>
      <c r="L32" t="s">
        <v>80</v>
      </c>
      <c r="M32">
        <v>6.8145200000000001E-3</v>
      </c>
      <c r="N32">
        <v>192.85599999999999</v>
      </c>
      <c r="O32">
        <v>202.92</v>
      </c>
      <c r="P32">
        <v>202.61</v>
      </c>
    </row>
    <row r="33" spans="2:20" x14ac:dyDescent="0.35">
      <c r="B33">
        <v>397</v>
      </c>
      <c r="C33">
        <v>0.83371700000000004</v>
      </c>
      <c r="D33" t="s">
        <v>15</v>
      </c>
      <c r="E33">
        <v>0.83508599999999999</v>
      </c>
      <c r="F33" t="s">
        <v>69</v>
      </c>
      <c r="G33">
        <v>3.9884100000000004E-3</v>
      </c>
      <c r="H33" t="s">
        <v>70</v>
      </c>
      <c r="I33">
        <v>4.7289100000000002E-3</v>
      </c>
      <c r="J33" t="s">
        <v>75</v>
      </c>
      <c r="K33">
        <v>6.8665000000000002E-3</v>
      </c>
      <c r="L33" t="s">
        <v>80</v>
      </c>
      <c r="M33">
        <v>8.2301900000000001E-3</v>
      </c>
      <c r="N33">
        <v>368.18200000000002</v>
      </c>
      <c r="O33">
        <v>395.12299999999999</v>
      </c>
      <c r="P33">
        <v>393.733</v>
      </c>
    </row>
    <row r="34" spans="2:20" x14ac:dyDescent="0.35">
      <c r="B34">
        <v>772</v>
      </c>
      <c r="C34" t="s">
        <v>71</v>
      </c>
      <c r="D34" t="s">
        <v>15</v>
      </c>
      <c r="E34">
        <v>0.83508599999999999</v>
      </c>
      <c r="F34" t="s">
        <v>69</v>
      </c>
      <c r="G34">
        <v>0</v>
      </c>
      <c r="H34" t="s">
        <v>70</v>
      </c>
      <c r="I34">
        <v>6.0935800000000004E-3</v>
      </c>
      <c r="J34" t="s">
        <v>75</v>
      </c>
      <c r="K34">
        <v>0</v>
      </c>
      <c r="L34" t="s">
        <v>80</v>
      </c>
      <c r="M34">
        <v>1.28647E-2</v>
      </c>
      <c r="N34">
        <v>372.65600000000001</v>
      </c>
      <c r="O34">
        <v>767.29600000000005</v>
      </c>
      <c r="P34">
        <v>762.06799999999998</v>
      </c>
    </row>
    <row r="38" spans="2:20" s="14" customFormat="1" ht="30" x14ac:dyDescent="0.45">
      <c r="B38" s="9" t="s">
        <v>84</v>
      </c>
      <c r="R38" s="14" t="s">
        <v>81</v>
      </c>
      <c r="S38" s="14" t="s">
        <v>82</v>
      </c>
      <c r="T38" s="14" t="s">
        <v>83</v>
      </c>
    </row>
    <row r="39" spans="2:20" x14ac:dyDescent="0.35">
      <c r="B39">
        <v>5</v>
      </c>
      <c r="C39">
        <v>4.8160900000000003E-3</v>
      </c>
      <c r="D39" t="s">
        <v>15</v>
      </c>
      <c r="E39">
        <v>4.5141299999999999E-3</v>
      </c>
      <c r="F39" t="s">
        <v>69</v>
      </c>
      <c r="G39">
        <v>0.992344</v>
      </c>
      <c r="H39" t="s">
        <v>70</v>
      </c>
      <c r="I39">
        <v>0.99508200000000002</v>
      </c>
      <c r="J39" t="s">
        <v>75</v>
      </c>
      <c r="K39">
        <v>0.99112</v>
      </c>
      <c r="L39" t="s">
        <v>80</v>
      </c>
      <c r="M39">
        <v>0.99180299999999999</v>
      </c>
      <c r="N39">
        <v>1</v>
      </c>
      <c r="O39">
        <v>3.8280000000000002E-2</v>
      </c>
      <c r="P39">
        <v>4.4400000000000002E-2</v>
      </c>
      <c r="R39">
        <f>N39/B39</f>
        <v>0.2</v>
      </c>
      <c r="S39">
        <f>O39/B39</f>
        <v>7.6560000000000005E-3</v>
      </c>
      <c r="T39">
        <f>P39/B39</f>
        <v>8.8800000000000007E-3</v>
      </c>
    </row>
    <row r="40" spans="2:20" x14ac:dyDescent="0.35">
      <c r="B40">
        <v>6</v>
      </c>
      <c r="C40">
        <v>6.5700000000000003E-3</v>
      </c>
      <c r="D40" t="s">
        <v>15</v>
      </c>
      <c r="E40">
        <v>6.3549599999999998E-3</v>
      </c>
      <c r="F40" t="s">
        <v>69</v>
      </c>
      <c r="G40">
        <v>0.99036999999999997</v>
      </c>
      <c r="H40" t="s">
        <v>70</v>
      </c>
      <c r="I40">
        <v>0.99546500000000004</v>
      </c>
      <c r="J40" t="s">
        <v>75</v>
      </c>
      <c r="K40">
        <v>0.98919999999999997</v>
      </c>
      <c r="L40" t="s">
        <v>80</v>
      </c>
      <c r="M40">
        <v>0.98979600000000001</v>
      </c>
      <c r="N40">
        <v>1</v>
      </c>
      <c r="O40">
        <v>5.7779999999999998E-2</v>
      </c>
      <c r="P40">
        <v>6.4799999999999996E-2</v>
      </c>
      <c r="R40">
        <f t="shared" ref="R40:R103" si="3">N40/B40</f>
        <v>0.16666666666666666</v>
      </c>
      <c r="S40">
        <f t="shared" ref="S40:S103" si="4">O40/B40</f>
        <v>9.6299999999999997E-3</v>
      </c>
      <c r="T40">
        <f t="shared" ref="T40:T103" si="5">P40/B40</f>
        <v>1.0799999999999999E-2</v>
      </c>
    </row>
    <row r="41" spans="2:20" x14ac:dyDescent="0.35">
      <c r="B41">
        <v>8</v>
      </c>
      <c r="C41">
        <v>1.14346E-2</v>
      </c>
      <c r="D41" t="s">
        <v>15</v>
      </c>
      <c r="E41">
        <v>1.07899E-2</v>
      </c>
      <c r="F41" t="s">
        <v>69</v>
      </c>
      <c r="G41">
        <v>0.98568</v>
      </c>
      <c r="H41" t="s">
        <v>70</v>
      </c>
      <c r="I41">
        <v>0.97881399999999996</v>
      </c>
      <c r="J41" t="s">
        <v>75</v>
      </c>
      <c r="K41">
        <v>0.98468</v>
      </c>
      <c r="L41" t="s">
        <v>80</v>
      </c>
      <c r="M41">
        <v>0.97336599999999995</v>
      </c>
      <c r="N41">
        <v>1</v>
      </c>
      <c r="O41">
        <v>0.11456</v>
      </c>
      <c r="P41">
        <v>0.12256</v>
      </c>
      <c r="R41">
        <f t="shared" si="3"/>
        <v>0.125</v>
      </c>
      <c r="S41">
        <f t="shared" si="4"/>
        <v>1.4319999999999999E-2</v>
      </c>
      <c r="T41">
        <f t="shared" si="5"/>
        <v>1.532E-2</v>
      </c>
    </row>
    <row r="42" spans="2:20" x14ac:dyDescent="0.35">
      <c r="B42">
        <v>10</v>
      </c>
      <c r="C42">
        <v>1.7170899999999999E-2</v>
      </c>
      <c r="D42" t="s">
        <v>15</v>
      </c>
      <c r="E42">
        <v>1.7641899999999999E-2</v>
      </c>
      <c r="F42" t="s">
        <v>69</v>
      </c>
      <c r="G42">
        <v>0.97839799999999999</v>
      </c>
      <c r="H42" t="s">
        <v>70</v>
      </c>
      <c r="I42">
        <v>0.98258299999999998</v>
      </c>
      <c r="J42" t="s">
        <v>75</v>
      </c>
      <c r="K42">
        <v>0.97984000000000004</v>
      </c>
      <c r="L42" t="s">
        <v>80</v>
      </c>
      <c r="M42">
        <v>0.98043100000000005</v>
      </c>
      <c r="N42">
        <v>1</v>
      </c>
      <c r="O42">
        <v>0.21601999999999999</v>
      </c>
      <c r="P42">
        <v>0.2016</v>
      </c>
      <c r="R42">
        <f t="shared" si="3"/>
        <v>0.1</v>
      </c>
      <c r="S42">
        <f t="shared" si="4"/>
        <v>2.1602E-2</v>
      </c>
      <c r="T42">
        <f t="shared" si="5"/>
        <v>2.0160000000000001E-2</v>
      </c>
    </row>
    <row r="43" spans="2:20" x14ac:dyDescent="0.35">
      <c r="B43">
        <v>12</v>
      </c>
      <c r="C43">
        <v>2.6294000000000001E-2</v>
      </c>
      <c r="D43" t="s">
        <v>15</v>
      </c>
      <c r="E43">
        <v>2.6731000000000001E-2</v>
      </c>
      <c r="F43" t="s">
        <v>69</v>
      </c>
      <c r="G43">
        <v>0.96016699999999999</v>
      </c>
      <c r="H43" t="s">
        <v>70</v>
      </c>
      <c r="I43">
        <v>0.96876600000000002</v>
      </c>
      <c r="J43" t="s">
        <v>75</v>
      </c>
      <c r="K43">
        <v>0.9728</v>
      </c>
      <c r="L43" t="s">
        <v>80</v>
      </c>
      <c r="M43">
        <v>0.98156699999999997</v>
      </c>
      <c r="N43">
        <v>1</v>
      </c>
      <c r="O43">
        <v>0.47799999999999998</v>
      </c>
      <c r="P43">
        <v>0.32640000000000002</v>
      </c>
      <c r="R43">
        <f t="shared" si="3"/>
        <v>8.3333333333333329E-2</v>
      </c>
      <c r="S43">
        <f t="shared" si="4"/>
        <v>3.9833333333333332E-2</v>
      </c>
      <c r="T43">
        <f t="shared" si="5"/>
        <v>2.7200000000000002E-2</v>
      </c>
    </row>
    <row r="44" spans="2:20" x14ac:dyDescent="0.35">
      <c r="B44">
        <v>15</v>
      </c>
      <c r="C44">
        <v>3.7092600000000003E-2</v>
      </c>
      <c r="D44" t="s">
        <v>15</v>
      </c>
      <c r="E44">
        <v>3.7053900000000001E-2</v>
      </c>
      <c r="F44" t="s">
        <v>69</v>
      </c>
      <c r="G44">
        <v>0.93911500000000003</v>
      </c>
      <c r="H44" t="s">
        <v>70</v>
      </c>
      <c r="I44">
        <v>0.94311400000000001</v>
      </c>
      <c r="J44" t="s">
        <v>75</v>
      </c>
      <c r="K44">
        <v>0.96611999999999998</v>
      </c>
      <c r="L44" t="s">
        <v>80</v>
      </c>
      <c r="M44">
        <v>0.97173600000000004</v>
      </c>
      <c r="N44">
        <v>1</v>
      </c>
      <c r="O44">
        <v>0.91327999999999998</v>
      </c>
      <c r="P44">
        <v>0.50819999999999999</v>
      </c>
      <c r="R44">
        <f t="shared" si="3"/>
        <v>6.6666666666666666E-2</v>
      </c>
      <c r="S44">
        <f t="shared" si="4"/>
        <v>6.0885333333333333E-2</v>
      </c>
      <c r="T44">
        <f t="shared" si="5"/>
        <v>3.388E-2</v>
      </c>
    </row>
    <row r="45" spans="2:20" x14ac:dyDescent="0.35">
      <c r="B45">
        <v>18</v>
      </c>
      <c r="C45">
        <v>5.8450700000000001E-2</v>
      </c>
      <c r="D45" t="s">
        <v>15</v>
      </c>
      <c r="E45">
        <v>6.4651500000000001E-2</v>
      </c>
      <c r="F45" t="s">
        <v>69</v>
      </c>
      <c r="G45">
        <v>0.88809099999999996</v>
      </c>
      <c r="H45" t="s">
        <v>70</v>
      </c>
      <c r="I45">
        <v>0.86347499999999999</v>
      </c>
      <c r="J45" t="s">
        <v>75</v>
      </c>
      <c r="K45">
        <v>0.94762000000000002</v>
      </c>
      <c r="L45" t="s">
        <v>80</v>
      </c>
      <c r="M45">
        <v>0.93191500000000005</v>
      </c>
      <c r="N45">
        <v>1.6460399999999999</v>
      </c>
      <c r="O45">
        <v>2.0143599999999999</v>
      </c>
      <c r="P45">
        <v>0.94284000000000001</v>
      </c>
      <c r="R45">
        <f t="shared" si="3"/>
        <v>9.1446666666666662E-2</v>
      </c>
      <c r="S45">
        <f t="shared" si="4"/>
        <v>0.11190888888888889</v>
      </c>
      <c r="T45">
        <f t="shared" si="5"/>
        <v>5.2380000000000003E-2</v>
      </c>
    </row>
    <row r="46" spans="2:20" x14ac:dyDescent="0.35">
      <c r="B46">
        <v>23</v>
      </c>
      <c r="C46">
        <v>9.3044000000000002E-2</v>
      </c>
      <c r="D46" t="s">
        <v>15</v>
      </c>
      <c r="E46">
        <v>0.101204</v>
      </c>
      <c r="F46" t="s">
        <v>69</v>
      </c>
      <c r="G46">
        <v>0.79998999999999998</v>
      </c>
      <c r="H46" t="s">
        <v>70</v>
      </c>
      <c r="I46">
        <v>0.79896500000000004</v>
      </c>
      <c r="J46" t="s">
        <v>75</v>
      </c>
      <c r="K46">
        <v>0.91505999999999998</v>
      </c>
      <c r="L46" t="s">
        <v>80</v>
      </c>
      <c r="M46">
        <v>0.91746300000000003</v>
      </c>
      <c r="N46">
        <v>3.5343599999999999</v>
      </c>
      <c r="O46">
        <v>4.6002200000000002</v>
      </c>
      <c r="P46">
        <v>1.9536199999999999</v>
      </c>
      <c r="R46">
        <f t="shared" si="3"/>
        <v>0.15366782608695653</v>
      </c>
      <c r="S46">
        <f t="shared" si="4"/>
        <v>0.2000095652173913</v>
      </c>
      <c r="T46">
        <f t="shared" si="5"/>
        <v>8.4940000000000002E-2</v>
      </c>
    </row>
    <row r="47" spans="2:20" x14ac:dyDescent="0.35">
      <c r="B47">
        <v>28</v>
      </c>
      <c r="C47">
        <v>0.14063999999999999</v>
      </c>
      <c r="D47" t="s">
        <v>15</v>
      </c>
      <c r="E47">
        <v>0.13250500000000001</v>
      </c>
      <c r="F47" t="s">
        <v>69</v>
      </c>
      <c r="G47">
        <v>0.65607199999999999</v>
      </c>
      <c r="H47" t="s">
        <v>70</v>
      </c>
      <c r="I47">
        <v>0.69310799999999995</v>
      </c>
      <c r="J47" t="s">
        <v>75</v>
      </c>
      <c r="K47">
        <v>0.81381999999999999</v>
      </c>
      <c r="L47" t="s">
        <v>80</v>
      </c>
      <c r="M47">
        <v>0.83560699999999999</v>
      </c>
      <c r="N47">
        <v>5.7239100000000001</v>
      </c>
      <c r="O47">
        <v>9.6299799999999998</v>
      </c>
      <c r="P47">
        <v>5.2130400000000003</v>
      </c>
      <c r="R47">
        <f t="shared" si="3"/>
        <v>0.20442535714285714</v>
      </c>
      <c r="S47">
        <f t="shared" si="4"/>
        <v>0.34392785714285712</v>
      </c>
      <c r="T47">
        <f t="shared" si="5"/>
        <v>0.18618000000000001</v>
      </c>
    </row>
    <row r="48" spans="2:20" x14ac:dyDescent="0.35">
      <c r="B48">
        <v>35</v>
      </c>
      <c r="C48">
        <v>0.22067300000000001</v>
      </c>
      <c r="D48" t="s">
        <v>15</v>
      </c>
      <c r="E48">
        <v>0.22741400000000001</v>
      </c>
      <c r="F48" t="s">
        <v>69</v>
      </c>
      <c r="G48">
        <v>0.41650900000000002</v>
      </c>
      <c r="H48" t="s">
        <v>70</v>
      </c>
      <c r="I48">
        <v>0.38769900000000002</v>
      </c>
      <c r="J48" t="s">
        <v>75</v>
      </c>
      <c r="K48">
        <v>0.56081999999999999</v>
      </c>
      <c r="L48" t="s">
        <v>80</v>
      </c>
      <c r="M48">
        <v>0.52590999999999999</v>
      </c>
      <c r="N48">
        <v>14.867000000000001</v>
      </c>
      <c r="O48">
        <v>21.430499999999999</v>
      </c>
      <c r="P48">
        <v>16.5932</v>
      </c>
      <c r="R48">
        <f t="shared" si="3"/>
        <v>0.42477142857142858</v>
      </c>
      <c r="S48">
        <f t="shared" si="4"/>
        <v>0.61229999999999996</v>
      </c>
      <c r="T48">
        <f t="shared" si="5"/>
        <v>0.47409142857142855</v>
      </c>
    </row>
    <row r="49" spans="2:20" x14ac:dyDescent="0.35">
      <c r="B49">
        <v>43</v>
      </c>
      <c r="C49">
        <v>0.28778799999999999</v>
      </c>
      <c r="D49" t="s">
        <v>15</v>
      </c>
      <c r="E49">
        <v>0.28922700000000001</v>
      </c>
      <c r="F49" t="s">
        <v>69</v>
      </c>
      <c r="G49">
        <v>0.27803099999999997</v>
      </c>
      <c r="H49" t="s">
        <v>70</v>
      </c>
      <c r="I49">
        <v>0.28190999999999999</v>
      </c>
      <c r="J49" t="s">
        <v>75</v>
      </c>
      <c r="K49">
        <v>0.38768000000000002</v>
      </c>
      <c r="L49" t="s">
        <v>80</v>
      </c>
      <c r="M49">
        <v>0.39906799999999998</v>
      </c>
      <c r="N49">
        <v>24.811</v>
      </c>
      <c r="O49">
        <v>31.044699999999999</v>
      </c>
      <c r="P49">
        <v>26.329799999999999</v>
      </c>
      <c r="R49">
        <f t="shared" si="3"/>
        <v>0.57699999999999996</v>
      </c>
      <c r="S49">
        <f t="shared" si="4"/>
        <v>0.72196976744186048</v>
      </c>
      <c r="T49">
        <f t="shared" si="5"/>
        <v>0.61232093023255807</v>
      </c>
    </row>
    <row r="50" spans="2:20" x14ac:dyDescent="0.35">
      <c r="B50">
        <v>54</v>
      </c>
      <c r="C50">
        <v>0.35874899999999998</v>
      </c>
      <c r="D50" t="s">
        <v>15</v>
      </c>
      <c r="E50">
        <v>0.38152799999999998</v>
      </c>
      <c r="F50" t="s">
        <v>69</v>
      </c>
      <c r="G50">
        <v>0.16925899999999999</v>
      </c>
      <c r="H50" t="s">
        <v>70</v>
      </c>
      <c r="I50">
        <v>0.13968900000000001</v>
      </c>
      <c r="J50" t="s">
        <v>75</v>
      </c>
      <c r="K50">
        <v>0.24346000000000001</v>
      </c>
      <c r="L50" t="s">
        <v>80</v>
      </c>
      <c r="M50">
        <v>0.20606099999999999</v>
      </c>
      <c r="N50">
        <v>38.044199999999996</v>
      </c>
      <c r="O50">
        <v>46.456800000000001</v>
      </c>
      <c r="P50">
        <v>42.872700000000002</v>
      </c>
      <c r="R50">
        <f t="shared" si="3"/>
        <v>0.70452222222222216</v>
      </c>
      <c r="S50">
        <f t="shared" si="4"/>
        <v>0.86031111111111114</v>
      </c>
      <c r="T50">
        <f t="shared" si="5"/>
        <v>0.79393888888888897</v>
      </c>
    </row>
    <row r="51" spans="2:20" x14ac:dyDescent="0.35">
      <c r="B51">
        <v>66</v>
      </c>
      <c r="C51">
        <v>0.41777500000000001</v>
      </c>
      <c r="D51" t="s">
        <v>15</v>
      </c>
      <c r="E51">
        <v>0.42596000000000001</v>
      </c>
      <c r="F51" t="s">
        <v>69</v>
      </c>
      <c r="G51">
        <v>0.10864600000000001</v>
      </c>
      <c r="H51" t="s">
        <v>70</v>
      </c>
      <c r="I51">
        <v>8.9004200000000006E-2</v>
      </c>
      <c r="J51" t="s">
        <v>75</v>
      </c>
      <c r="K51">
        <v>0.15952</v>
      </c>
      <c r="L51" t="s">
        <v>80</v>
      </c>
      <c r="M51">
        <v>0.12846299999999999</v>
      </c>
      <c r="N51">
        <v>52.291699999999999</v>
      </c>
      <c r="O51">
        <v>60.125700000000002</v>
      </c>
      <c r="P51">
        <v>57.521500000000003</v>
      </c>
      <c r="R51">
        <f t="shared" si="3"/>
        <v>0.79229848484848486</v>
      </c>
      <c r="S51">
        <f t="shared" si="4"/>
        <v>0.91099545454545461</v>
      </c>
      <c r="T51">
        <f t="shared" si="5"/>
        <v>0.87153787878787881</v>
      </c>
    </row>
    <row r="52" spans="2:20" x14ac:dyDescent="0.35">
      <c r="B52">
        <v>82</v>
      </c>
      <c r="C52">
        <v>0.47626400000000002</v>
      </c>
      <c r="D52" t="s">
        <v>15</v>
      </c>
      <c r="E52">
        <v>0.493643</v>
      </c>
      <c r="F52" t="s">
        <v>69</v>
      </c>
      <c r="G52">
        <v>7.4607999999999994E-2</v>
      </c>
      <c r="H52" t="s">
        <v>70</v>
      </c>
      <c r="I52">
        <v>6.6655400000000004E-2</v>
      </c>
      <c r="J52" t="s">
        <v>75</v>
      </c>
      <c r="K52">
        <v>0.10818</v>
      </c>
      <c r="L52" t="s">
        <v>80</v>
      </c>
      <c r="M52">
        <v>9.63257E-2</v>
      </c>
      <c r="N52">
        <v>71.1233</v>
      </c>
      <c r="O52">
        <v>76.534300000000002</v>
      </c>
      <c r="P52">
        <v>74.101299999999995</v>
      </c>
      <c r="R52">
        <f t="shared" si="3"/>
        <v>0.86735731707317076</v>
      </c>
      <c r="S52">
        <f t="shared" si="4"/>
        <v>0.93334512195121955</v>
      </c>
      <c r="T52">
        <f t="shared" si="5"/>
        <v>0.90367439024390239</v>
      </c>
    </row>
    <row r="53" spans="2:20" x14ac:dyDescent="0.35">
      <c r="B53">
        <v>102</v>
      </c>
      <c r="C53">
        <v>0.53763000000000005</v>
      </c>
      <c r="D53" t="s">
        <v>15</v>
      </c>
      <c r="E53">
        <v>0.53249199999999997</v>
      </c>
      <c r="F53" t="s">
        <v>69</v>
      </c>
      <c r="G53">
        <v>4.9299900000000001E-2</v>
      </c>
      <c r="H53" t="s">
        <v>70</v>
      </c>
      <c r="I53">
        <v>5.39549E-2</v>
      </c>
      <c r="J53" t="s">
        <v>75</v>
      </c>
      <c r="K53">
        <v>7.3999999999999996E-2</v>
      </c>
      <c r="L53" t="s">
        <v>80</v>
      </c>
      <c r="M53">
        <v>8.2766900000000004E-2</v>
      </c>
      <c r="N53">
        <v>91.622399999999999</v>
      </c>
      <c r="O53">
        <v>96.496600000000001</v>
      </c>
      <c r="P53">
        <v>93.5578</v>
      </c>
      <c r="R53">
        <f t="shared" si="3"/>
        <v>0.89825882352941178</v>
      </c>
      <c r="S53">
        <f t="shared" si="4"/>
        <v>0.94604509803921566</v>
      </c>
      <c r="T53">
        <f t="shared" si="5"/>
        <v>0.91723333333333334</v>
      </c>
    </row>
    <row r="54" spans="2:20" x14ac:dyDescent="0.35">
      <c r="B54">
        <v>127</v>
      </c>
      <c r="C54">
        <v>0.59281300000000003</v>
      </c>
      <c r="D54" t="s">
        <v>15</v>
      </c>
      <c r="E54">
        <v>0.58061600000000002</v>
      </c>
      <c r="F54" t="s">
        <v>69</v>
      </c>
      <c r="G54">
        <v>3.5912199999999998E-2</v>
      </c>
      <c r="H54" t="s">
        <v>70</v>
      </c>
      <c r="I54">
        <v>4.0440799999999999E-2</v>
      </c>
      <c r="J54" t="s">
        <v>75</v>
      </c>
      <c r="K54">
        <v>5.4708699999999999E-2</v>
      </c>
      <c r="L54" t="s">
        <v>80</v>
      </c>
      <c r="M54">
        <v>5.8704100000000002E-2</v>
      </c>
      <c r="N54">
        <v>114.896</v>
      </c>
      <c r="O54">
        <v>121.864</v>
      </c>
      <c r="P54">
        <v>119.545</v>
      </c>
      <c r="R54">
        <f t="shared" si="3"/>
        <v>0.9046929133858268</v>
      </c>
      <c r="S54">
        <f t="shared" si="4"/>
        <v>0.95955905511811024</v>
      </c>
      <c r="T54">
        <f t="shared" si="5"/>
        <v>0.94129921259842519</v>
      </c>
    </row>
    <row r="55" spans="2:20" x14ac:dyDescent="0.35">
      <c r="B55">
        <v>157</v>
      </c>
      <c r="C55">
        <v>0.63539900000000005</v>
      </c>
      <c r="D55" t="s">
        <v>15</v>
      </c>
      <c r="E55">
        <v>0.62727699999999997</v>
      </c>
      <c r="F55" t="s">
        <v>69</v>
      </c>
      <c r="G55">
        <v>3.0262500000000001E-2</v>
      </c>
      <c r="H55" t="s">
        <v>70</v>
      </c>
      <c r="I55">
        <v>2.85258E-2</v>
      </c>
      <c r="J55" t="s">
        <v>75</v>
      </c>
      <c r="K55">
        <v>4.5859900000000002E-2</v>
      </c>
      <c r="L55" t="s">
        <v>80</v>
      </c>
      <c r="M55">
        <v>4.2255300000000003E-2</v>
      </c>
      <c r="N55">
        <v>143.86600000000001</v>
      </c>
      <c r="O55">
        <v>152.249</v>
      </c>
      <c r="P55">
        <v>150.36600000000001</v>
      </c>
      <c r="R55">
        <f t="shared" si="3"/>
        <v>0.91634394904458605</v>
      </c>
      <c r="S55">
        <f t="shared" si="4"/>
        <v>0.96973885350318467</v>
      </c>
      <c r="T55">
        <f t="shared" si="5"/>
        <v>0.95774522292993636</v>
      </c>
    </row>
    <row r="56" spans="2:20" x14ac:dyDescent="0.35">
      <c r="B56">
        <v>195</v>
      </c>
      <c r="C56">
        <v>0.68232599999999999</v>
      </c>
      <c r="D56" t="s">
        <v>15</v>
      </c>
      <c r="E56">
        <v>0.70228800000000002</v>
      </c>
      <c r="F56" t="s">
        <v>69</v>
      </c>
      <c r="G56">
        <v>2.53286E-2</v>
      </c>
      <c r="H56" t="s">
        <v>70</v>
      </c>
      <c r="I56">
        <v>2.1823499999999999E-2</v>
      </c>
      <c r="J56" t="s">
        <v>75</v>
      </c>
      <c r="K56">
        <v>3.9179499999999999E-2</v>
      </c>
      <c r="L56" t="s">
        <v>80</v>
      </c>
      <c r="M56">
        <v>3.2644100000000002E-2</v>
      </c>
      <c r="N56">
        <v>181.42</v>
      </c>
      <c r="O56">
        <v>190.744</v>
      </c>
      <c r="P56">
        <v>188.63399999999999</v>
      </c>
      <c r="R56">
        <f t="shared" si="3"/>
        <v>0.9303589743589743</v>
      </c>
      <c r="S56">
        <f t="shared" si="4"/>
        <v>0.978174358974359</v>
      </c>
      <c r="T56">
        <f t="shared" si="5"/>
        <v>0.96735384615384612</v>
      </c>
    </row>
    <row r="57" spans="2:20" x14ac:dyDescent="0.35">
      <c r="B57">
        <v>242</v>
      </c>
      <c r="C57">
        <v>0.72855800000000004</v>
      </c>
      <c r="D57" t="s">
        <v>15</v>
      </c>
      <c r="E57">
        <v>0.73211300000000001</v>
      </c>
      <c r="F57" t="s">
        <v>69</v>
      </c>
      <c r="G57">
        <v>2.1018999999999999E-2</v>
      </c>
      <c r="H57" t="s">
        <v>70</v>
      </c>
      <c r="I57">
        <v>1.9488800000000001E-2</v>
      </c>
      <c r="J57" t="s">
        <v>75</v>
      </c>
      <c r="K57">
        <v>3.2545499999999998E-2</v>
      </c>
      <c r="L57" t="s">
        <v>80</v>
      </c>
      <c r="M57">
        <v>3.0802900000000001E-2</v>
      </c>
      <c r="N57">
        <v>231.17599999999999</v>
      </c>
      <c r="O57">
        <v>237.28399999999999</v>
      </c>
      <c r="P57">
        <v>234.124</v>
      </c>
      <c r="R57">
        <f t="shared" si="3"/>
        <v>0.95527272727272727</v>
      </c>
      <c r="S57">
        <f t="shared" si="4"/>
        <v>0.98051239669421486</v>
      </c>
      <c r="T57">
        <f t="shared" si="5"/>
        <v>0.96745454545454546</v>
      </c>
    </row>
    <row r="58" spans="2:20" x14ac:dyDescent="0.35">
      <c r="B58">
        <v>300</v>
      </c>
      <c r="C58">
        <v>0.76275899999999996</v>
      </c>
      <c r="D58" t="s">
        <v>15</v>
      </c>
      <c r="E58">
        <v>0.76068000000000002</v>
      </c>
      <c r="F58" t="s">
        <v>69</v>
      </c>
      <c r="G58">
        <v>1.9648599999999999E-2</v>
      </c>
      <c r="H58" t="s">
        <v>70</v>
      </c>
      <c r="I58">
        <v>2.1055999999999998E-2</v>
      </c>
      <c r="J58" t="s">
        <v>75</v>
      </c>
      <c r="K58">
        <v>3.03533E-2</v>
      </c>
      <c r="L58" t="s">
        <v>80</v>
      </c>
      <c r="M58">
        <v>3.06699E-2</v>
      </c>
      <c r="N58">
        <v>284.49299999999999</v>
      </c>
      <c r="O58">
        <v>293.68299999999999</v>
      </c>
      <c r="P58">
        <v>290.89400000000001</v>
      </c>
      <c r="R58">
        <f t="shared" si="3"/>
        <v>0.94830999999999999</v>
      </c>
      <c r="S58">
        <f t="shared" si="4"/>
        <v>0.97894333333333328</v>
      </c>
      <c r="T58">
        <f t="shared" si="5"/>
        <v>0.96964666666666666</v>
      </c>
    </row>
    <row r="61" spans="2:20" ht="18.5" x14ac:dyDescent="0.45">
      <c r="B61" s="9" t="s">
        <v>86</v>
      </c>
    </row>
    <row r="62" spans="2:20" ht="29" x14ac:dyDescent="0.35">
      <c r="R62" s="14" t="s">
        <v>81</v>
      </c>
      <c r="S62" s="14" t="s">
        <v>82</v>
      </c>
      <c r="T62" s="14" t="s">
        <v>83</v>
      </c>
    </row>
    <row r="63" spans="2:20" x14ac:dyDescent="0.35">
      <c r="B63">
        <v>5</v>
      </c>
      <c r="C63">
        <v>2.8976100000000001E-2</v>
      </c>
      <c r="D63" t="s">
        <v>15</v>
      </c>
      <c r="E63">
        <v>2.9907099999999999E-2</v>
      </c>
      <c r="F63" t="s">
        <v>69</v>
      </c>
      <c r="G63">
        <v>0.89929999999999999</v>
      </c>
      <c r="H63" t="s">
        <v>70</v>
      </c>
      <c r="I63">
        <v>0.90204099999999998</v>
      </c>
      <c r="J63" t="s">
        <v>75</v>
      </c>
      <c r="K63">
        <v>0.93894</v>
      </c>
      <c r="L63" t="s">
        <v>80</v>
      </c>
      <c r="M63">
        <v>0.93877600000000005</v>
      </c>
      <c r="N63">
        <v>1</v>
      </c>
      <c r="O63">
        <v>0.50349999999999995</v>
      </c>
      <c r="P63">
        <v>0.30530000000000002</v>
      </c>
      <c r="R63">
        <f t="shared" si="3"/>
        <v>0.2</v>
      </c>
      <c r="S63">
        <f t="shared" si="4"/>
        <v>0.10069999999999998</v>
      </c>
      <c r="T63">
        <f t="shared" si="5"/>
        <v>6.1060000000000003E-2</v>
      </c>
    </row>
    <row r="64" spans="2:20" x14ac:dyDescent="0.35">
      <c r="B64">
        <v>6</v>
      </c>
      <c r="C64">
        <v>3.7800899999999998E-2</v>
      </c>
      <c r="D64" t="s">
        <v>15</v>
      </c>
      <c r="E64">
        <v>3.8240900000000001E-2</v>
      </c>
      <c r="F64" t="s">
        <v>69</v>
      </c>
      <c r="G64">
        <v>0.85936299999999999</v>
      </c>
      <c r="H64" t="s">
        <v>70</v>
      </c>
      <c r="I64">
        <v>0.82641799999999999</v>
      </c>
      <c r="J64" t="s">
        <v>75</v>
      </c>
      <c r="K64">
        <v>0.92349000000000003</v>
      </c>
      <c r="L64" t="s">
        <v>80</v>
      </c>
      <c r="M64">
        <v>0.90041499999999997</v>
      </c>
      <c r="N64">
        <v>1</v>
      </c>
      <c r="O64">
        <v>0.84382000000000001</v>
      </c>
      <c r="P64">
        <v>0.45906000000000002</v>
      </c>
      <c r="R64">
        <f t="shared" si="3"/>
        <v>0.16666666666666666</v>
      </c>
      <c r="S64">
        <f t="shared" si="4"/>
        <v>0.14063666666666666</v>
      </c>
      <c r="T64">
        <f t="shared" si="5"/>
        <v>7.6510000000000009E-2</v>
      </c>
    </row>
    <row r="65" spans="2:20" x14ac:dyDescent="0.35">
      <c r="B65">
        <v>8</v>
      </c>
      <c r="C65">
        <v>6.1434999999999997E-2</v>
      </c>
      <c r="D65" t="s">
        <v>15</v>
      </c>
      <c r="E65">
        <v>6.2573299999999998E-2</v>
      </c>
      <c r="F65" t="s">
        <v>69</v>
      </c>
      <c r="G65">
        <v>0.74174300000000004</v>
      </c>
      <c r="H65" t="s">
        <v>70</v>
      </c>
      <c r="I65">
        <v>0.74892899999999996</v>
      </c>
      <c r="J65" t="s">
        <v>75</v>
      </c>
      <c r="K65">
        <v>0.86207</v>
      </c>
      <c r="L65" t="s">
        <v>80</v>
      </c>
      <c r="M65">
        <v>0.86571399999999998</v>
      </c>
      <c r="N65">
        <v>1.2827599999999999</v>
      </c>
      <c r="O65">
        <v>2.0660599999999998</v>
      </c>
      <c r="P65">
        <v>1.10344</v>
      </c>
      <c r="R65">
        <f t="shared" si="3"/>
        <v>0.16034499999999999</v>
      </c>
      <c r="S65">
        <f t="shared" si="4"/>
        <v>0.25825749999999997</v>
      </c>
      <c r="T65">
        <f t="shared" si="5"/>
        <v>0.13793</v>
      </c>
    </row>
    <row r="66" spans="2:20" x14ac:dyDescent="0.35">
      <c r="B66">
        <v>10</v>
      </c>
      <c r="C66">
        <v>9.1489600000000004E-2</v>
      </c>
      <c r="D66" t="s">
        <v>15</v>
      </c>
      <c r="E66">
        <v>0.101394</v>
      </c>
      <c r="F66" t="s">
        <v>69</v>
      </c>
      <c r="G66">
        <v>0.597881</v>
      </c>
      <c r="H66" t="s">
        <v>70</v>
      </c>
      <c r="I66">
        <v>0.57610399999999995</v>
      </c>
      <c r="J66" t="s">
        <v>75</v>
      </c>
      <c r="K66">
        <v>0.74770000000000003</v>
      </c>
      <c r="L66" t="s">
        <v>80</v>
      </c>
      <c r="M66">
        <v>0.73506499999999997</v>
      </c>
      <c r="N66">
        <v>2.5230100000000002</v>
      </c>
      <c r="O66">
        <v>4.0211899999999998</v>
      </c>
      <c r="P66">
        <v>2.5230000000000001</v>
      </c>
      <c r="R66">
        <f t="shared" si="3"/>
        <v>0.252301</v>
      </c>
      <c r="S66">
        <f t="shared" si="4"/>
        <v>0.402119</v>
      </c>
      <c r="T66">
        <f t="shared" si="5"/>
        <v>0.25230000000000002</v>
      </c>
    </row>
    <row r="67" spans="2:20" x14ac:dyDescent="0.35">
      <c r="B67">
        <v>12</v>
      </c>
      <c r="C67">
        <v>0.12074799999999999</v>
      </c>
      <c r="D67" t="s">
        <v>15</v>
      </c>
      <c r="E67">
        <v>0.12307700000000001</v>
      </c>
      <c r="F67" t="s">
        <v>69</v>
      </c>
      <c r="G67">
        <v>0.48081800000000002</v>
      </c>
      <c r="H67" t="s">
        <v>70</v>
      </c>
      <c r="I67">
        <v>0.48533599999999999</v>
      </c>
      <c r="J67" t="s">
        <v>75</v>
      </c>
      <c r="K67">
        <v>0.62825500000000001</v>
      </c>
      <c r="L67" t="s">
        <v>80</v>
      </c>
      <c r="M67">
        <v>0.613734</v>
      </c>
      <c r="N67">
        <v>3.9672499999999999</v>
      </c>
      <c r="O67">
        <v>6.2301900000000003</v>
      </c>
      <c r="P67">
        <v>4.4609399999999999</v>
      </c>
      <c r="R67">
        <f t="shared" si="3"/>
        <v>0.33060416666666664</v>
      </c>
      <c r="S67">
        <f t="shared" si="4"/>
        <v>0.51918249999999999</v>
      </c>
      <c r="T67">
        <f t="shared" si="5"/>
        <v>0.37174499999999999</v>
      </c>
    </row>
    <row r="68" spans="2:20" x14ac:dyDescent="0.35">
      <c r="B68">
        <v>15</v>
      </c>
      <c r="C68">
        <v>0.173258</v>
      </c>
      <c r="D68" t="s">
        <v>15</v>
      </c>
      <c r="E68">
        <v>0.16994600000000001</v>
      </c>
      <c r="F68" t="s">
        <v>69</v>
      </c>
      <c r="G68">
        <v>0.30917</v>
      </c>
      <c r="H68" t="s">
        <v>70</v>
      </c>
      <c r="I68">
        <v>0.31931700000000002</v>
      </c>
      <c r="J68" t="s">
        <v>75</v>
      </c>
      <c r="K68">
        <v>0.42281000000000002</v>
      </c>
      <c r="L68" t="s">
        <v>80</v>
      </c>
      <c r="M68">
        <v>0.422261</v>
      </c>
      <c r="N68">
        <v>7.5429300000000001</v>
      </c>
      <c r="O68">
        <v>10.362399999999999</v>
      </c>
      <c r="P68">
        <v>8.6578499999999998</v>
      </c>
      <c r="R68">
        <f t="shared" si="3"/>
        <v>0.50286200000000003</v>
      </c>
      <c r="S68">
        <f t="shared" si="4"/>
        <v>0.69082666666666659</v>
      </c>
      <c r="T68">
        <f t="shared" si="5"/>
        <v>0.57718999999999998</v>
      </c>
    </row>
    <row r="69" spans="2:20" x14ac:dyDescent="0.35">
      <c r="B69">
        <v>18</v>
      </c>
      <c r="C69">
        <v>0.209568</v>
      </c>
      <c r="D69" t="s">
        <v>15</v>
      </c>
      <c r="E69">
        <v>0.215504</v>
      </c>
      <c r="F69" t="s">
        <v>69</v>
      </c>
      <c r="G69">
        <v>0.22606399999999999</v>
      </c>
      <c r="H69" t="s">
        <v>70</v>
      </c>
      <c r="I69">
        <v>0.18573700000000001</v>
      </c>
      <c r="J69" t="s">
        <v>75</v>
      </c>
      <c r="K69">
        <v>0.31690000000000002</v>
      </c>
      <c r="L69" t="s">
        <v>80</v>
      </c>
      <c r="M69">
        <v>0.287943</v>
      </c>
      <c r="N69">
        <v>10.6546</v>
      </c>
      <c r="O69">
        <v>13.9308</v>
      </c>
      <c r="P69">
        <v>12.2958</v>
      </c>
      <c r="R69">
        <f t="shared" si="3"/>
        <v>0.59192222222222224</v>
      </c>
      <c r="S69">
        <f t="shared" si="4"/>
        <v>0.77393333333333336</v>
      </c>
      <c r="T69">
        <f t="shared" si="5"/>
        <v>0.68310000000000004</v>
      </c>
    </row>
    <row r="70" spans="2:20" x14ac:dyDescent="0.35">
      <c r="B70">
        <v>23</v>
      </c>
      <c r="C70">
        <v>0.270866</v>
      </c>
      <c r="D70" t="s">
        <v>15</v>
      </c>
      <c r="E70">
        <v>0.28911700000000001</v>
      </c>
      <c r="F70" t="s">
        <v>69</v>
      </c>
      <c r="G70">
        <v>0.127028</v>
      </c>
      <c r="H70" t="s">
        <v>70</v>
      </c>
      <c r="I70">
        <v>0.11403099999999999</v>
      </c>
      <c r="J70" t="s">
        <v>75</v>
      </c>
      <c r="K70">
        <v>0.18110000000000001</v>
      </c>
      <c r="L70" t="s">
        <v>80</v>
      </c>
      <c r="M70">
        <v>0.15135100000000001</v>
      </c>
      <c r="N70">
        <v>17.275200000000002</v>
      </c>
      <c r="O70">
        <v>20.078399999999998</v>
      </c>
      <c r="P70">
        <v>18.834700000000002</v>
      </c>
      <c r="R70">
        <f t="shared" si="3"/>
        <v>0.75109565217391316</v>
      </c>
      <c r="S70">
        <f t="shared" si="4"/>
        <v>0.87297391304347816</v>
      </c>
      <c r="T70">
        <f t="shared" si="5"/>
        <v>0.81890000000000007</v>
      </c>
    </row>
    <row r="71" spans="2:20" x14ac:dyDescent="0.35">
      <c r="B71">
        <v>28</v>
      </c>
      <c r="C71">
        <v>0.31825300000000001</v>
      </c>
      <c r="D71" t="s">
        <v>15</v>
      </c>
      <c r="E71">
        <v>0.35242299999999999</v>
      </c>
      <c r="F71" t="s">
        <v>69</v>
      </c>
      <c r="G71">
        <v>8.2182099999999994E-2</v>
      </c>
      <c r="H71" t="s">
        <v>70</v>
      </c>
      <c r="I71">
        <v>5.1511599999999998E-2</v>
      </c>
      <c r="J71" t="s">
        <v>75</v>
      </c>
      <c r="K71">
        <v>0.11898</v>
      </c>
      <c r="L71" t="s">
        <v>80</v>
      </c>
      <c r="M71">
        <v>7.8169699999999995E-2</v>
      </c>
      <c r="N71">
        <v>23.5029</v>
      </c>
      <c r="O71">
        <v>25.698899999999998</v>
      </c>
      <c r="P71">
        <v>24.668600000000001</v>
      </c>
      <c r="R71">
        <f t="shared" si="3"/>
        <v>0.83938928571428573</v>
      </c>
      <c r="S71">
        <f t="shared" si="4"/>
        <v>0.91781785714285713</v>
      </c>
      <c r="T71">
        <f t="shared" si="5"/>
        <v>0.88102142857142862</v>
      </c>
    </row>
    <row r="72" spans="2:20" x14ac:dyDescent="0.35">
      <c r="B72">
        <v>35</v>
      </c>
      <c r="C72">
        <v>0.36428500000000003</v>
      </c>
      <c r="D72" t="s">
        <v>15</v>
      </c>
      <c r="E72">
        <v>0.35668800000000001</v>
      </c>
      <c r="F72" t="s">
        <v>69</v>
      </c>
      <c r="G72">
        <v>4.9228599999999997E-2</v>
      </c>
      <c r="H72" t="s">
        <v>70</v>
      </c>
      <c r="I72">
        <v>5.5120799999999998E-2</v>
      </c>
      <c r="J72" t="s">
        <v>75</v>
      </c>
      <c r="K72">
        <v>7.2440000000000004E-2</v>
      </c>
      <c r="L72" t="s">
        <v>80</v>
      </c>
      <c r="M72">
        <v>8.7756500000000001E-2</v>
      </c>
      <c r="N72">
        <v>30.673400000000001</v>
      </c>
      <c r="O72">
        <v>33.277000000000001</v>
      </c>
      <c r="P72">
        <v>32.464599999999997</v>
      </c>
      <c r="R72">
        <f t="shared" si="3"/>
        <v>0.87638285714285713</v>
      </c>
      <c r="S72">
        <f t="shared" si="4"/>
        <v>0.9507714285714286</v>
      </c>
      <c r="T72">
        <f t="shared" si="5"/>
        <v>0.92755999999999994</v>
      </c>
    </row>
    <row r="73" spans="2:20" x14ac:dyDescent="0.35">
      <c r="B73">
        <v>43</v>
      </c>
      <c r="C73">
        <v>0.41576999999999997</v>
      </c>
      <c r="D73" t="s">
        <v>15</v>
      </c>
      <c r="E73">
        <v>0.439112</v>
      </c>
      <c r="F73" t="s">
        <v>69</v>
      </c>
      <c r="G73">
        <v>3.1253999999999997E-2</v>
      </c>
      <c r="H73" t="s">
        <v>70</v>
      </c>
      <c r="I73">
        <v>2.98309E-2</v>
      </c>
      <c r="J73" t="s">
        <v>75</v>
      </c>
      <c r="K73">
        <v>4.7579999999999997E-2</v>
      </c>
      <c r="L73" t="s">
        <v>80</v>
      </c>
      <c r="M73">
        <v>5.10141E-2</v>
      </c>
      <c r="N73">
        <v>40.462800000000001</v>
      </c>
      <c r="O73">
        <v>41.656100000000002</v>
      </c>
      <c r="P73">
        <v>40.954099999999997</v>
      </c>
      <c r="R73">
        <f t="shared" si="3"/>
        <v>0.94099534883720937</v>
      </c>
      <c r="S73">
        <f t="shared" si="4"/>
        <v>0.96874651162790704</v>
      </c>
      <c r="T73">
        <f t="shared" si="5"/>
        <v>0.95242093023255803</v>
      </c>
    </row>
    <row r="74" spans="2:20" x14ac:dyDescent="0.35">
      <c r="B74">
        <v>54</v>
      </c>
      <c r="C74">
        <v>0.472744</v>
      </c>
      <c r="D74" t="s">
        <v>15</v>
      </c>
      <c r="E74">
        <v>0.469667</v>
      </c>
      <c r="F74" t="s">
        <v>69</v>
      </c>
      <c r="G74">
        <v>2.14244E-2</v>
      </c>
      <c r="H74" t="s">
        <v>70</v>
      </c>
      <c r="I74">
        <v>1.7063999999999999E-2</v>
      </c>
      <c r="J74" t="s">
        <v>75</v>
      </c>
      <c r="K74">
        <v>3.1280000000000002E-2</v>
      </c>
      <c r="L74" t="s">
        <v>80</v>
      </c>
      <c r="M74">
        <v>2.3467399999999999E-2</v>
      </c>
      <c r="N74">
        <v>53.073399999999999</v>
      </c>
      <c r="O74">
        <v>52.8431</v>
      </c>
      <c r="P74">
        <v>52.310899999999997</v>
      </c>
      <c r="R74">
        <f t="shared" si="3"/>
        <v>0.98284074074074068</v>
      </c>
      <c r="S74">
        <f t="shared" si="4"/>
        <v>0.9785759259259259</v>
      </c>
      <c r="T74">
        <f t="shared" si="5"/>
        <v>0.96872037037037029</v>
      </c>
    </row>
    <row r="75" spans="2:20" x14ac:dyDescent="0.35">
      <c r="B75">
        <v>66</v>
      </c>
      <c r="C75">
        <v>0.51140200000000002</v>
      </c>
      <c r="D75" t="s">
        <v>15</v>
      </c>
      <c r="E75">
        <v>0.49962099999999998</v>
      </c>
      <c r="F75" t="s">
        <v>69</v>
      </c>
      <c r="G75">
        <v>1.5164499999999999E-2</v>
      </c>
      <c r="H75" t="s">
        <v>70</v>
      </c>
      <c r="I75">
        <v>1.5273500000000001E-2</v>
      </c>
      <c r="J75" t="s">
        <v>75</v>
      </c>
      <c r="K75">
        <v>2.2519999999999998E-2</v>
      </c>
      <c r="L75" t="s">
        <v>80</v>
      </c>
      <c r="M75">
        <v>2.33896E-2</v>
      </c>
      <c r="N75">
        <v>63.171100000000003</v>
      </c>
      <c r="O75">
        <v>64.999099999999999</v>
      </c>
      <c r="P75">
        <v>64.5137</v>
      </c>
      <c r="R75">
        <f t="shared" si="3"/>
        <v>0.95713787878787882</v>
      </c>
      <c r="S75">
        <f t="shared" si="4"/>
        <v>0.98483484848484848</v>
      </c>
      <c r="T75">
        <f t="shared" si="5"/>
        <v>0.97748030303030298</v>
      </c>
    </row>
    <row r="76" spans="2:20" x14ac:dyDescent="0.35">
      <c r="B76">
        <v>82</v>
      </c>
      <c r="C76">
        <v>0.56485300000000005</v>
      </c>
      <c r="D76" t="s">
        <v>15</v>
      </c>
      <c r="E76">
        <v>0.56083499999999997</v>
      </c>
      <c r="F76" t="s">
        <v>69</v>
      </c>
      <c r="G76">
        <v>1.0371E-2</v>
      </c>
      <c r="H76" t="s">
        <v>70</v>
      </c>
      <c r="I76">
        <v>1.36261E-2</v>
      </c>
      <c r="J76" t="s">
        <v>75</v>
      </c>
      <c r="K76">
        <v>1.584E-2</v>
      </c>
      <c r="L76" t="s">
        <v>80</v>
      </c>
      <c r="M76">
        <v>2.1139700000000001E-2</v>
      </c>
      <c r="N76">
        <v>80.972099999999998</v>
      </c>
      <c r="O76">
        <v>81.149600000000007</v>
      </c>
      <c r="P76">
        <v>80.701099999999997</v>
      </c>
      <c r="R76">
        <f t="shared" si="3"/>
        <v>0.98746463414634145</v>
      </c>
      <c r="S76">
        <f t="shared" si="4"/>
        <v>0.98962926829268305</v>
      </c>
      <c r="T76">
        <f t="shared" si="5"/>
        <v>0.9841597560975609</v>
      </c>
    </row>
    <row r="77" spans="2:20" x14ac:dyDescent="0.35">
      <c r="B77">
        <v>102</v>
      </c>
      <c r="C77">
        <v>0.60236699999999999</v>
      </c>
      <c r="D77" t="s">
        <v>15</v>
      </c>
      <c r="E77">
        <v>0.63590999999999998</v>
      </c>
      <c r="F77" t="s">
        <v>69</v>
      </c>
      <c r="G77">
        <v>7.8984999999999993E-3</v>
      </c>
      <c r="H77" t="s">
        <v>70</v>
      </c>
      <c r="I77">
        <v>5.6374399999999996E-3</v>
      </c>
      <c r="J77" t="s">
        <v>75</v>
      </c>
      <c r="K77">
        <v>1.29216E-2</v>
      </c>
      <c r="L77" t="s">
        <v>80</v>
      </c>
      <c r="M77">
        <v>8.9574500000000005E-3</v>
      </c>
      <c r="N77">
        <v>96.981099999999998</v>
      </c>
      <c r="O77">
        <v>101.194</v>
      </c>
      <c r="P77">
        <v>100.682</v>
      </c>
      <c r="R77">
        <f t="shared" si="3"/>
        <v>0.95079509803921569</v>
      </c>
      <c r="S77">
        <f t="shared" si="4"/>
        <v>0.99209803921568629</v>
      </c>
      <c r="T77">
        <f t="shared" si="5"/>
        <v>0.98707843137254903</v>
      </c>
    </row>
    <row r="78" spans="2:20" x14ac:dyDescent="0.35">
      <c r="B78">
        <v>127</v>
      </c>
      <c r="C78">
        <v>0.66006299999999996</v>
      </c>
      <c r="D78" t="s">
        <v>15</v>
      </c>
      <c r="E78">
        <v>0.67311500000000002</v>
      </c>
      <c r="F78" t="s">
        <v>69</v>
      </c>
      <c r="G78">
        <v>5.5107000000000003E-3</v>
      </c>
      <c r="H78" t="s">
        <v>70</v>
      </c>
      <c r="I78">
        <v>4.7493800000000001E-3</v>
      </c>
      <c r="J78" t="s">
        <v>75</v>
      </c>
      <c r="K78">
        <v>9.0866100000000002E-3</v>
      </c>
      <c r="L78" t="s">
        <v>80</v>
      </c>
      <c r="M78">
        <v>9.5547900000000005E-3</v>
      </c>
      <c r="N78">
        <v>126.905</v>
      </c>
      <c r="O78">
        <v>126.3</v>
      </c>
      <c r="P78">
        <v>125.846</v>
      </c>
      <c r="R78">
        <f t="shared" si="3"/>
        <v>0.99925196850393705</v>
      </c>
      <c r="S78">
        <f t="shared" si="4"/>
        <v>0.99448818897637792</v>
      </c>
      <c r="T78">
        <f t="shared" si="5"/>
        <v>0.99091338582677169</v>
      </c>
    </row>
    <row r="79" spans="2:20" x14ac:dyDescent="0.35">
      <c r="B79">
        <v>157</v>
      </c>
      <c r="C79">
        <v>0.70761399999999997</v>
      </c>
      <c r="D79" t="s">
        <v>15</v>
      </c>
      <c r="E79">
        <v>0.71338000000000001</v>
      </c>
      <c r="F79" t="s">
        <v>69</v>
      </c>
      <c r="G79">
        <v>4.62729E-3</v>
      </c>
      <c r="H79" t="s">
        <v>70</v>
      </c>
      <c r="I79">
        <v>4.0412E-3</v>
      </c>
      <c r="J79" t="s">
        <v>75</v>
      </c>
      <c r="K79">
        <v>7.2866199999999997E-3</v>
      </c>
      <c r="L79" t="s">
        <v>80</v>
      </c>
      <c r="M79">
        <v>5.8641500000000003E-3</v>
      </c>
      <c r="N79">
        <v>164.923</v>
      </c>
      <c r="O79">
        <v>156.274</v>
      </c>
      <c r="P79">
        <v>155.85599999999999</v>
      </c>
      <c r="R79">
        <f t="shared" si="3"/>
        <v>1.0504649681528662</v>
      </c>
      <c r="S79">
        <f t="shared" si="4"/>
        <v>0.99537579617834393</v>
      </c>
      <c r="T79">
        <f t="shared" si="5"/>
        <v>0.99271337579617835</v>
      </c>
    </row>
    <row r="80" spans="2:20" x14ac:dyDescent="0.35">
      <c r="B80">
        <v>195</v>
      </c>
      <c r="C80">
        <v>0.73251100000000002</v>
      </c>
      <c r="D80" t="s">
        <v>15</v>
      </c>
      <c r="E80">
        <v>0.73834200000000005</v>
      </c>
      <c r="F80" t="s">
        <v>69</v>
      </c>
      <c r="G80">
        <v>4.68718E-3</v>
      </c>
      <c r="H80" t="s">
        <v>70</v>
      </c>
      <c r="I80">
        <v>5.6672600000000004E-3</v>
      </c>
      <c r="J80" t="s">
        <v>75</v>
      </c>
      <c r="K80">
        <v>7.6615399999999997E-3</v>
      </c>
      <c r="L80" t="s">
        <v>80</v>
      </c>
      <c r="M80">
        <v>9.5675499999999993E-3</v>
      </c>
      <c r="N80">
        <v>184.85400000000001</v>
      </c>
      <c r="O80">
        <v>194.08600000000001</v>
      </c>
      <c r="P80">
        <v>193.506</v>
      </c>
      <c r="R80">
        <f t="shared" si="3"/>
        <v>0.94796923076923079</v>
      </c>
      <c r="S80">
        <f t="shared" si="4"/>
        <v>0.99531282051282055</v>
      </c>
      <c r="T80">
        <f t="shared" si="5"/>
        <v>0.9923384615384615</v>
      </c>
    </row>
    <row r="81" spans="2:20" x14ac:dyDescent="0.35">
      <c r="B81">
        <v>242</v>
      </c>
      <c r="C81">
        <v>0.77769500000000003</v>
      </c>
      <c r="D81" t="s">
        <v>15</v>
      </c>
      <c r="E81">
        <v>0.77738499999999999</v>
      </c>
      <c r="F81" t="s">
        <v>69</v>
      </c>
      <c r="G81">
        <v>4.2287399999999999E-3</v>
      </c>
      <c r="H81" t="s">
        <v>70</v>
      </c>
      <c r="I81">
        <v>4.8515600000000004E-3</v>
      </c>
      <c r="J81" t="s">
        <v>75</v>
      </c>
      <c r="K81">
        <v>6.5950399999999999E-3</v>
      </c>
      <c r="L81" t="s">
        <v>80</v>
      </c>
      <c r="M81">
        <v>7.6184499999999997E-3</v>
      </c>
      <c r="N81">
        <v>242.131</v>
      </c>
      <c r="O81">
        <v>240.977</v>
      </c>
      <c r="P81">
        <v>240.404</v>
      </c>
      <c r="R81">
        <f t="shared" si="3"/>
        <v>1.0005413223140496</v>
      </c>
      <c r="S81">
        <f t="shared" si="4"/>
        <v>0.99577272727272725</v>
      </c>
      <c r="T81">
        <f t="shared" si="5"/>
        <v>0.99340495867768597</v>
      </c>
    </row>
    <row r="82" spans="2:20" x14ac:dyDescent="0.35">
      <c r="B82">
        <v>300</v>
      </c>
      <c r="C82">
        <v>0.80408299999999999</v>
      </c>
      <c r="D82" t="s">
        <v>15</v>
      </c>
      <c r="E82">
        <v>0.801122</v>
      </c>
      <c r="F82" t="s">
        <v>69</v>
      </c>
      <c r="G82">
        <v>3.9397599999999996E-3</v>
      </c>
      <c r="H82" t="s">
        <v>70</v>
      </c>
      <c r="I82">
        <v>4.6574399999999997E-3</v>
      </c>
      <c r="J82" t="s">
        <v>75</v>
      </c>
      <c r="K82">
        <v>6.5133300000000003E-3</v>
      </c>
      <c r="L82" t="s">
        <v>80</v>
      </c>
      <c r="M82">
        <v>7.0011700000000001E-3</v>
      </c>
      <c r="N82">
        <v>292.40300000000002</v>
      </c>
      <c r="O82">
        <v>298.81799999999998</v>
      </c>
      <c r="P82">
        <v>298.04599999999999</v>
      </c>
      <c r="R82">
        <f t="shared" si="3"/>
        <v>0.97467666666666675</v>
      </c>
      <c r="S82">
        <f t="shared" si="4"/>
        <v>0.99605999999999995</v>
      </c>
      <c r="T82">
        <f t="shared" si="5"/>
        <v>0.99348666666666663</v>
      </c>
    </row>
    <row r="85" spans="2:20" ht="18.5" x14ac:dyDescent="0.45">
      <c r="B85" s="9" t="s">
        <v>85</v>
      </c>
    </row>
    <row r="87" spans="2:20" x14ac:dyDescent="0.35">
      <c r="B87">
        <v>5</v>
      </c>
      <c r="C87">
        <v>4.8160900000000003E-3</v>
      </c>
      <c r="D87" t="s">
        <v>15</v>
      </c>
      <c r="E87">
        <v>4.5141299999999999E-3</v>
      </c>
      <c r="F87" t="s">
        <v>69</v>
      </c>
      <c r="G87">
        <v>0.992344</v>
      </c>
      <c r="H87" t="s">
        <v>70</v>
      </c>
      <c r="I87">
        <v>0.99508200000000002</v>
      </c>
      <c r="J87" t="s">
        <v>75</v>
      </c>
      <c r="K87">
        <v>0.99112</v>
      </c>
      <c r="L87" t="s">
        <v>80</v>
      </c>
      <c r="M87">
        <v>0.99180299999999999</v>
      </c>
      <c r="N87">
        <v>1</v>
      </c>
      <c r="O87">
        <v>3.8280000000000002E-2</v>
      </c>
      <c r="P87">
        <v>4.4400000000000002E-2</v>
      </c>
      <c r="R87">
        <f t="shared" si="3"/>
        <v>0.2</v>
      </c>
      <c r="S87">
        <f t="shared" si="4"/>
        <v>7.6560000000000005E-3</v>
      </c>
      <c r="T87">
        <f t="shared" si="5"/>
        <v>8.8800000000000007E-3</v>
      </c>
    </row>
    <row r="88" spans="2:20" x14ac:dyDescent="0.35">
      <c r="B88">
        <v>6</v>
      </c>
      <c r="C88">
        <v>6.5700000000000003E-3</v>
      </c>
      <c r="D88" t="s">
        <v>15</v>
      </c>
      <c r="E88">
        <v>6.3549599999999998E-3</v>
      </c>
      <c r="F88" t="s">
        <v>69</v>
      </c>
      <c r="G88">
        <v>0.99036999999999997</v>
      </c>
      <c r="H88" t="s">
        <v>70</v>
      </c>
      <c r="I88">
        <v>0.99546500000000004</v>
      </c>
      <c r="J88" t="s">
        <v>75</v>
      </c>
      <c r="K88">
        <v>0.98919999999999997</v>
      </c>
      <c r="L88" t="s">
        <v>80</v>
      </c>
      <c r="M88">
        <v>0.98979600000000001</v>
      </c>
      <c r="N88">
        <v>1</v>
      </c>
      <c r="O88">
        <v>5.7779999999999998E-2</v>
      </c>
      <c r="P88">
        <v>6.4799999999999996E-2</v>
      </c>
      <c r="R88">
        <f t="shared" si="3"/>
        <v>0.16666666666666666</v>
      </c>
      <c r="S88">
        <f t="shared" si="4"/>
        <v>9.6299999999999997E-3</v>
      </c>
      <c r="T88">
        <f t="shared" si="5"/>
        <v>1.0799999999999999E-2</v>
      </c>
    </row>
    <row r="89" spans="2:20" x14ac:dyDescent="0.35">
      <c r="B89">
        <v>8</v>
      </c>
      <c r="C89">
        <v>1.14346E-2</v>
      </c>
      <c r="D89" t="s">
        <v>15</v>
      </c>
      <c r="E89">
        <v>1.07899E-2</v>
      </c>
      <c r="F89" t="s">
        <v>69</v>
      </c>
      <c r="G89">
        <v>0.98568</v>
      </c>
      <c r="H89" t="s">
        <v>70</v>
      </c>
      <c r="I89">
        <v>0.97881399999999996</v>
      </c>
      <c r="J89" t="s">
        <v>75</v>
      </c>
      <c r="K89">
        <v>0.98468</v>
      </c>
      <c r="L89" t="s">
        <v>80</v>
      </c>
      <c r="M89">
        <v>0.97336599999999995</v>
      </c>
      <c r="N89">
        <v>1</v>
      </c>
      <c r="O89">
        <v>0.11456</v>
      </c>
      <c r="P89">
        <v>0.12256</v>
      </c>
      <c r="R89">
        <f t="shared" si="3"/>
        <v>0.125</v>
      </c>
      <c r="S89">
        <f t="shared" si="4"/>
        <v>1.4319999999999999E-2</v>
      </c>
      <c r="T89">
        <f t="shared" si="5"/>
        <v>1.532E-2</v>
      </c>
    </row>
    <row r="90" spans="2:20" x14ac:dyDescent="0.35">
      <c r="B90">
        <v>10</v>
      </c>
      <c r="C90">
        <v>1.7170899999999999E-2</v>
      </c>
      <c r="D90" t="s">
        <v>15</v>
      </c>
      <c r="E90">
        <v>1.7641899999999999E-2</v>
      </c>
      <c r="F90" t="s">
        <v>69</v>
      </c>
      <c r="G90">
        <v>0.97839799999999999</v>
      </c>
      <c r="H90" t="s">
        <v>70</v>
      </c>
      <c r="I90">
        <v>0.98258299999999998</v>
      </c>
      <c r="J90" t="s">
        <v>75</v>
      </c>
      <c r="K90">
        <v>0.97984000000000004</v>
      </c>
      <c r="L90" t="s">
        <v>80</v>
      </c>
      <c r="M90">
        <v>0.98043100000000005</v>
      </c>
      <c r="N90">
        <v>1</v>
      </c>
      <c r="O90">
        <v>0.21601999999999999</v>
      </c>
      <c r="P90">
        <v>0.2016</v>
      </c>
      <c r="R90">
        <f t="shared" si="3"/>
        <v>0.1</v>
      </c>
      <c r="S90">
        <f t="shared" si="4"/>
        <v>2.1602E-2</v>
      </c>
      <c r="T90">
        <f t="shared" si="5"/>
        <v>2.0160000000000001E-2</v>
      </c>
    </row>
    <row r="91" spans="2:20" x14ac:dyDescent="0.35">
      <c r="B91">
        <v>12</v>
      </c>
      <c r="C91">
        <v>2.6294000000000001E-2</v>
      </c>
      <c r="D91" t="s">
        <v>15</v>
      </c>
      <c r="E91">
        <v>2.6731000000000001E-2</v>
      </c>
      <c r="F91" t="s">
        <v>69</v>
      </c>
      <c r="G91">
        <v>0.96016699999999999</v>
      </c>
      <c r="H91" t="s">
        <v>70</v>
      </c>
      <c r="I91">
        <v>0.96876600000000002</v>
      </c>
      <c r="J91" t="s">
        <v>75</v>
      </c>
      <c r="K91">
        <v>0.9728</v>
      </c>
      <c r="L91" t="s">
        <v>80</v>
      </c>
      <c r="M91">
        <v>0.98156699999999997</v>
      </c>
      <c r="N91">
        <v>1</v>
      </c>
      <c r="O91">
        <v>0.47799999999999998</v>
      </c>
      <c r="P91">
        <v>0.32640000000000002</v>
      </c>
      <c r="R91">
        <f t="shared" si="3"/>
        <v>8.3333333333333329E-2</v>
      </c>
      <c r="S91">
        <f t="shared" si="4"/>
        <v>3.9833333333333332E-2</v>
      </c>
      <c r="T91">
        <f t="shared" si="5"/>
        <v>2.7200000000000002E-2</v>
      </c>
    </row>
    <row r="92" spans="2:20" x14ac:dyDescent="0.35">
      <c r="B92">
        <v>15</v>
      </c>
      <c r="C92">
        <v>3.7092600000000003E-2</v>
      </c>
      <c r="D92" t="s">
        <v>15</v>
      </c>
      <c r="E92">
        <v>3.7053900000000001E-2</v>
      </c>
      <c r="F92" t="s">
        <v>69</v>
      </c>
      <c r="G92">
        <v>0.93911500000000003</v>
      </c>
      <c r="H92" t="s">
        <v>70</v>
      </c>
      <c r="I92">
        <v>0.94311400000000001</v>
      </c>
      <c r="J92" t="s">
        <v>75</v>
      </c>
      <c r="K92">
        <v>0.96611999999999998</v>
      </c>
      <c r="L92" t="s">
        <v>80</v>
      </c>
      <c r="M92">
        <v>0.97173600000000004</v>
      </c>
      <c r="N92">
        <v>1</v>
      </c>
      <c r="O92">
        <v>0.91327999999999998</v>
      </c>
      <c r="P92">
        <v>0.50819999999999999</v>
      </c>
      <c r="R92">
        <f t="shared" si="3"/>
        <v>6.6666666666666666E-2</v>
      </c>
      <c r="S92">
        <f t="shared" si="4"/>
        <v>6.0885333333333333E-2</v>
      </c>
      <c r="T92">
        <f t="shared" si="5"/>
        <v>3.388E-2</v>
      </c>
    </row>
    <row r="93" spans="2:20" x14ac:dyDescent="0.35">
      <c r="B93">
        <v>18</v>
      </c>
      <c r="C93">
        <v>5.8450700000000001E-2</v>
      </c>
      <c r="D93" t="s">
        <v>15</v>
      </c>
      <c r="E93">
        <v>6.4651500000000001E-2</v>
      </c>
      <c r="F93" t="s">
        <v>69</v>
      </c>
      <c r="G93">
        <v>0.88809099999999996</v>
      </c>
      <c r="H93" t="s">
        <v>70</v>
      </c>
      <c r="I93">
        <v>0.86347499999999999</v>
      </c>
      <c r="J93" t="s">
        <v>75</v>
      </c>
      <c r="K93">
        <v>0.94762000000000002</v>
      </c>
      <c r="L93" t="s">
        <v>80</v>
      </c>
      <c r="M93">
        <v>0.93191500000000005</v>
      </c>
      <c r="N93">
        <v>1.3915900000000001</v>
      </c>
      <c r="O93">
        <v>2.0143599999999999</v>
      </c>
      <c r="P93">
        <v>0.94284000000000001</v>
      </c>
      <c r="R93">
        <f t="shared" si="3"/>
        <v>7.7310555555555563E-2</v>
      </c>
      <c r="S93">
        <f t="shared" si="4"/>
        <v>0.11190888888888889</v>
      </c>
      <c r="T93">
        <f t="shared" si="5"/>
        <v>5.2380000000000003E-2</v>
      </c>
    </row>
    <row r="94" spans="2:20" x14ac:dyDescent="0.35">
      <c r="B94">
        <v>23</v>
      </c>
      <c r="C94">
        <v>9.3044000000000002E-2</v>
      </c>
      <c r="D94" t="s">
        <v>15</v>
      </c>
      <c r="E94">
        <v>0.101204</v>
      </c>
      <c r="F94" t="s">
        <v>69</v>
      </c>
      <c r="G94">
        <v>0.79998999999999998</v>
      </c>
      <c r="H94" t="s">
        <v>70</v>
      </c>
      <c r="I94">
        <v>0.79896500000000004</v>
      </c>
      <c r="J94" t="s">
        <v>75</v>
      </c>
      <c r="K94">
        <v>0.91505999999999998</v>
      </c>
      <c r="L94" t="s">
        <v>80</v>
      </c>
      <c r="M94">
        <v>0.91746300000000003</v>
      </c>
      <c r="N94">
        <v>3.0183300000000002</v>
      </c>
      <c r="O94">
        <v>4.6002200000000002</v>
      </c>
      <c r="P94">
        <v>1.9536199999999999</v>
      </c>
      <c r="R94">
        <f t="shared" si="3"/>
        <v>0.13123173913043479</v>
      </c>
      <c r="S94">
        <f t="shared" si="4"/>
        <v>0.2000095652173913</v>
      </c>
      <c r="T94">
        <f t="shared" si="5"/>
        <v>8.4940000000000002E-2</v>
      </c>
    </row>
    <row r="95" spans="2:20" x14ac:dyDescent="0.35">
      <c r="B95">
        <v>28</v>
      </c>
      <c r="C95">
        <v>0.14063999999999999</v>
      </c>
      <c r="D95" t="s">
        <v>15</v>
      </c>
      <c r="E95">
        <v>0.13250500000000001</v>
      </c>
      <c r="F95" t="s">
        <v>69</v>
      </c>
      <c r="G95">
        <v>0.65607199999999999</v>
      </c>
      <c r="H95" t="s">
        <v>70</v>
      </c>
      <c r="I95">
        <v>0.69310799999999995</v>
      </c>
      <c r="J95" t="s">
        <v>75</v>
      </c>
      <c r="K95">
        <v>0.81381999999999999</v>
      </c>
      <c r="L95" t="s">
        <v>80</v>
      </c>
      <c r="M95">
        <v>0.83560699999999999</v>
      </c>
      <c r="N95">
        <v>6.3594200000000001</v>
      </c>
      <c r="O95">
        <v>9.6299799999999998</v>
      </c>
      <c r="P95">
        <v>5.2130400000000003</v>
      </c>
      <c r="R95">
        <f t="shared" si="3"/>
        <v>0.22712214285714286</v>
      </c>
      <c r="S95">
        <f t="shared" si="4"/>
        <v>0.34392785714285712</v>
      </c>
      <c r="T95">
        <f t="shared" si="5"/>
        <v>0.18618000000000001</v>
      </c>
    </row>
    <row r="96" spans="2:20" x14ac:dyDescent="0.35">
      <c r="B96">
        <v>35</v>
      </c>
      <c r="C96">
        <v>0.22067300000000001</v>
      </c>
      <c r="D96" t="s">
        <v>15</v>
      </c>
      <c r="E96">
        <v>0.22741400000000001</v>
      </c>
      <c r="F96" t="s">
        <v>69</v>
      </c>
      <c r="G96">
        <v>0.41650900000000002</v>
      </c>
      <c r="H96" t="s">
        <v>70</v>
      </c>
      <c r="I96">
        <v>0.38769900000000002</v>
      </c>
      <c r="J96" t="s">
        <v>75</v>
      </c>
      <c r="K96">
        <v>0.56081999999999999</v>
      </c>
      <c r="L96" t="s">
        <v>80</v>
      </c>
      <c r="M96">
        <v>0.52590999999999999</v>
      </c>
      <c r="N96">
        <v>14.867000000000001</v>
      </c>
      <c r="O96">
        <v>20.4222</v>
      </c>
      <c r="P96">
        <v>15.3713</v>
      </c>
      <c r="R96">
        <f t="shared" si="3"/>
        <v>0.42477142857142858</v>
      </c>
      <c r="S96">
        <f t="shared" si="4"/>
        <v>0.58349142857142855</v>
      </c>
      <c r="T96">
        <f t="shared" si="5"/>
        <v>0.43918000000000001</v>
      </c>
    </row>
    <row r="97" spans="2:20" x14ac:dyDescent="0.35">
      <c r="B97">
        <v>43</v>
      </c>
      <c r="C97">
        <v>0.28778799999999999</v>
      </c>
      <c r="D97" t="s">
        <v>15</v>
      </c>
      <c r="E97">
        <v>0.28922700000000001</v>
      </c>
      <c r="F97" t="s">
        <v>69</v>
      </c>
      <c r="G97">
        <v>0.27803099999999997</v>
      </c>
      <c r="H97" t="s">
        <v>70</v>
      </c>
      <c r="I97">
        <v>0.28190999999999999</v>
      </c>
      <c r="J97" t="s">
        <v>75</v>
      </c>
      <c r="K97">
        <v>0.38768000000000002</v>
      </c>
      <c r="L97" t="s">
        <v>80</v>
      </c>
      <c r="M97">
        <v>0.39906799999999998</v>
      </c>
      <c r="N97">
        <v>24.811</v>
      </c>
      <c r="O97">
        <v>31.044699999999999</v>
      </c>
      <c r="P97">
        <v>26.329799999999999</v>
      </c>
      <c r="R97">
        <f t="shared" si="3"/>
        <v>0.57699999999999996</v>
      </c>
      <c r="S97">
        <f t="shared" si="4"/>
        <v>0.72196976744186048</v>
      </c>
      <c r="T97">
        <f t="shared" si="5"/>
        <v>0.61232093023255807</v>
      </c>
    </row>
    <row r="98" spans="2:20" x14ac:dyDescent="0.35">
      <c r="B98">
        <v>54</v>
      </c>
      <c r="C98">
        <v>0.35874899999999998</v>
      </c>
      <c r="D98" t="s">
        <v>15</v>
      </c>
      <c r="E98">
        <v>0.38152799999999998</v>
      </c>
      <c r="F98" t="s">
        <v>69</v>
      </c>
      <c r="G98">
        <v>0.16925899999999999</v>
      </c>
      <c r="H98" t="s">
        <v>70</v>
      </c>
      <c r="I98">
        <v>0.13968900000000001</v>
      </c>
      <c r="J98" t="s">
        <v>75</v>
      </c>
      <c r="K98">
        <v>0.24346000000000001</v>
      </c>
      <c r="L98" t="s">
        <v>80</v>
      </c>
      <c r="M98">
        <v>0.20606099999999999</v>
      </c>
      <c r="N98">
        <v>38.044199999999996</v>
      </c>
      <c r="O98">
        <v>44.86</v>
      </c>
      <c r="P98">
        <v>40.853200000000001</v>
      </c>
      <c r="R98">
        <f t="shared" si="3"/>
        <v>0.70452222222222216</v>
      </c>
      <c r="S98">
        <f t="shared" si="4"/>
        <v>0.83074074074074078</v>
      </c>
      <c r="T98">
        <f t="shared" si="5"/>
        <v>0.75654074074074074</v>
      </c>
    </row>
    <row r="99" spans="2:20" x14ac:dyDescent="0.35">
      <c r="B99">
        <v>66</v>
      </c>
      <c r="C99">
        <v>0.41777500000000001</v>
      </c>
      <c r="D99" t="s">
        <v>15</v>
      </c>
      <c r="E99">
        <v>0.42596000000000001</v>
      </c>
      <c r="F99" t="s">
        <v>69</v>
      </c>
      <c r="G99">
        <v>0.10864600000000001</v>
      </c>
      <c r="H99" t="s">
        <v>70</v>
      </c>
      <c r="I99">
        <v>8.9004200000000006E-2</v>
      </c>
      <c r="J99" t="s">
        <v>75</v>
      </c>
      <c r="K99">
        <v>0.15952</v>
      </c>
      <c r="L99" t="s">
        <v>80</v>
      </c>
      <c r="M99">
        <v>0.12846299999999999</v>
      </c>
      <c r="N99">
        <v>52.291699999999999</v>
      </c>
      <c r="O99">
        <v>58.8294</v>
      </c>
      <c r="P99">
        <v>55.471699999999998</v>
      </c>
      <c r="R99">
        <f t="shared" si="3"/>
        <v>0.79229848484848486</v>
      </c>
      <c r="S99">
        <f t="shared" si="4"/>
        <v>0.8913545454545454</v>
      </c>
      <c r="T99">
        <f t="shared" si="5"/>
        <v>0.84048030303030297</v>
      </c>
    </row>
    <row r="100" spans="2:20" x14ac:dyDescent="0.35">
      <c r="B100">
        <v>82</v>
      </c>
      <c r="C100">
        <v>0.47626400000000002</v>
      </c>
      <c r="D100" t="s">
        <v>15</v>
      </c>
      <c r="E100">
        <v>0.493643</v>
      </c>
      <c r="F100" t="s">
        <v>69</v>
      </c>
      <c r="G100">
        <v>7.4607999999999994E-2</v>
      </c>
      <c r="H100" t="s">
        <v>70</v>
      </c>
      <c r="I100">
        <v>6.6655400000000004E-2</v>
      </c>
      <c r="J100" t="s">
        <v>75</v>
      </c>
      <c r="K100">
        <v>0.10818</v>
      </c>
      <c r="L100" t="s">
        <v>80</v>
      </c>
      <c r="M100">
        <v>9.63257E-2</v>
      </c>
      <c r="N100">
        <v>71.1233</v>
      </c>
      <c r="O100">
        <v>75.882099999999994</v>
      </c>
      <c r="P100">
        <v>73.129199999999997</v>
      </c>
      <c r="R100">
        <f t="shared" si="3"/>
        <v>0.86735731707317076</v>
      </c>
      <c r="S100">
        <f t="shared" si="4"/>
        <v>0.92539146341463407</v>
      </c>
      <c r="T100">
        <f t="shared" si="5"/>
        <v>0.8918195121951219</v>
      </c>
    </row>
    <row r="101" spans="2:20" x14ac:dyDescent="0.35">
      <c r="B101">
        <v>102</v>
      </c>
      <c r="C101">
        <v>0.53763000000000005</v>
      </c>
      <c r="D101" t="s">
        <v>15</v>
      </c>
      <c r="E101">
        <v>0.53249199999999997</v>
      </c>
      <c r="F101" t="s">
        <v>69</v>
      </c>
      <c r="G101">
        <v>4.9299900000000001E-2</v>
      </c>
      <c r="H101" t="s">
        <v>70</v>
      </c>
      <c r="I101">
        <v>5.39549E-2</v>
      </c>
      <c r="J101" t="s">
        <v>75</v>
      </c>
      <c r="K101">
        <v>7.3999999999999996E-2</v>
      </c>
      <c r="L101" t="s">
        <v>80</v>
      </c>
      <c r="M101">
        <v>8.2766900000000004E-2</v>
      </c>
      <c r="N101">
        <v>91.622399999999999</v>
      </c>
      <c r="O101">
        <v>96.971400000000003</v>
      </c>
      <c r="P101">
        <v>94.451999999999998</v>
      </c>
      <c r="R101">
        <f t="shared" si="3"/>
        <v>0.89825882352941178</v>
      </c>
      <c r="S101">
        <f t="shared" si="4"/>
        <v>0.95069999999999999</v>
      </c>
      <c r="T101">
        <f t="shared" si="5"/>
        <v>0.92599999999999993</v>
      </c>
    </row>
    <row r="102" spans="2:20" x14ac:dyDescent="0.35">
      <c r="B102">
        <v>127</v>
      </c>
      <c r="C102">
        <v>0.59281300000000003</v>
      </c>
      <c r="D102" t="s">
        <v>15</v>
      </c>
      <c r="E102">
        <v>0.58061600000000002</v>
      </c>
      <c r="F102" t="s">
        <v>69</v>
      </c>
      <c r="G102">
        <v>3.5912199999999998E-2</v>
      </c>
      <c r="H102" t="s">
        <v>70</v>
      </c>
      <c r="I102">
        <v>4.0440799999999999E-2</v>
      </c>
      <c r="J102" t="s">
        <v>75</v>
      </c>
      <c r="K102">
        <v>5.4708699999999999E-2</v>
      </c>
      <c r="L102" t="s">
        <v>80</v>
      </c>
      <c r="M102">
        <v>5.8704100000000002E-2</v>
      </c>
      <c r="N102">
        <v>114.896</v>
      </c>
      <c r="O102">
        <v>122.43899999999999</v>
      </c>
      <c r="P102">
        <v>120.05200000000001</v>
      </c>
      <c r="R102">
        <f t="shared" si="3"/>
        <v>0.9046929133858268</v>
      </c>
      <c r="S102">
        <f t="shared" si="4"/>
        <v>0.96408661417322827</v>
      </c>
      <c r="T102">
        <f t="shared" si="5"/>
        <v>0.94529133858267722</v>
      </c>
    </row>
    <row r="103" spans="2:20" x14ac:dyDescent="0.35">
      <c r="B103">
        <v>157</v>
      </c>
      <c r="C103">
        <v>0.63539900000000005</v>
      </c>
      <c r="D103" t="s">
        <v>15</v>
      </c>
      <c r="E103">
        <v>0.62727699999999997</v>
      </c>
      <c r="F103" t="s">
        <v>69</v>
      </c>
      <c r="G103">
        <v>3.0262500000000001E-2</v>
      </c>
      <c r="H103" t="s">
        <v>70</v>
      </c>
      <c r="I103">
        <v>2.85258E-2</v>
      </c>
      <c r="J103" t="s">
        <v>75</v>
      </c>
      <c r="K103">
        <v>4.5859900000000002E-2</v>
      </c>
      <c r="L103" t="s">
        <v>80</v>
      </c>
      <c r="M103">
        <v>4.2255300000000003E-2</v>
      </c>
      <c r="N103">
        <v>143.86600000000001</v>
      </c>
      <c r="O103">
        <v>152.249</v>
      </c>
      <c r="P103">
        <v>149.80000000000001</v>
      </c>
      <c r="R103">
        <f t="shared" si="3"/>
        <v>0.91634394904458605</v>
      </c>
      <c r="S103">
        <f t="shared" si="4"/>
        <v>0.96973885350318467</v>
      </c>
      <c r="T103">
        <f t="shared" si="5"/>
        <v>0.95414012738853515</v>
      </c>
    </row>
    <row r="104" spans="2:20" x14ac:dyDescent="0.35">
      <c r="B104">
        <v>195</v>
      </c>
      <c r="C104">
        <v>0.68232599999999999</v>
      </c>
      <c r="D104" t="s">
        <v>15</v>
      </c>
      <c r="E104">
        <v>0.70228800000000002</v>
      </c>
      <c r="F104" t="s">
        <v>69</v>
      </c>
      <c r="G104">
        <v>2.53286E-2</v>
      </c>
      <c r="H104" t="s">
        <v>70</v>
      </c>
      <c r="I104">
        <v>2.1823499999999999E-2</v>
      </c>
      <c r="J104" t="s">
        <v>75</v>
      </c>
      <c r="K104">
        <v>3.9179499999999999E-2</v>
      </c>
      <c r="L104" t="s">
        <v>80</v>
      </c>
      <c r="M104">
        <v>3.2644100000000002E-2</v>
      </c>
      <c r="N104">
        <v>181.42</v>
      </c>
      <c r="O104">
        <v>190.06100000000001</v>
      </c>
      <c r="P104">
        <v>187.36</v>
      </c>
      <c r="R104">
        <f t="shared" ref="R104:R167" si="6">N104/B104</f>
        <v>0.9303589743589743</v>
      </c>
      <c r="S104">
        <f t="shared" ref="S104:S167" si="7">O104/B104</f>
        <v>0.97467179487179489</v>
      </c>
      <c r="T104">
        <f t="shared" ref="T104:T167" si="8">P104/B104</f>
        <v>0.96082051282051284</v>
      </c>
    </row>
    <row r="105" spans="2:20" x14ac:dyDescent="0.35">
      <c r="B105">
        <v>242</v>
      </c>
      <c r="C105">
        <v>0.72855800000000004</v>
      </c>
      <c r="D105" t="s">
        <v>15</v>
      </c>
      <c r="E105">
        <v>0.73211300000000001</v>
      </c>
      <c r="F105" t="s">
        <v>69</v>
      </c>
      <c r="G105">
        <v>2.1018999999999999E-2</v>
      </c>
      <c r="H105" t="s">
        <v>70</v>
      </c>
      <c r="I105">
        <v>1.9488800000000001E-2</v>
      </c>
      <c r="J105" t="s">
        <v>75</v>
      </c>
      <c r="K105">
        <v>3.2545499999999998E-2</v>
      </c>
      <c r="L105" t="s">
        <v>80</v>
      </c>
      <c r="M105">
        <v>3.0802900000000001E-2</v>
      </c>
      <c r="N105">
        <v>231.17599999999999</v>
      </c>
      <c r="O105">
        <v>236.91300000000001</v>
      </c>
      <c r="P105">
        <v>234.124</v>
      </c>
      <c r="R105">
        <f t="shared" si="6"/>
        <v>0.95527272727272727</v>
      </c>
      <c r="S105">
        <f t="shared" si="7"/>
        <v>0.97897933884297528</v>
      </c>
      <c r="T105">
        <f t="shared" si="8"/>
        <v>0.96745454545454546</v>
      </c>
    </row>
    <row r="106" spans="2:20" x14ac:dyDescent="0.35">
      <c r="B106">
        <v>300</v>
      </c>
      <c r="C106">
        <v>0.76275899999999996</v>
      </c>
      <c r="D106" t="s">
        <v>15</v>
      </c>
      <c r="E106">
        <v>0.76068000000000002</v>
      </c>
      <c r="F106" t="s">
        <v>69</v>
      </c>
      <c r="G106">
        <v>1.9648599999999999E-2</v>
      </c>
      <c r="H106" t="s">
        <v>70</v>
      </c>
      <c r="I106">
        <v>2.1055999999999998E-2</v>
      </c>
      <c r="J106" t="s">
        <v>75</v>
      </c>
      <c r="K106">
        <v>3.03533E-2</v>
      </c>
      <c r="L106" t="s">
        <v>80</v>
      </c>
      <c r="M106">
        <v>3.06699E-2</v>
      </c>
      <c r="N106">
        <v>284.49299999999999</v>
      </c>
      <c r="O106">
        <v>294.10500000000002</v>
      </c>
      <c r="P106">
        <v>290.89400000000001</v>
      </c>
      <c r="R106">
        <f t="shared" si="6"/>
        <v>0.94830999999999999</v>
      </c>
      <c r="S106">
        <f t="shared" si="7"/>
        <v>0.98035000000000005</v>
      </c>
      <c r="T106">
        <f t="shared" si="8"/>
        <v>0.96964666666666666</v>
      </c>
    </row>
    <row r="110" spans="2:20" ht="18.5" x14ac:dyDescent="0.45">
      <c r="B110" s="9" t="s">
        <v>87</v>
      </c>
    </row>
    <row r="112" spans="2:20" x14ac:dyDescent="0.35">
      <c r="B112">
        <v>30</v>
      </c>
      <c r="C112">
        <v>3.0542900000000001E-2</v>
      </c>
      <c r="D112" t="s">
        <v>15</v>
      </c>
      <c r="E112">
        <v>2.8297699999999999E-2</v>
      </c>
      <c r="F112" t="s">
        <v>69</v>
      </c>
      <c r="G112">
        <v>0.97833899999999996</v>
      </c>
      <c r="H112" t="s">
        <v>70</v>
      </c>
      <c r="I112">
        <v>0.97830700000000004</v>
      </c>
      <c r="J112" t="s">
        <v>75</v>
      </c>
      <c r="K112">
        <v>0.98529</v>
      </c>
      <c r="L112" t="s">
        <v>80</v>
      </c>
      <c r="M112">
        <v>0.981406</v>
      </c>
      <c r="N112">
        <v>1</v>
      </c>
      <c r="O112">
        <v>0.64983999999999997</v>
      </c>
      <c r="P112">
        <v>0.44130000000000003</v>
      </c>
      <c r="R112">
        <f t="shared" si="6"/>
        <v>3.3333333333333333E-2</v>
      </c>
      <c r="S112">
        <f t="shared" si="7"/>
        <v>2.1661333333333331E-2</v>
      </c>
      <c r="T112">
        <f t="shared" si="8"/>
        <v>1.4710000000000001E-2</v>
      </c>
    </row>
    <row r="113" spans="2:20" x14ac:dyDescent="0.35">
      <c r="B113">
        <v>36</v>
      </c>
      <c r="C113">
        <v>4.96184E-2</v>
      </c>
      <c r="D113" t="s">
        <v>15</v>
      </c>
      <c r="E113">
        <v>4.8504400000000003E-2</v>
      </c>
      <c r="F113" t="s">
        <v>69</v>
      </c>
      <c r="G113">
        <v>0.95899599999999996</v>
      </c>
      <c r="H113" t="s">
        <v>70</v>
      </c>
      <c r="I113">
        <v>0.96561699999999995</v>
      </c>
      <c r="J113" t="s">
        <v>75</v>
      </c>
      <c r="K113">
        <v>0.97963999999999996</v>
      </c>
      <c r="L113" t="s">
        <v>80</v>
      </c>
      <c r="M113">
        <v>0.98402299999999998</v>
      </c>
      <c r="N113">
        <v>1.17137</v>
      </c>
      <c r="O113">
        <v>1.47614</v>
      </c>
      <c r="P113">
        <v>0.73295999999999994</v>
      </c>
      <c r="R113">
        <f t="shared" si="6"/>
        <v>3.2538055555555556E-2</v>
      </c>
      <c r="S113">
        <f t="shared" si="7"/>
        <v>4.1003888888888888E-2</v>
      </c>
      <c r="T113">
        <f t="shared" si="8"/>
        <v>2.036E-2</v>
      </c>
    </row>
    <row r="114" spans="2:20" x14ac:dyDescent="0.35">
      <c r="B114">
        <v>43</v>
      </c>
      <c r="C114">
        <v>7.0741100000000001E-2</v>
      </c>
      <c r="D114" t="s">
        <v>15</v>
      </c>
      <c r="E114">
        <v>6.9498099999999993E-2</v>
      </c>
      <c r="F114" t="s">
        <v>69</v>
      </c>
      <c r="G114">
        <v>0.93496800000000002</v>
      </c>
      <c r="H114" t="s">
        <v>70</v>
      </c>
      <c r="I114">
        <v>0.94096900000000006</v>
      </c>
      <c r="J114" t="s">
        <v>75</v>
      </c>
      <c r="K114">
        <v>0.97238000000000002</v>
      </c>
      <c r="L114" t="s">
        <v>80</v>
      </c>
      <c r="M114">
        <v>0.97547700000000004</v>
      </c>
      <c r="N114">
        <v>2.1316299999999999</v>
      </c>
      <c r="O114">
        <v>2.79636</v>
      </c>
      <c r="P114">
        <v>1.1876599999999999</v>
      </c>
      <c r="R114">
        <f t="shared" si="6"/>
        <v>4.9572790697674417E-2</v>
      </c>
      <c r="S114">
        <f t="shared" si="7"/>
        <v>6.5031627906976738E-2</v>
      </c>
      <c r="T114">
        <f t="shared" si="8"/>
        <v>2.7619999999999999E-2</v>
      </c>
    </row>
    <row r="115" spans="2:20" x14ac:dyDescent="0.35">
      <c r="B115">
        <v>52</v>
      </c>
      <c r="C115">
        <v>0.11289100000000001</v>
      </c>
      <c r="D115" t="s">
        <v>15</v>
      </c>
      <c r="E115">
        <v>0.11557000000000001</v>
      </c>
      <c r="F115" t="s">
        <v>69</v>
      </c>
      <c r="G115">
        <v>0.87510299999999996</v>
      </c>
      <c r="H115" t="s">
        <v>70</v>
      </c>
      <c r="I115">
        <v>0.87365700000000002</v>
      </c>
      <c r="J115" t="s">
        <v>75</v>
      </c>
      <c r="K115">
        <v>0.95479999999999998</v>
      </c>
      <c r="L115" t="s">
        <v>80</v>
      </c>
      <c r="M115">
        <v>0.95606599999999997</v>
      </c>
      <c r="N115">
        <v>4.8475200000000003</v>
      </c>
      <c r="O115">
        <v>6.4946200000000003</v>
      </c>
      <c r="P115">
        <v>2.3504</v>
      </c>
      <c r="R115">
        <f t="shared" si="6"/>
        <v>9.3221538461538467E-2</v>
      </c>
      <c r="S115">
        <f t="shared" si="7"/>
        <v>0.12489653846153846</v>
      </c>
      <c r="T115">
        <f t="shared" si="8"/>
        <v>4.5200000000000004E-2</v>
      </c>
    </row>
    <row r="116" spans="2:20" x14ac:dyDescent="0.35">
      <c r="B116">
        <v>63</v>
      </c>
      <c r="C116">
        <v>0.18676100000000001</v>
      </c>
      <c r="D116" t="s">
        <v>15</v>
      </c>
      <c r="E116">
        <v>0.191418</v>
      </c>
      <c r="F116" t="s">
        <v>69</v>
      </c>
      <c r="G116">
        <v>0.72312900000000002</v>
      </c>
      <c r="H116" t="s">
        <v>70</v>
      </c>
      <c r="I116">
        <v>0.70991800000000005</v>
      </c>
      <c r="J116" t="s">
        <v>75</v>
      </c>
      <c r="K116">
        <v>0.87819999999999998</v>
      </c>
      <c r="L116" t="s">
        <v>80</v>
      </c>
      <c r="M116">
        <v>0.87277000000000005</v>
      </c>
      <c r="N116">
        <v>12.119400000000001</v>
      </c>
      <c r="O116">
        <v>17.442900000000002</v>
      </c>
      <c r="P116">
        <v>7.6734</v>
      </c>
      <c r="R116">
        <f t="shared" si="6"/>
        <v>0.19237142857142858</v>
      </c>
      <c r="S116">
        <f t="shared" si="7"/>
        <v>0.2768714285714286</v>
      </c>
      <c r="T116">
        <f t="shared" si="8"/>
        <v>0.12180000000000001</v>
      </c>
    </row>
    <row r="117" spans="2:20" x14ac:dyDescent="0.35">
      <c r="B117">
        <v>75</v>
      </c>
      <c r="C117">
        <v>0.27006400000000003</v>
      </c>
      <c r="D117" t="s">
        <v>15</v>
      </c>
      <c r="E117">
        <v>0.25854100000000002</v>
      </c>
      <c r="F117" t="s">
        <v>69</v>
      </c>
      <c r="G117">
        <v>0.53209799999999996</v>
      </c>
      <c r="H117" t="s">
        <v>70</v>
      </c>
      <c r="I117">
        <v>0.56539899999999998</v>
      </c>
      <c r="J117" t="s">
        <v>75</v>
      </c>
      <c r="K117">
        <v>0.69918000000000002</v>
      </c>
      <c r="L117" t="s">
        <v>80</v>
      </c>
      <c r="M117">
        <v>0.73796300000000004</v>
      </c>
      <c r="N117">
        <v>25.0944</v>
      </c>
      <c r="O117">
        <v>35.092599999999997</v>
      </c>
      <c r="P117">
        <v>22.561499999999999</v>
      </c>
      <c r="R117">
        <f t="shared" si="6"/>
        <v>0.334592</v>
      </c>
      <c r="S117">
        <f t="shared" si="7"/>
        <v>0.46790133333333328</v>
      </c>
      <c r="T117">
        <f t="shared" si="8"/>
        <v>0.30081999999999998</v>
      </c>
    </row>
    <row r="118" spans="2:20" x14ac:dyDescent="0.35">
      <c r="B118">
        <v>91</v>
      </c>
      <c r="C118">
        <v>0.372587</v>
      </c>
      <c r="D118" t="s">
        <v>15</v>
      </c>
      <c r="E118">
        <v>0.37769799999999998</v>
      </c>
      <c r="F118" t="s">
        <v>69</v>
      </c>
      <c r="G118">
        <v>0.33060099999999998</v>
      </c>
      <c r="H118" t="s">
        <v>70</v>
      </c>
      <c r="I118">
        <v>0.33188200000000001</v>
      </c>
      <c r="J118" t="s">
        <v>75</v>
      </c>
      <c r="K118">
        <v>0.45885999999999999</v>
      </c>
      <c r="L118" t="s">
        <v>80</v>
      </c>
      <c r="M118">
        <v>0.45258100000000001</v>
      </c>
      <c r="N118">
        <v>48.6935</v>
      </c>
      <c r="O118">
        <v>60.915300000000002</v>
      </c>
      <c r="P118">
        <v>49.243699999999997</v>
      </c>
      <c r="R118">
        <f t="shared" si="6"/>
        <v>0.53509340659340665</v>
      </c>
      <c r="S118">
        <f t="shared" si="7"/>
        <v>0.6693989010989011</v>
      </c>
      <c r="T118">
        <f t="shared" si="8"/>
        <v>0.54113956043956035</v>
      </c>
    </row>
    <row r="119" spans="2:20" x14ac:dyDescent="0.35">
      <c r="B119">
        <v>109</v>
      </c>
      <c r="C119">
        <v>0.45527699999999999</v>
      </c>
      <c r="D119" t="s">
        <v>15</v>
      </c>
      <c r="E119">
        <v>0.46723199999999998</v>
      </c>
      <c r="F119" t="s">
        <v>69</v>
      </c>
      <c r="G119">
        <v>0.20923700000000001</v>
      </c>
      <c r="H119" t="s">
        <v>70</v>
      </c>
      <c r="I119">
        <v>0.19416700000000001</v>
      </c>
      <c r="J119" t="s">
        <v>75</v>
      </c>
      <c r="K119">
        <v>0.29977999999999999</v>
      </c>
      <c r="L119" t="s">
        <v>80</v>
      </c>
      <c r="M119">
        <v>0.27952900000000003</v>
      </c>
      <c r="N119">
        <v>74.5762</v>
      </c>
      <c r="O119">
        <v>86.193200000000004</v>
      </c>
      <c r="P119">
        <v>76.323999999999998</v>
      </c>
      <c r="R119">
        <f t="shared" si="6"/>
        <v>0.68418532110091745</v>
      </c>
      <c r="S119">
        <f t="shared" si="7"/>
        <v>0.79076330275229367</v>
      </c>
      <c r="T119">
        <f t="shared" si="8"/>
        <v>0.70022018348623849</v>
      </c>
    </row>
    <row r="120" spans="2:20" x14ac:dyDescent="0.35">
      <c r="B120">
        <v>131</v>
      </c>
      <c r="C120">
        <v>0.50997199999999998</v>
      </c>
      <c r="D120" t="s">
        <v>15</v>
      </c>
      <c r="E120">
        <v>0.51405000000000001</v>
      </c>
      <c r="F120" t="s">
        <v>69</v>
      </c>
      <c r="G120">
        <v>0.160165</v>
      </c>
      <c r="H120" t="s">
        <v>70</v>
      </c>
      <c r="I120">
        <v>0.155499</v>
      </c>
      <c r="J120" t="s">
        <v>75</v>
      </c>
      <c r="K120">
        <v>0.22967899999999999</v>
      </c>
      <c r="L120" t="s">
        <v>80</v>
      </c>
      <c r="M120">
        <v>0.229659</v>
      </c>
      <c r="N120">
        <v>98.055099999999996</v>
      </c>
      <c r="O120">
        <v>110.018</v>
      </c>
      <c r="P120">
        <v>100.91200000000001</v>
      </c>
      <c r="R120">
        <f t="shared" si="6"/>
        <v>0.74851221374045795</v>
      </c>
      <c r="S120">
        <f t="shared" si="7"/>
        <v>0.83983206106870234</v>
      </c>
      <c r="T120">
        <f t="shared" si="8"/>
        <v>0.77032061068702296</v>
      </c>
    </row>
    <row r="121" spans="2:20" x14ac:dyDescent="0.35">
      <c r="B121">
        <v>158</v>
      </c>
      <c r="C121">
        <v>0.56637899999999997</v>
      </c>
      <c r="D121" t="s">
        <v>15</v>
      </c>
      <c r="E121">
        <v>0.57215400000000005</v>
      </c>
      <c r="F121" t="s">
        <v>69</v>
      </c>
      <c r="G121">
        <v>0.117451</v>
      </c>
      <c r="H121" t="s">
        <v>70</v>
      </c>
      <c r="I121">
        <v>0.110843</v>
      </c>
      <c r="J121" t="s">
        <v>75</v>
      </c>
      <c r="K121">
        <v>0.17265800000000001</v>
      </c>
      <c r="L121" t="s">
        <v>80</v>
      </c>
      <c r="M121">
        <v>0.165493</v>
      </c>
      <c r="N121">
        <v>126.342</v>
      </c>
      <c r="O121">
        <v>139.44300000000001</v>
      </c>
      <c r="P121">
        <v>130.72</v>
      </c>
      <c r="R121">
        <f t="shared" si="6"/>
        <v>0.79963291139240511</v>
      </c>
      <c r="S121">
        <f t="shared" si="7"/>
        <v>0.88255063291139246</v>
      </c>
      <c r="T121">
        <f t="shared" si="8"/>
        <v>0.82734177215189875</v>
      </c>
    </row>
    <row r="122" spans="2:20" x14ac:dyDescent="0.35">
      <c r="B122">
        <v>190</v>
      </c>
      <c r="C122">
        <v>0.61018099999999997</v>
      </c>
      <c r="D122" t="s">
        <v>15</v>
      </c>
      <c r="E122">
        <v>0.62060000000000004</v>
      </c>
      <c r="F122" t="s">
        <v>69</v>
      </c>
      <c r="G122">
        <v>9.8196199999999997E-2</v>
      </c>
      <c r="H122" t="s">
        <v>70</v>
      </c>
      <c r="I122">
        <v>9.0703599999999995E-2</v>
      </c>
      <c r="J122" t="s">
        <v>75</v>
      </c>
      <c r="K122">
        <v>0.14483199999999999</v>
      </c>
      <c r="L122" t="s">
        <v>80</v>
      </c>
      <c r="M122">
        <v>0.13580200000000001</v>
      </c>
      <c r="N122">
        <v>157.11600000000001</v>
      </c>
      <c r="O122">
        <v>171.34299999999999</v>
      </c>
      <c r="P122">
        <v>162.482</v>
      </c>
      <c r="R122">
        <f t="shared" si="6"/>
        <v>0.82692631578947373</v>
      </c>
      <c r="S122">
        <f t="shared" si="7"/>
        <v>0.90180526315789467</v>
      </c>
      <c r="T122">
        <f t="shared" si="8"/>
        <v>0.85516842105263158</v>
      </c>
    </row>
    <row r="123" spans="2:20" x14ac:dyDescent="0.35">
      <c r="B123">
        <v>228</v>
      </c>
      <c r="C123">
        <v>0.65971800000000003</v>
      </c>
      <c r="D123" t="s">
        <v>15</v>
      </c>
      <c r="E123">
        <v>0.65926600000000002</v>
      </c>
      <c r="F123" t="s">
        <v>69</v>
      </c>
      <c r="G123">
        <v>7.88523E-2</v>
      </c>
      <c r="H123" t="s">
        <v>70</v>
      </c>
      <c r="I123">
        <v>7.8609700000000005E-2</v>
      </c>
      <c r="J123" t="s">
        <v>75</v>
      </c>
      <c r="K123">
        <v>0.117412</v>
      </c>
      <c r="L123" t="s">
        <v>80</v>
      </c>
      <c r="M123">
        <v>0.114657</v>
      </c>
      <c r="N123">
        <v>192.483</v>
      </c>
      <c r="O123">
        <v>210.02199999999999</v>
      </c>
      <c r="P123">
        <v>201.23</v>
      </c>
      <c r="R123">
        <f t="shared" si="6"/>
        <v>0.84422368421052629</v>
      </c>
      <c r="S123">
        <f t="shared" si="7"/>
        <v>0.92114912280701755</v>
      </c>
      <c r="T123">
        <f t="shared" si="8"/>
        <v>0.88258771929824553</v>
      </c>
    </row>
    <row r="124" spans="2:20" x14ac:dyDescent="0.35">
      <c r="B124">
        <v>275</v>
      </c>
      <c r="C124">
        <v>0.70333900000000005</v>
      </c>
      <c r="D124" t="s">
        <v>15</v>
      </c>
      <c r="E124">
        <v>0.69600700000000004</v>
      </c>
      <c r="F124" t="s">
        <v>69</v>
      </c>
      <c r="G124">
        <v>6.6849599999999995E-2</v>
      </c>
      <c r="H124" t="s">
        <v>70</v>
      </c>
      <c r="I124">
        <v>6.9949300000000006E-2</v>
      </c>
      <c r="J124" t="s">
        <v>75</v>
      </c>
      <c r="K124">
        <v>0.10077800000000001</v>
      </c>
      <c r="L124" t="s">
        <v>80</v>
      </c>
      <c r="M124">
        <v>0.10415000000000001</v>
      </c>
      <c r="N124">
        <v>240.13300000000001</v>
      </c>
      <c r="O124">
        <v>256.61599999999999</v>
      </c>
      <c r="P124">
        <v>247.286</v>
      </c>
      <c r="R124">
        <f t="shared" si="6"/>
        <v>0.87321090909090915</v>
      </c>
      <c r="S124">
        <f t="shared" si="7"/>
        <v>0.93314909090909082</v>
      </c>
      <c r="T124">
        <f t="shared" si="8"/>
        <v>0.89922181818181823</v>
      </c>
    </row>
    <row r="125" spans="2:20" x14ac:dyDescent="0.35">
      <c r="B125">
        <v>330</v>
      </c>
      <c r="C125">
        <v>0.73775100000000005</v>
      </c>
      <c r="D125" t="s">
        <v>15</v>
      </c>
      <c r="E125">
        <v>0.724302</v>
      </c>
      <c r="F125" t="s">
        <v>69</v>
      </c>
      <c r="G125">
        <v>5.9678299999999997E-2</v>
      </c>
      <c r="H125" t="s">
        <v>70</v>
      </c>
      <c r="I125">
        <v>6.4551899999999995E-2</v>
      </c>
      <c r="J125" t="s">
        <v>75</v>
      </c>
      <c r="K125">
        <v>9.1496999999999995E-2</v>
      </c>
      <c r="L125" t="s">
        <v>80</v>
      </c>
      <c r="M125">
        <v>9.7486199999999995E-2</v>
      </c>
      <c r="N125">
        <v>290.625</v>
      </c>
      <c r="O125">
        <v>310.30599999999998</v>
      </c>
      <c r="P125">
        <v>299.80599999999998</v>
      </c>
      <c r="R125">
        <f t="shared" si="6"/>
        <v>0.88068181818181823</v>
      </c>
      <c r="S125">
        <f t="shared" si="7"/>
        <v>0.94032121212121211</v>
      </c>
      <c r="T125">
        <f t="shared" si="8"/>
        <v>0.90850303030303026</v>
      </c>
    </row>
    <row r="126" spans="2:20" x14ac:dyDescent="0.35">
      <c r="B126">
        <v>397</v>
      </c>
      <c r="C126">
        <v>0.77378000000000002</v>
      </c>
      <c r="D126" t="s">
        <v>15</v>
      </c>
      <c r="E126">
        <v>0.78324300000000002</v>
      </c>
      <c r="F126" t="s">
        <v>69</v>
      </c>
      <c r="G126">
        <v>5.5167099999999997E-2</v>
      </c>
      <c r="H126" t="s">
        <v>70</v>
      </c>
      <c r="I126">
        <v>5.2325200000000002E-2</v>
      </c>
      <c r="J126" t="s">
        <v>75</v>
      </c>
      <c r="K126">
        <v>8.5597000000000006E-2</v>
      </c>
      <c r="L126" t="s">
        <v>80</v>
      </c>
      <c r="M126">
        <v>7.8962000000000004E-2</v>
      </c>
      <c r="N126">
        <v>359.44600000000003</v>
      </c>
      <c r="O126">
        <v>375.09899999999999</v>
      </c>
      <c r="P126">
        <v>363.01799999999997</v>
      </c>
      <c r="R126">
        <f t="shared" si="6"/>
        <v>0.90540554156171293</v>
      </c>
      <c r="S126">
        <f t="shared" si="7"/>
        <v>0.94483375314861462</v>
      </c>
      <c r="T126">
        <f t="shared" si="8"/>
        <v>0.91440302267002516</v>
      </c>
    </row>
    <row r="127" spans="2:20" x14ac:dyDescent="0.35">
      <c r="B127">
        <v>478</v>
      </c>
      <c r="C127">
        <v>0.803871</v>
      </c>
      <c r="D127" t="s">
        <v>15</v>
      </c>
      <c r="E127">
        <v>0.79422499999999996</v>
      </c>
      <c r="F127" t="s">
        <v>69</v>
      </c>
      <c r="G127">
        <v>5.3090999999999999E-2</v>
      </c>
      <c r="H127" t="s">
        <v>70</v>
      </c>
      <c r="I127">
        <v>5.6431099999999998E-2</v>
      </c>
      <c r="J127" t="s">
        <v>75</v>
      </c>
      <c r="K127">
        <v>8.2376599999999994E-2</v>
      </c>
      <c r="L127" t="s">
        <v>80</v>
      </c>
      <c r="M127">
        <v>8.8172700000000007E-2</v>
      </c>
      <c r="N127">
        <v>434.11900000000003</v>
      </c>
      <c r="O127">
        <v>452.62299999999999</v>
      </c>
      <c r="P127">
        <v>438.62400000000002</v>
      </c>
      <c r="R127">
        <f t="shared" si="6"/>
        <v>0.9081987447698745</v>
      </c>
      <c r="S127">
        <f t="shared" si="7"/>
        <v>0.94691004184100414</v>
      </c>
      <c r="T127">
        <f t="shared" si="8"/>
        <v>0.91762343096234311</v>
      </c>
    </row>
    <row r="128" spans="2:20" x14ac:dyDescent="0.35">
      <c r="B128">
        <v>575</v>
      </c>
      <c r="C128">
        <v>0.83198399999999995</v>
      </c>
      <c r="D128" t="s">
        <v>15</v>
      </c>
      <c r="E128">
        <v>0.83143199999999995</v>
      </c>
      <c r="F128" t="s">
        <v>69</v>
      </c>
      <c r="G128">
        <v>5.1570699999999997E-2</v>
      </c>
      <c r="H128" t="s">
        <v>70</v>
      </c>
      <c r="I128">
        <v>5.4128900000000001E-2</v>
      </c>
      <c r="J128" t="s">
        <v>75</v>
      </c>
      <c r="K128">
        <v>8.0330399999999996E-2</v>
      </c>
      <c r="L128" t="s">
        <v>80</v>
      </c>
      <c r="M128">
        <v>8.2876199999999997E-2</v>
      </c>
      <c r="N128">
        <v>528.46900000000005</v>
      </c>
      <c r="O128">
        <v>545.34699999999998</v>
      </c>
      <c r="P128">
        <v>528.80999999999995</v>
      </c>
      <c r="R128">
        <f t="shared" si="6"/>
        <v>0.91907652173913057</v>
      </c>
      <c r="S128">
        <f t="shared" si="7"/>
        <v>0.9484295652173913</v>
      </c>
      <c r="T128">
        <f t="shared" si="8"/>
        <v>0.91966956521739118</v>
      </c>
    </row>
    <row r="129" spans="2:20" x14ac:dyDescent="0.35">
      <c r="B129">
        <v>691</v>
      </c>
      <c r="C129">
        <v>0.85546100000000003</v>
      </c>
      <c r="D129" t="s">
        <v>15</v>
      </c>
      <c r="E129">
        <v>0.86038000000000003</v>
      </c>
      <c r="F129" t="s">
        <v>69</v>
      </c>
      <c r="G129">
        <v>5.0153700000000002E-2</v>
      </c>
      <c r="H129" t="s">
        <v>70</v>
      </c>
      <c r="I129">
        <v>4.7283899999999997E-2</v>
      </c>
      <c r="J129" t="s">
        <v>75</v>
      </c>
      <c r="K129">
        <v>7.7719200000000002E-2</v>
      </c>
      <c r="L129" t="s">
        <v>80</v>
      </c>
      <c r="M129">
        <v>7.5724899999999998E-2</v>
      </c>
      <c r="N129">
        <v>642.44200000000001</v>
      </c>
      <c r="O129">
        <v>656.34400000000005</v>
      </c>
      <c r="P129">
        <v>637.29600000000005</v>
      </c>
      <c r="R129">
        <f t="shared" si="6"/>
        <v>0.92972793053545588</v>
      </c>
      <c r="S129">
        <f t="shared" si="7"/>
        <v>0.94984659913169323</v>
      </c>
      <c r="T129">
        <f t="shared" si="8"/>
        <v>0.92228075253256159</v>
      </c>
    </row>
    <row r="130" spans="2:20" x14ac:dyDescent="0.35">
      <c r="B130">
        <v>831</v>
      </c>
      <c r="C130">
        <v>0.87393100000000001</v>
      </c>
      <c r="D130" t="s">
        <v>15</v>
      </c>
      <c r="E130">
        <v>0.86955000000000005</v>
      </c>
      <c r="F130" t="s">
        <v>69</v>
      </c>
      <c r="G130">
        <v>4.8668000000000003E-2</v>
      </c>
      <c r="H130" t="s">
        <v>70</v>
      </c>
      <c r="I130">
        <v>5.074E-2</v>
      </c>
      <c r="J130" t="s">
        <v>75</v>
      </c>
      <c r="K130">
        <v>7.6474100000000003E-2</v>
      </c>
      <c r="L130" t="s">
        <v>80</v>
      </c>
      <c r="M130">
        <v>7.9381999999999994E-2</v>
      </c>
      <c r="N130">
        <v>759.43799999999999</v>
      </c>
      <c r="O130">
        <v>790.55700000000002</v>
      </c>
      <c r="P130">
        <v>767.45</v>
      </c>
      <c r="R130">
        <f t="shared" si="6"/>
        <v>0.91388447653429605</v>
      </c>
      <c r="S130">
        <f t="shared" si="7"/>
        <v>0.95133212996389893</v>
      </c>
      <c r="T130">
        <f t="shared" si="8"/>
        <v>0.92352587244284001</v>
      </c>
    </row>
    <row r="131" spans="2:20" x14ac:dyDescent="0.35">
      <c r="B131">
        <v>1000</v>
      </c>
      <c r="C131">
        <v>0.89473000000000003</v>
      </c>
      <c r="D131" t="s">
        <v>15</v>
      </c>
      <c r="E131">
        <v>0.88673299999999999</v>
      </c>
      <c r="F131" t="s">
        <v>69</v>
      </c>
      <c r="G131">
        <v>4.8408399999999997E-2</v>
      </c>
      <c r="H131" t="s">
        <v>70</v>
      </c>
      <c r="I131">
        <v>4.99514E-2</v>
      </c>
      <c r="J131" t="s">
        <v>75</v>
      </c>
      <c r="K131">
        <v>7.5583999999999998E-2</v>
      </c>
      <c r="L131" t="s">
        <v>80</v>
      </c>
      <c r="M131">
        <v>7.7586799999999997E-2</v>
      </c>
      <c r="N131">
        <v>933.28800000000001</v>
      </c>
      <c r="O131">
        <v>951.59199999999998</v>
      </c>
      <c r="P131">
        <v>924.41600000000005</v>
      </c>
      <c r="R131">
        <f t="shared" si="6"/>
        <v>0.93328800000000001</v>
      </c>
      <c r="S131">
        <f t="shared" si="7"/>
        <v>0.95159199999999999</v>
      </c>
      <c r="T131">
        <f t="shared" si="8"/>
        <v>0.92441600000000002</v>
      </c>
    </row>
    <row r="134" spans="2:20" ht="18.5" x14ac:dyDescent="0.45">
      <c r="B134" s="9" t="s">
        <v>88</v>
      </c>
    </row>
    <row r="137" spans="2:20" x14ac:dyDescent="0.35">
      <c r="B137">
        <v>80</v>
      </c>
      <c r="C137">
        <v>6.7124699999999995E-2</v>
      </c>
      <c r="D137" t="s">
        <v>15</v>
      </c>
      <c r="E137">
        <v>6.1386599999999999E-2</v>
      </c>
      <c r="F137" t="s">
        <v>69</v>
      </c>
      <c r="G137">
        <v>0.97041299999999997</v>
      </c>
      <c r="H137" t="s">
        <v>70</v>
      </c>
      <c r="I137">
        <v>0.97367000000000004</v>
      </c>
      <c r="J137" t="s">
        <v>75</v>
      </c>
      <c r="K137">
        <v>0.98750000000000004</v>
      </c>
      <c r="L137" t="s">
        <v>80</v>
      </c>
      <c r="M137">
        <v>0.98702900000000005</v>
      </c>
      <c r="N137">
        <v>2.1384400000000001</v>
      </c>
      <c r="O137">
        <v>2.3669600000000002</v>
      </c>
      <c r="P137">
        <v>1</v>
      </c>
      <c r="R137">
        <f t="shared" si="6"/>
        <v>2.6730500000000001E-2</v>
      </c>
      <c r="S137">
        <f t="shared" si="7"/>
        <v>2.9587000000000002E-2</v>
      </c>
      <c r="T137">
        <f t="shared" si="8"/>
        <v>1.2500000000000001E-2</v>
      </c>
    </row>
    <row r="138" spans="2:20" x14ac:dyDescent="0.35">
      <c r="B138">
        <v>91</v>
      </c>
      <c r="C138">
        <v>9.0198700000000007E-2</v>
      </c>
      <c r="D138" t="s">
        <v>15</v>
      </c>
      <c r="E138">
        <v>8.2813300000000006E-2</v>
      </c>
      <c r="F138" t="s">
        <v>69</v>
      </c>
      <c r="G138">
        <v>0.95661399999999996</v>
      </c>
      <c r="H138" t="s">
        <v>70</v>
      </c>
      <c r="I138">
        <v>0.959816</v>
      </c>
      <c r="J138" t="s">
        <v>75</v>
      </c>
      <c r="K138">
        <v>0.98472000000000004</v>
      </c>
      <c r="L138" t="s">
        <v>80</v>
      </c>
      <c r="M138">
        <v>0.98625799999999997</v>
      </c>
      <c r="N138">
        <v>3.6207600000000002</v>
      </c>
      <c r="O138">
        <v>3.9481000000000002</v>
      </c>
      <c r="P138">
        <v>1.3904799999999999</v>
      </c>
      <c r="R138">
        <f t="shared" si="6"/>
        <v>3.978857142857143E-2</v>
      </c>
      <c r="S138">
        <f t="shared" si="7"/>
        <v>4.3385714285714284E-2</v>
      </c>
      <c r="T138">
        <f t="shared" si="8"/>
        <v>1.528E-2</v>
      </c>
    </row>
    <row r="139" spans="2:20" x14ac:dyDescent="0.35">
      <c r="B139">
        <v>104</v>
      </c>
      <c r="C139">
        <v>0.123325</v>
      </c>
      <c r="D139" t="s">
        <v>15</v>
      </c>
      <c r="E139">
        <v>0.115561</v>
      </c>
      <c r="F139" t="s">
        <v>69</v>
      </c>
      <c r="G139">
        <v>0.93433200000000005</v>
      </c>
      <c r="H139" t="s">
        <v>70</v>
      </c>
      <c r="I139">
        <v>0.93834600000000001</v>
      </c>
      <c r="J139" t="s">
        <v>75</v>
      </c>
      <c r="K139">
        <v>0.98063500000000003</v>
      </c>
      <c r="L139" t="s">
        <v>80</v>
      </c>
      <c r="M139">
        <v>0.97972400000000004</v>
      </c>
      <c r="N139">
        <v>6.2946799999999996</v>
      </c>
      <c r="O139">
        <v>6.8294800000000002</v>
      </c>
      <c r="P139">
        <v>2.0139999999999998</v>
      </c>
      <c r="R139">
        <f t="shared" si="6"/>
        <v>6.052576923076923E-2</v>
      </c>
      <c r="S139">
        <f t="shared" si="7"/>
        <v>6.5668076923076926E-2</v>
      </c>
      <c r="T139">
        <f t="shared" si="8"/>
        <v>1.9365384615384614E-2</v>
      </c>
    </row>
    <row r="140" spans="2:20" x14ac:dyDescent="0.35">
      <c r="B140">
        <v>119</v>
      </c>
      <c r="C140">
        <v>0.169544</v>
      </c>
      <c r="D140" t="s">
        <v>15</v>
      </c>
      <c r="E140">
        <v>0.15954399999999999</v>
      </c>
      <c r="F140" t="s">
        <v>69</v>
      </c>
      <c r="G140">
        <v>0.88949500000000004</v>
      </c>
      <c r="H140" t="s">
        <v>70</v>
      </c>
      <c r="I140">
        <v>0.90139000000000002</v>
      </c>
      <c r="J140" t="s">
        <v>75</v>
      </c>
      <c r="K140">
        <v>0.97183200000000003</v>
      </c>
      <c r="L140" t="s">
        <v>80</v>
      </c>
      <c r="M140">
        <v>0.97598300000000004</v>
      </c>
      <c r="N140">
        <v>11.543200000000001</v>
      </c>
      <c r="O140">
        <v>13.1501</v>
      </c>
      <c r="P140">
        <v>3.3519999999999999</v>
      </c>
      <c r="R140">
        <f t="shared" si="6"/>
        <v>9.7001680672268914E-2</v>
      </c>
      <c r="S140">
        <f t="shared" si="7"/>
        <v>0.11050504201680672</v>
      </c>
      <c r="T140">
        <f t="shared" si="8"/>
        <v>2.8168067226890754E-2</v>
      </c>
    </row>
    <row r="141" spans="2:20" x14ac:dyDescent="0.35">
      <c r="B141">
        <v>136</v>
      </c>
      <c r="C141">
        <v>0.23033000000000001</v>
      </c>
      <c r="D141" t="s">
        <v>15</v>
      </c>
      <c r="E141">
        <v>0.243482</v>
      </c>
      <c r="F141" t="s">
        <v>69</v>
      </c>
      <c r="G141">
        <v>0.81043799999999999</v>
      </c>
      <c r="H141" t="s">
        <v>70</v>
      </c>
      <c r="I141">
        <v>0.787771</v>
      </c>
      <c r="J141" t="s">
        <v>75</v>
      </c>
      <c r="K141">
        <v>0.94313199999999997</v>
      </c>
      <c r="L141" t="s">
        <v>80</v>
      </c>
      <c r="M141">
        <v>0.92654300000000001</v>
      </c>
      <c r="N141">
        <v>21.247199999999999</v>
      </c>
      <c r="O141">
        <v>25.7805</v>
      </c>
      <c r="P141">
        <v>7.734</v>
      </c>
      <c r="R141">
        <f t="shared" si="6"/>
        <v>0.15622941176470587</v>
      </c>
      <c r="S141">
        <f t="shared" si="7"/>
        <v>0.18956249999999999</v>
      </c>
      <c r="T141">
        <f t="shared" si="8"/>
        <v>5.686764705882353E-2</v>
      </c>
    </row>
    <row r="142" spans="2:20" x14ac:dyDescent="0.35">
      <c r="B142">
        <v>156</v>
      </c>
      <c r="C142">
        <v>0.33116699999999999</v>
      </c>
      <c r="D142" t="s">
        <v>15</v>
      </c>
      <c r="E142">
        <v>0.347387</v>
      </c>
      <c r="F142" t="s">
        <v>69</v>
      </c>
      <c r="G142">
        <v>0.63065300000000002</v>
      </c>
      <c r="H142" t="s">
        <v>70</v>
      </c>
      <c r="I142">
        <v>0.59507900000000002</v>
      </c>
      <c r="J142" t="s">
        <v>75</v>
      </c>
      <c r="K142">
        <v>0.80617899999999998</v>
      </c>
      <c r="L142" t="s">
        <v>80</v>
      </c>
      <c r="M142">
        <v>0.77071199999999995</v>
      </c>
      <c r="N142">
        <v>43.665999999999997</v>
      </c>
      <c r="O142">
        <v>57.618099999999998</v>
      </c>
      <c r="P142">
        <v>30.236000000000001</v>
      </c>
      <c r="R142">
        <f t="shared" si="6"/>
        <v>0.27991025641025641</v>
      </c>
      <c r="S142">
        <f t="shared" si="7"/>
        <v>0.36934679487179484</v>
      </c>
      <c r="T142">
        <f t="shared" si="8"/>
        <v>0.19382051282051282</v>
      </c>
    </row>
    <row r="143" spans="2:20" x14ac:dyDescent="0.35">
      <c r="B143">
        <v>178</v>
      </c>
      <c r="C143">
        <v>0.42719200000000002</v>
      </c>
      <c r="D143" t="s">
        <v>15</v>
      </c>
      <c r="E143">
        <v>0.43655300000000002</v>
      </c>
      <c r="F143" t="s">
        <v>69</v>
      </c>
      <c r="G143">
        <v>0.464837</v>
      </c>
      <c r="H143" t="s">
        <v>70</v>
      </c>
      <c r="I143">
        <v>0.44855299999999998</v>
      </c>
      <c r="J143" t="s">
        <v>75</v>
      </c>
      <c r="K143">
        <v>0.62839299999999998</v>
      </c>
      <c r="L143" t="s">
        <v>80</v>
      </c>
      <c r="M143">
        <v>0.60973999999999995</v>
      </c>
      <c r="N143">
        <v>76.316299999999998</v>
      </c>
      <c r="O143">
        <v>95.259100000000004</v>
      </c>
      <c r="P143">
        <v>66.146000000000001</v>
      </c>
      <c r="R143">
        <f t="shared" si="6"/>
        <v>0.42874325842696626</v>
      </c>
      <c r="S143">
        <f t="shared" si="7"/>
        <v>0.53516348314606743</v>
      </c>
      <c r="T143">
        <f t="shared" si="8"/>
        <v>0.37160674157303369</v>
      </c>
    </row>
    <row r="144" spans="2:20" x14ac:dyDescent="0.35">
      <c r="B144">
        <v>203</v>
      </c>
      <c r="C144">
        <v>0.51430500000000001</v>
      </c>
      <c r="D144" t="s">
        <v>15</v>
      </c>
      <c r="E144">
        <v>0.52570700000000004</v>
      </c>
      <c r="F144" t="s">
        <v>69</v>
      </c>
      <c r="G144">
        <v>0.31918999999999997</v>
      </c>
      <c r="H144" t="s">
        <v>70</v>
      </c>
      <c r="I144">
        <v>0.29873</v>
      </c>
      <c r="J144" t="s">
        <v>75</v>
      </c>
      <c r="K144">
        <v>0.45173400000000002</v>
      </c>
      <c r="L144" t="s">
        <v>80</v>
      </c>
      <c r="M144">
        <v>0.42729899999999998</v>
      </c>
      <c r="N144">
        <v>111.414</v>
      </c>
      <c r="O144">
        <v>138.20400000000001</v>
      </c>
      <c r="P144">
        <v>111.298</v>
      </c>
      <c r="R144">
        <f t="shared" si="6"/>
        <v>0.5488374384236453</v>
      </c>
      <c r="S144">
        <f t="shared" si="7"/>
        <v>0.68080788177339902</v>
      </c>
      <c r="T144">
        <f t="shared" si="8"/>
        <v>0.54826600985221674</v>
      </c>
    </row>
    <row r="145" spans="2:20" x14ac:dyDescent="0.35">
      <c r="B145">
        <v>232</v>
      </c>
      <c r="C145">
        <v>0.56934700000000005</v>
      </c>
      <c r="D145" t="s">
        <v>15</v>
      </c>
      <c r="E145">
        <v>0.58689899999999995</v>
      </c>
      <c r="F145" t="s">
        <v>69</v>
      </c>
      <c r="G145">
        <v>0.25580999999999998</v>
      </c>
      <c r="H145" t="s">
        <v>70</v>
      </c>
      <c r="I145">
        <v>0.22972200000000001</v>
      </c>
      <c r="J145" t="s">
        <v>75</v>
      </c>
      <c r="K145">
        <v>0.36747400000000002</v>
      </c>
      <c r="L145" t="s">
        <v>80</v>
      </c>
      <c r="M145">
        <v>0.33477099999999999</v>
      </c>
      <c r="N145">
        <v>146.429</v>
      </c>
      <c r="O145">
        <v>172.65199999999999</v>
      </c>
      <c r="P145">
        <v>146.74600000000001</v>
      </c>
      <c r="R145">
        <f t="shared" si="6"/>
        <v>0.63115948275862066</v>
      </c>
      <c r="S145">
        <f t="shared" si="7"/>
        <v>0.74418965517241376</v>
      </c>
      <c r="T145">
        <f t="shared" si="8"/>
        <v>0.63252586206896555</v>
      </c>
    </row>
    <row r="146" spans="2:20" x14ac:dyDescent="0.35">
      <c r="B146">
        <v>265</v>
      </c>
      <c r="C146">
        <v>0.61353800000000003</v>
      </c>
      <c r="D146" t="s">
        <v>15</v>
      </c>
      <c r="E146">
        <v>0.616255</v>
      </c>
      <c r="F146" t="s">
        <v>69</v>
      </c>
      <c r="G146">
        <v>0.21301899999999999</v>
      </c>
      <c r="H146" t="s">
        <v>70</v>
      </c>
      <c r="I146">
        <v>0.21105099999999999</v>
      </c>
      <c r="J146" t="s">
        <v>75</v>
      </c>
      <c r="K146">
        <v>0.30911699999999998</v>
      </c>
      <c r="L146" t="s">
        <v>80</v>
      </c>
      <c r="M146">
        <v>0.30537999999999998</v>
      </c>
      <c r="N146">
        <v>179.73099999999999</v>
      </c>
      <c r="O146">
        <v>208.55</v>
      </c>
      <c r="P146">
        <v>183.084</v>
      </c>
      <c r="R146">
        <f t="shared" si="6"/>
        <v>0.67823018867924523</v>
      </c>
      <c r="S146">
        <f t="shared" si="7"/>
        <v>0.78698113207547171</v>
      </c>
      <c r="T146">
        <f t="shared" si="8"/>
        <v>0.69088301886792458</v>
      </c>
    </row>
    <row r="147" spans="2:20" x14ac:dyDescent="0.35">
      <c r="B147">
        <v>302</v>
      </c>
      <c r="C147">
        <v>0.65046199999999998</v>
      </c>
      <c r="D147" t="s">
        <v>15</v>
      </c>
      <c r="E147">
        <v>0.65407300000000002</v>
      </c>
      <c r="F147" t="s">
        <v>69</v>
      </c>
      <c r="G147">
        <v>0.18689</v>
      </c>
      <c r="H147" t="s">
        <v>70</v>
      </c>
      <c r="I147">
        <v>0.181446</v>
      </c>
      <c r="J147" t="s">
        <v>75</v>
      </c>
      <c r="K147">
        <v>0.27394000000000002</v>
      </c>
      <c r="L147" t="s">
        <v>80</v>
      </c>
      <c r="M147">
        <v>0.26282699999999998</v>
      </c>
      <c r="N147">
        <v>212.64400000000001</v>
      </c>
      <c r="O147">
        <v>245.559</v>
      </c>
      <c r="P147">
        <v>219.27</v>
      </c>
      <c r="R147">
        <f t="shared" si="6"/>
        <v>0.70411920529801331</v>
      </c>
      <c r="S147">
        <f t="shared" si="7"/>
        <v>0.8131092715231788</v>
      </c>
      <c r="T147">
        <f t="shared" si="8"/>
        <v>0.72605960264900671</v>
      </c>
    </row>
    <row r="148" spans="2:20" x14ac:dyDescent="0.35">
      <c r="B148">
        <v>345</v>
      </c>
      <c r="C148">
        <v>0.68787100000000001</v>
      </c>
      <c r="D148" t="s">
        <v>15</v>
      </c>
      <c r="E148">
        <v>0.686392</v>
      </c>
      <c r="F148" t="s">
        <v>69</v>
      </c>
      <c r="G148">
        <v>0.16358400000000001</v>
      </c>
      <c r="H148" t="s">
        <v>70</v>
      </c>
      <c r="I148">
        <v>0.166267</v>
      </c>
      <c r="J148" t="s">
        <v>75</v>
      </c>
      <c r="K148">
        <v>0.24218600000000001</v>
      </c>
      <c r="L148" t="s">
        <v>80</v>
      </c>
      <c r="M148">
        <v>0.242591</v>
      </c>
      <c r="N148">
        <v>256.613</v>
      </c>
      <c r="O148">
        <v>288.56299999999999</v>
      </c>
      <c r="P148">
        <v>261.44600000000003</v>
      </c>
      <c r="R148">
        <f t="shared" si="6"/>
        <v>0.74380579710144923</v>
      </c>
      <c r="S148">
        <f t="shared" si="7"/>
        <v>0.83641449275362312</v>
      </c>
      <c r="T148">
        <f t="shared" si="8"/>
        <v>0.75781449275362323</v>
      </c>
    </row>
    <row r="149" spans="2:20" x14ac:dyDescent="0.35">
      <c r="B149">
        <v>394</v>
      </c>
      <c r="C149">
        <v>0.71527700000000005</v>
      </c>
      <c r="D149" t="s">
        <v>15</v>
      </c>
      <c r="E149">
        <v>0.71826199999999996</v>
      </c>
      <c r="F149" t="s">
        <v>69</v>
      </c>
      <c r="G149">
        <v>0.148815</v>
      </c>
      <c r="H149" t="s">
        <v>70</v>
      </c>
      <c r="I149">
        <v>0.14405399999999999</v>
      </c>
      <c r="J149" t="s">
        <v>75</v>
      </c>
      <c r="K149">
        <v>0.22215199999999999</v>
      </c>
      <c r="L149" t="s">
        <v>80</v>
      </c>
      <c r="M149">
        <v>0.217666</v>
      </c>
      <c r="N149">
        <v>299.02999999999997</v>
      </c>
      <c r="O149">
        <v>335.36700000000002</v>
      </c>
      <c r="P149">
        <v>306.47199999999998</v>
      </c>
      <c r="R149">
        <f t="shared" si="6"/>
        <v>0.75895939086294406</v>
      </c>
      <c r="S149">
        <f t="shared" si="7"/>
        <v>0.85118527918781728</v>
      </c>
      <c r="T149">
        <f t="shared" si="8"/>
        <v>0.77784771573604061</v>
      </c>
    </row>
    <row r="150" spans="2:20" x14ac:dyDescent="0.35">
      <c r="B150">
        <v>450</v>
      </c>
      <c r="C150">
        <v>0.75132900000000002</v>
      </c>
      <c r="D150" t="s">
        <v>15</v>
      </c>
      <c r="E150">
        <v>0.74496300000000004</v>
      </c>
      <c r="F150" t="s">
        <v>69</v>
      </c>
      <c r="G150">
        <v>0.13419900000000001</v>
      </c>
      <c r="H150" t="s">
        <v>70</v>
      </c>
      <c r="I150">
        <v>0.14169499999999999</v>
      </c>
      <c r="J150" t="s">
        <v>75</v>
      </c>
      <c r="K150">
        <v>0.200764</v>
      </c>
      <c r="L150" t="s">
        <v>80</v>
      </c>
      <c r="M150">
        <v>0.20716799999999999</v>
      </c>
      <c r="N150">
        <v>362.94200000000001</v>
      </c>
      <c r="O150">
        <v>389.61099999999999</v>
      </c>
      <c r="P150">
        <v>359.65600000000001</v>
      </c>
      <c r="R150">
        <f t="shared" si="6"/>
        <v>0.8065377777777778</v>
      </c>
      <c r="S150">
        <f t="shared" si="7"/>
        <v>0.86580222222222225</v>
      </c>
      <c r="T150">
        <f t="shared" si="8"/>
        <v>0.79923555555555559</v>
      </c>
    </row>
    <row r="151" spans="2:20" x14ac:dyDescent="0.35">
      <c r="B151">
        <v>514</v>
      </c>
      <c r="C151">
        <v>0.77434199999999997</v>
      </c>
      <c r="D151" t="s">
        <v>15</v>
      </c>
      <c r="E151">
        <v>0.76450799999999997</v>
      </c>
      <c r="F151" t="s">
        <v>69</v>
      </c>
      <c r="G151">
        <v>0.12953999999999999</v>
      </c>
      <c r="H151" t="s">
        <v>70</v>
      </c>
      <c r="I151">
        <v>0.13656399999999999</v>
      </c>
      <c r="J151" t="s">
        <v>75</v>
      </c>
      <c r="K151">
        <v>0.19487499999999999</v>
      </c>
      <c r="L151" t="s">
        <v>80</v>
      </c>
      <c r="M151">
        <v>0.207596</v>
      </c>
      <c r="N151">
        <v>410.02499999999998</v>
      </c>
      <c r="O151">
        <v>447.416</v>
      </c>
      <c r="P151">
        <v>413.834</v>
      </c>
      <c r="R151">
        <f t="shared" si="6"/>
        <v>0.79771400778210111</v>
      </c>
      <c r="S151">
        <f t="shared" si="7"/>
        <v>0.87045914396887158</v>
      </c>
      <c r="T151">
        <f t="shared" si="8"/>
        <v>0.8051245136186771</v>
      </c>
    </row>
    <row r="152" spans="2:20" x14ac:dyDescent="0.35">
      <c r="B152">
        <v>588</v>
      </c>
      <c r="C152">
        <v>0.79812499999999997</v>
      </c>
      <c r="D152" t="s">
        <v>15</v>
      </c>
      <c r="E152">
        <v>0.806473</v>
      </c>
      <c r="F152" t="s">
        <v>69</v>
      </c>
      <c r="G152">
        <v>0.120645</v>
      </c>
      <c r="H152" t="s">
        <v>70</v>
      </c>
      <c r="I152">
        <v>0.114663</v>
      </c>
      <c r="J152" t="s">
        <v>75</v>
      </c>
      <c r="K152">
        <v>0.18348600000000001</v>
      </c>
      <c r="L152" t="s">
        <v>80</v>
      </c>
      <c r="M152">
        <v>0.17454800000000001</v>
      </c>
      <c r="N152">
        <v>477.44900000000001</v>
      </c>
      <c r="O152">
        <v>517.06100000000004</v>
      </c>
      <c r="P152">
        <v>480.11</v>
      </c>
      <c r="R152">
        <f t="shared" si="6"/>
        <v>0.81198809523809523</v>
      </c>
      <c r="S152">
        <f t="shared" si="7"/>
        <v>0.87935544217687078</v>
      </c>
      <c r="T152">
        <f t="shared" si="8"/>
        <v>0.81651360544217688</v>
      </c>
    </row>
    <row r="153" spans="2:20" x14ac:dyDescent="0.35">
      <c r="B153">
        <v>671</v>
      </c>
      <c r="C153">
        <v>0.81515499999999996</v>
      </c>
      <c r="D153" t="s">
        <v>15</v>
      </c>
      <c r="E153">
        <v>0.80371499999999996</v>
      </c>
      <c r="F153" t="s">
        <v>69</v>
      </c>
      <c r="G153">
        <v>0.121514</v>
      </c>
      <c r="H153" t="s">
        <v>70</v>
      </c>
      <c r="I153">
        <v>0.130466</v>
      </c>
      <c r="J153" t="s">
        <v>75</v>
      </c>
      <c r="K153">
        <v>0.18205399999999999</v>
      </c>
      <c r="L153" t="s">
        <v>80</v>
      </c>
      <c r="M153">
        <v>0.19118399999999999</v>
      </c>
      <c r="N153">
        <v>531.70100000000002</v>
      </c>
      <c r="O153">
        <v>589.46400000000006</v>
      </c>
      <c r="P153">
        <v>548.84199999999998</v>
      </c>
      <c r="R153">
        <f t="shared" si="6"/>
        <v>0.79240089418777948</v>
      </c>
      <c r="S153">
        <f t="shared" si="7"/>
        <v>0.87848584202682567</v>
      </c>
      <c r="T153">
        <f t="shared" si="8"/>
        <v>0.81794634873323391</v>
      </c>
    </row>
    <row r="154" spans="2:20" x14ac:dyDescent="0.35">
      <c r="B154">
        <v>767</v>
      </c>
      <c r="C154">
        <v>0.83737399999999995</v>
      </c>
      <c r="D154" t="s">
        <v>15</v>
      </c>
      <c r="E154">
        <v>0.84045999999999998</v>
      </c>
      <c r="F154" t="s">
        <v>69</v>
      </c>
      <c r="G154">
        <v>0.11565599999999999</v>
      </c>
      <c r="H154" t="s">
        <v>70</v>
      </c>
      <c r="I154">
        <v>0.116422</v>
      </c>
      <c r="J154" t="s">
        <v>75</v>
      </c>
      <c r="K154">
        <v>0.176039</v>
      </c>
      <c r="L154" t="s">
        <v>80</v>
      </c>
      <c r="M154">
        <v>0.172598</v>
      </c>
      <c r="N154">
        <v>626.69899999999996</v>
      </c>
      <c r="O154">
        <v>678.29200000000003</v>
      </c>
      <c r="P154">
        <v>631.97799999999995</v>
      </c>
      <c r="R154">
        <f t="shared" si="6"/>
        <v>0.81707822685788778</v>
      </c>
      <c r="S154">
        <f t="shared" si="7"/>
        <v>0.88434419817470666</v>
      </c>
      <c r="T154">
        <f t="shared" si="8"/>
        <v>0.82396088657105604</v>
      </c>
    </row>
    <row r="155" spans="2:20" x14ac:dyDescent="0.35">
      <c r="B155">
        <v>876</v>
      </c>
      <c r="C155">
        <v>0.85763199999999995</v>
      </c>
      <c r="D155" t="s">
        <v>15</v>
      </c>
      <c r="E155">
        <v>0.85344100000000001</v>
      </c>
      <c r="F155" t="s">
        <v>69</v>
      </c>
      <c r="G155">
        <v>0.110666</v>
      </c>
      <c r="H155" t="s">
        <v>70</v>
      </c>
      <c r="I155">
        <v>0.113246</v>
      </c>
      <c r="J155" t="s">
        <v>75</v>
      </c>
      <c r="K155">
        <v>0.16738600000000001</v>
      </c>
      <c r="L155" t="s">
        <v>80</v>
      </c>
      <c r="M155">
        <v>0.17266699999999999</v>
      </c>
      <c r="N155">
        <v>727.64800000000002</v>
      </c>
      <c r="O155">
        <v>779.05700000000002</v>
      </c>
      <c r="P155">
        <v>729.37</v>
      </c>
      <c r="R155">
        <f t="shared" si="6"/>
        <v>0.83064840182648403</v>
      </c>
      <c r="S155">
        <f t="shared" si="7"/>
        <v>0.88933447488584472</v>
      </c>
      <c r="T155">
        <f t="shared" si="8"/>
        <v>0.83261415525114157</v>
      </c>
    </row>
    <row r="156" spans="2:20" x14ac:dyDescent="0.35">
      <c r="B156">
        <v>1000</v>
      </c>
      <c r="C156">
        <v>0.87142500000000001</v>
      </c>
      <c r="D156" t="s">
        <v>15</v>
      </c>
      <c r="E156">
        <v>0.871861</v>
      </c>
      <c r="F156" t="s">
        <v>69</v>
      </c>
      <c r="G156">
        <v>0.11153200000000001</v>
      </c>
      <c r="H156" t="s">
        <v>70</v>
      </c>
      <c r="I156">
        <v>0.11176999999999999</v>
      </c>
      <c r="J156" t="s">
        <v>75</v>
      </c>
      <c r="K156">
        <v>0.16895199999999999</v>
      </c>
      <c r="L156" t="s">
        <v>80</v>
      </c>
      <c r="M156">
        <v>0.16821900000000001</v>
      </c>
      <c r="N156">
        <v>824.58199999999999</v>
      </c>
      <c r="O156">
        <v>888.46799999999996</v>
      </c>
      <c r="P156">
        <v>831.048</v>
      </c>
      <c r="R156">
        <f t="shared" si="6"/>
        <v>0.82458200000000004</v>
      </c>
      <c r="S156">
        <f t="shared" si="7"/>
        <v>0.88846799999999992</v>
      </c>
      <c r="T156">
        <f t="shared" si="8"/>
        <v>0.83104800000000001</v>
      </c>
    </row>
    <row r="161" spans="2:23" ht="18.5" x14ac:dyDescent="0.45">
      <c r="B161" s="9" t="s">
        <v>89</v>
      </c>
    </row>
    <row r="163" spans="2:23" x14ac:dyDescent="0.35">
      <c r="B163">
        <v>1</v>
      </c>
      <c r="C163">
        <v>0.12535399999999999</v>
      </c>
      <c r="D163" t="s">
        <v>15</v>
      </c>
      <c r="E163">
        <v>0.121212</v>
      </c>
      <c r="F163" t="s">
        <v>69</v>
      </c>
      <c r="G163">
        <v>0.43192000000000003</v>
      </c>
      <c r="H163" t="s">
        <v>70</v>
      </c>
      <c r="I163">
        <v>0.42857099999999998</v>
      </c>
      <c r="J163" t="s">
        <v>75</v>
      </c>
      <c r="K163">
        <v>0.43192000000000003</v>
      </c>
      <c r="L163" t="s">
        <v>80</v>
      </c>
      <c r="M163">
        <v>0.42857099999999998</v>
      </c>
      <c r="N163">
        <v>1</v>
      </c>
      <c r="O163">
        <v>0.56808000000000003</v>
      </c>
      <c r="P163">
        <v>0.56808000000000003</v>
      </c>
      <c r="R163">
        <f t="shared" si="6"/>
        <v>1</v>
      </c>
      <c r="S163">
        <f t="shared" si="7"/>
        <v>0.56808000000000003</v>
      </c>
      <c r="T163">
        <f t="shared" si="8"/>
        <v>0.56808000000000003</v>
      </c>
      <c r="V163" t="s">
        <v>93</v>
      </c>
      <c r="W163">
        <v>0.15745100000000001</v>
      </c>
    </row>
    <row r="164" spans="2:23" x14ac:dyDescent="0.35">
      <c r="B164">
        <v>1</v>
      </c>
      <c r="C164">
        <v>0.12573200000000001</v>
      </c>
      <c r="D164" t="s">
        <v>15</v>
      </c>
      <c r="E164">
        <v>0.117647</v>
      </c>
      <c r="F164" t="s">
        <v>69</v>
      </c>
      <c r="G164">
        <v>0.42980000000000002</v>
      </c>
      <c r="H164" t="s">
        <v>70</v>
      </c>
      <c r="I164">
        <v>0</v>
      </c>
      <c r="J164" t="s">
        <v>75</v>
      </c>
      <c r="K164">
        <v>0.42980000000000002</v>
      </c>
      <c r="L164" t="s">
        <v>80</v>
      </c>
      <c r="M164">
        <v>0</v>
      </c>
      <c r="N164">
        <v>1</v>
      </c>
      <c r="O164">
        <v>0.57020000000000004</v>
      </c>
      <c r="P164">
        <v>0.57020000000000004</v>
      </c>
      <c r="R164">
        <f t="shared" si="6"/>
        <v>1</v>
      </c>
      <c r="S164">
        <f t="shared" si="7"/>
        <v>0.57020000000000004</v>
      </c>
      <c r="T164">
        <f t="shared" si="8"/>
        <v>0.57020000000000004</v>
      </c>
      <c r="V164" t="s">
        <v>93</v>
      </c>
      <c r="W164">
        <v>0.15657099999999999</v>
      </c>
    </row>
    <row r="165" spans="2:23" x14ac:dyDescent="0.35">
      <c r="B165">
        <v>2</v>
      </c>
      <c r="C165">
        <v>0.24265300000000001</v>
      </c>
      <c r="D165" t="s">
        <v>15</v>
      </c>
      <c r="E165">
        <v>0.26666699999999999</v>
      </c>
      <c r="F165" t="s">
        <v>69</v>
      </c>
      <c r="G165">
        <v>0.179705</v>
      </c>
      <c r="H165" t="s">
        <v>70</v>
      </c>
      <c r="I165">
        <v>3.5714299999999997E-2</v>
      </c>
      <c r="J165" t="s">
        <v>75</v>
      </c>
      <c r="K165">
        <v>0.21468000000000001</v>
      </c>
      <c r="L165" t="s">
        <v>80</v>
      </c>
      <c r="M165">
        <v>7.1428599999999995E-2</v>
      </c>
      <c r="N165">
        <v>1.37279</v>
      </c>
      <c r="O165">
        <v>1.64059</v>
      </c>
      <c r="P165">
        <v>1.57064</v>
      </c>
      <c r="R165">
        <f t="shared" si="6"/>
        <v>0.68639499999999998</v>
      </c>
      <c r="S165">
        <f t="shared" si="7"/>
        <v>0.820295</v>
      </c>
      <c r="T165">
        <f t="shared" si="8"/>
        <v>0.78532000000000002</v>
      </c>
      <c r="V165" t="s">
        <v>93</v>
      </c>
      <c r="W165">
        <v>0.14759700000000001</v>
      </c>
    </row>
    <row r="166" spans="2:23" x14ac:dyDescent="0.35">
      <c r="B166">
        <v>3</v>
      </c>
      <c r="C166">
        <v>0.32746199999999998</v>
      </c>
      <c r="D166" t="s">
        <v>15</v>
      </c>
      <c r="E166">
        <v>0.34782600000000002</v>
      </c>
      <c r="F166" t="s">
        <v>69</v>
      </c>
      <c r="G166">
        <v>0.11204</v>
      </c>
      <c r="H166" t="s">
        <v>70</v>
      </c>
      <c r="I166">
        <v>1.1494300000000001E-2</v>
      </c>
      <c r="J166" t="s">
        <v>75</v>
      </c>
      <c r="K166">
        <v>0.14607999999999999</v>
      </c>
      <c r="L166" t="s">
        <v>80</v>
      </c>
      <c r="M166">
        <v>3.4482800000000001E-2</v>
      </c>
      <c r="N166">
        <v>2.3465099999999999</v>
      </c>
      <c r="O166">
        <v>2.6638799999999998</v>
      </c>
      <c r="P166">
        <v>2.56176</v>
      </c>
      <c r="R166">
        <f t="shared" si="6"/>
        <v>0.78216999999999992</v>
      </c>
      <c r="S166">
        <f t="shared" si="7"/>
        <v>0.88795999999999997</v>
      </c>
      <c r="T166">
        <f t="shared" si="8"/>
        <v>0.85392000000000001</v>
      </c>
      <c r="V166" t="s">
        <v>93</v>
      </c>
      <c r="W166">
        <v>0.14488300000000001</v>
      </c>
    </row>
    <row r="167" spans="2:23" x14ac:dyDescent="0.35">
      <c r="B167">
        <v>4</v>
      </c>
      <c r="C167">
        <v>0.40122000000000002</v>
      </c>
      <c r="D167" t="s">
        <v>15</v>
      </c>
      <c r="E167">
        <v>0.37209300000000001</v>
      </c>
      <c r="F167" t="s">
        <v>69</v>
      </c>
      <c r="G167">
        <v>7.9831700000000005E-2</v>
      </c>
      <c r="H167" t="s">
        <v>70</v>
      </c>
      <c r="I167">
        <v>8.3333299999999999E-2</v>
      </c>
      <c r="J167" t="s">
        <v>75</v>
      </c>
      <c r="K167">
        <v>0.111013</v>
      </c>
      <c r="L167" t="s">
        <v>80</v>
      </c>
      <c r="M167">
        <v>0.148148</v>
      </c>
      <c r="N167">
        <v>3.38476</v>
      </c>
      <c r="O167">
        <v>3.6806700000000001</v>
      </c>
      <c r="P167">
        <v>3.5559500000000002</v>
      </c>
      <c r="R167">
        <f t="shared" si="6"/>
        <v>0.84619</v>
      </c>
      <c r="S167">
        <f t="shared" si="7"/>
        <v>0.92016750000000003</v>
      </c>
      <c r="T167">
        <f t="shared" si="8"/>
        <v>0.88898750000000004</v>
      </c>
      <c r="V167" t="s">
        <v>93</v>
      </c>
      <c r="W167">
        <v>0.136348</v>
      </c>
    </row>
    <row r="168" spans="2:23" x14ac:dyDescent="0.35">
      <c r="B168">
        <v>5</v>
      </c>
      <c r="C168">
        <v>0.45669300000000002</v>
      </c>
      <c r="D168" t="s">
        <v>15</v>
      </c>
      <c r="E168">
        <v>0.42105300000000001</v>
      </c>
      <c r="F168" t="s">
        <v>69</v>
      </c>
      <c r="G168">
        <v>6.4493599999999998E-2</v>
      </c>
      <c r="H168" t="s">
        <v>70</v>
      </c>
      <c r="I168">
        <v>0.04</v>
      </c>
      <c r="J168" t="s">
        <v>75</v>
      </c>
      <c r="K168">
        <v>9.4740000000000005E-2</v>
      </c>
      <c r="L168" t="s">
        <v>80</v>
      </c>
      <c r="M168">
        <v>7.4999999999999997E-2</v>
      </c>
      <c r="N168">
        <v>4.3663100000000004</v>
      </c>
      <c r="O168">
        <v>4.67753</v>
      </c>
      <c r="P168">
        <v>4.5263</v>
      </c>
      <c r="R168">
        <f t="shared" ref="R168:R182" si="9">N168/B168</f>
        <v>0.87326200000000009</v>
      </c>
      <c r="S168">
        <f t="shared" ref="S168:S182" si="10">O168/B168</f>
        <v>0.93550599999999995</v>
      </c>
      <c r="T168">
        <f t="shared" ref="T168:T182" si="11">P168/B168</f>
        <v>0.90525999999999995</v>
      </c>
      <c r="V168" t="s">
        <v>93</v>
      </c>
      <c r="W168">
        <v>0.12471</v>
      </c>
    </row>
    <row r="169" spans="2:23" x14ac:dyDescent="0.35">
      <c r="B169">
        <v>7</v>
      </c>
      <c r="C169">
        <v>0.54783599999999999</v>
      </c>
      <c r="D169" t="s">
        <v>15</v>
      </c>
      <c r="E169">
        <v>0.50909099999999996</v>
      </c>
      <c r="F169" t="s">
        <v>69</v>
      </c>
      <c r="G169">
        <v>5.0538600000000003E-2</v>
      </c>
      <c r="H169" t="s">
        <v>70</v>
      </c>
      <c r="I169">
        <v>4.7619000000000002E-2</v>
      </c>
      <c r="J169" t="s">
        <v>75</v>
      </c>
      <c r="K169">
        <v>7.9479999999999995E-2</v>
      </c>
      <c r="L169" t="s">
        <v>80</v>
      </c>
      <c r="M169">
        <v>6.25E-2</v>
      </c>
      <c r="N169">
        <v>6.3676599999999999</v>
      </c>
      <c r="O169">
        <v>6.6462300000000001</v>
      </c>
      <c r="P169">
        <v>6.4436400000000003</v>
      </c>
      <c r="R169">
        <f t="shared" si="9"/>
        <v>0.9096657142857143</v>
      </c>
      <c r="S169">
        <f t="shared" si="10"/>
        <v>0.94946142857142857</v>
      </c>
      <c r="T169">
        <f t="shared" si="11"/>
        <v>0.92052</v>
      </c>
      <c r="V169" t="s">
        <v>93</v>
      </c>
      <c r="W169">
        <v>0.120592</v>
      </c>
    </row>
    <row r="170" spans="2:23" x14ac:dyDescent="0.35">
      <c r="B170">
        <v>10</v>
      </c>
      <c r="C170">
        <v>0.64493900000000004</v>
      </c>
      <c r="D170" t="s">
        <v>15</v>
      </c>
      <c r="E170">
        <v>0.625</v>
      </c>
      <c r="F170" t="s">
        <v>69</v>
      </c>
      <c r="G170">
        <v>4.2306000000000003E-2</v>
      </c>
      <c r="H170" t="s">
        <v>70</v>
      </c>
      <c r="I170">
        <v>4.4594599999999998E-2</v>
      </c>
      <c r="J170" t="s">
        <v>75</v>
      </c>
      <c r="K170">
        <v>6.9180000000000005E-2</v>
      </c>
      <c r="L170" t="s">
        <v>80</v>
      </c>
      <c r="M170">
        <v>6.7567600000000005E-2</v>
      </c>
      <c r="N170">
        <v>9.6994900000000008</v>
      </c>
      <c r="O170">
        <v>9.5769400000000005</v>
      </c>
      <c r="P170">
        <v>9.3081999999999994</v>
      </c>
      <c r="R170">
        <f t="shared" si="9"/>
        <v>0.96994900000000006</v>
      </c>
      <c r="S170">
        <f t="shared" si="10"/>
        <v>0.95769400000000005</v>
      </c>
      <c r="T170">
        <f t="shared" si="11"/>
        <v>0.93081999999999998</v>
      </c>
      <c r="V170" t="s">
        <v>93</v>
      </c>
      <c r="W170">
        <v>0.118461</v>
      </c>
    </row>
    <row r="171" spans="2:23" x14ac:dyDescent="0.35">
      <c r="B171">
        <v>14</v>
      </c>
      <c r="C171">
        <v>0.71026500000000004</v>
      </c>
      <c r="D171" t="s">
        <v>15</v>
      </c>
      <c r="E171">
        <v>0.77777799999999997</v>
      </c>
      <c r="F171" t="s">
        <v>69</v>
      </c>
      <c r="G171">
        <v>4.1735700000000001E-2</v>
      </c>
      <c r="H171" t="s">
        <v>70</v>
      </c>
      <c r="I171">
        <v>1.8997E-2</v>
      </c>
      <c r="J171" t="s">
        <v>75</v>
      </c>
      <c r="K171">
        <v>7.0260000000000003E-2</v>
      </c>
      <c r="L171" t="s">
        <v>80</v>
      </c>
      <c r="M171">
        <v>4.2553199999999999E-2</v>
      </c>
      <c r="N171">
        <v>13.535</v>
      </c>
      <c r="O171">
        <v>13.415699999999999</v>
      </c>
      <c r="P171">
        <v>13.016400000000001</v>
      </c>
      <c r="R171">
        <f t="shared" si="9"/>
        <v>0.96678571428571425</v>
      </c>
      <c r="S171">
        <f t="shared" si="10"/>
        <v>0.95826428571428568</v>
      </c>
      <c r="T171">
        <f t="shared" si="11"/>
        <v>0.9297428571428572</v>
      </c>
      <c r="V171" t="s">
        <v>93</v>
      </c>
      <c r="W171">
        <v>0.116521</v>
      </c>
    </row>
    <row r="172" spans="2:23" x14ac:dyDescent="0.35">
      <c r="B172">
        <v>19</v>
      </c>
      <c r="C172">
        <v>0.76949500000000004</v>
      </c>
      <c r="D172" t="s">
        <v>15</v>
      </c>
      <c r="E172">
        <v>0.78350500000000001</v>
      </c>
      <c r="F172" t="s">
        <v>69</v>
      </c>
      <c r="G172">
        <v>4.1363200000000003E-2</v>
      </c>
      <c r="H172" t="s">
        <v>70</v>
      </c>
      <c r="I172">
        <v>1.20955E-2</v>
      </c>
      <c r="J172" t="s">
        <v>75</v>
      </c>
      <c r="K172">
        <v>6.9320000000000007E-2</v>
      </c>
      <c r="L172" t="s">
        <v>80</v>
      </c>
      <c r="M172">
        <v>1.8633500000000001E-2</v>
      </c>
      <c r="N172">
        <v>20.882999999999999</v>
      </c>
      <c r="O172">
        <v>18.214099999999998</v>
      </c>
      <c r="P172">
        <v>17.6829</v>
      </c>
      <c r="R172">
        <f t="shared" si="9"/>
        <v>1.0991052631578946</v>
      </c>
      <c r="S172">
        <f t="shared" si="10"/>
        <v>0.95863684210526312</v>
      </c>
      <c r="T172">
        <f t="shared" si="11"/>
        <v>0.93067894736842105</v>
      </c>
      <c r="V172" t="s">
        <v>93</v>
      </c>
      <c r="W172">
        <v>0.114663</v>
      </c>
    </row>
    <row r="173" spans="2:23" x14ac:dyDescent="0.35">
      <c r="B173">
        <v>26</v>
      </c>
      <c r="C173">
        <v>0.82492100000000002</v>
      </c>
      <c r="D173" t="s">
        <v>15</v>
      </c>
      <c r="E173">
        <v>0.88135600000000003</v>
      </c>
      <c r="F173" t="s">
        <v>69</v>
      </c>
      <c r="G173">
        <v>3.9544599999999999E-2</v>
      </c>
      <c r="H173" t="s">
        <v>70</v>
      </c>
      <c r="I173">
        <v>4.9362400000000001E-2</v>
      </c>
      <c r="J173" t="s">
        <v>75</v>
      </c>
      <c r="K173">
        <v>6.7753300000000002E-2</v>
      </c>
      <c r="L173" t="s">
        <v>80</v>
      </c>
      <c r="M173">
        <v>7.4866299999999997E-2</v>
      </c>
      <c r="N173">
        <v>36.877600000000001</v>
      </c>
      <c r="O173">
        <v>24.971800000000002</v>
      </c>
      <c r="P173">
        <v>24.238399999999999</v>
      </c>
      <c r="R173">
        <f t="shared" si="9"/>
        <v>1.4183692307692308</v>
      </c>
      <c r="S173">
        <f t="shared" si="10"/>
        <v>0.96045384615384621</v>
      </c>
      <c r="T173">
        <f t="shared" si="11"/>
        <v>0.93224615384615384</v>
      </c>
      <c r="V173" t="s">
        <v>93</v>
      </c>
      <c r="W173">
        <v>0.109676</v>
      </c>
    </row>
    <row r="174" spans="2:23" x14ac:dyDescent="0.35">
      <c r="B174">
        <v>37</v>
      </c>
      <c r="C174">
        <v>0.87412800000000002</v>
      </c>
      <c r="D174" t="s">
        <v>15</v>
      </c>
      <c r="E174">
        <v>0.84813799999999995</v>
      </c>
      <c r="F174" t="s">
        <v>69</v>
      </c>
      <c r="G174">
        <v>3.8750800000000002E-2</v>
      </c>
      <c r="H174" t="s">
        <v>70</v>
      </c>
      <c r="I174">
        <v>1.70651E-2</v>
      </c>
      <c r="J174" t="s">
        <v>75</v>
      </c>
      <c r="K174">
        <v>6.694E-2</v>
      </c>
      <c r="L174" t="s">
        <v>80</v>
      </c>
      <c r="M174">
        <v>6.0897399999999997E-2</v>
      </c>
      <c r="N174">
        <v>69.996899999999997</v>
      </c>
      <c r="O174">
        <v>35.566200000000002</v>
      </c>
      <c r="P174">
        <v>34.523200000000003</v>
      </c>
      <c r="R174">
        <f t="shared" si="9"/>
        <v>1.891808108108108</v>
      </c>
      <c r="S174">
        <f t="shared" si="10"/>
        <v>0.96124864864864867</v>
      </c>
      <c r="T174">
        <f t="shared" si="11"/>
        <v>0.93305945945945956</v>
      </c>
      <c r="V174" t="s">
        <v>93</v>
      </c>
      <c r="W174">
        <v>0.10818800000000001</v>
      </c>
    </row>
    <row r="175" spans="2:23" x14ac:dyDescent="0.35">
      <c r="B175">
        <v>51</v>
      </c>
      <c r="C175">
        <v>0.89207599999999998</v>
      </c>
      <c r="D175" t="s">
        <v>15</v>
      </c>
      <c r="E175">
        <v>0.88888900000000004</v>
      </c>
      <c r="F175" t="s">
        <v>69</v>
      </c>
      <c r="G175">
        <v>4.2376400000000002E-2</v>
      </c>
      <c r="H175" t="s">
        <v>70</v>
      </c>
      <c r="I175">
        <v>7.0730000000000001E-2</v>
      </c>
      <c r="J175" t="s">
        <v>75</v>
      </c>
      <c r="K175">
        <v>7.1764700000000001E-2</v>
      </c>
      <c r="L175" t="s">
        <v>80</v>
      </c>
      <c r="M175">
        <v>0.108434</v>
      </c>
      <c r="N175">
        <v>89.363399999999999</v>
      </c>
      <c r="O175">
        <v>48.838799999999999</v>
      </c>
      <c r="P175">
        <v>47.34</v>
      </c>
      <c r="R175">
        <f t="shared" si="9"/>
        <v>1.7522235294117647</v>
      </c>
      <c r="S175">
        <f t="shared" si="10"/>
        <v>0.95762352941176465</v>
      </c>
      <c r="T175">
        <f t="shared" si="11"/>
        <v>0.92823529411764716</v>
      </c>
      <c r="V175" t="s">
        <v>93</v>
      </c>
      <c r="W175">
        <v>0.106817</v>
      </c>
    </row>
    <row r="176" spans="2:23" x14ac:dyDescent="0.35">
      <c r="B176">
        <v>70</v>
      </c>
      <c r="C176">
        <v>0.92555900000000002</v>
      </c>
      <c r="D176" t="s">
        <v>15</v>
      </c>
      <c r="E176">
        <v>0.90322599999999997</v>
      </c>
      <c r="F176" t="s">
        <v>69</v>
      </c>
      <c r="G176">
        <v>4.0350799999999999E-2</v>
      </c>
      <c r="H176" t="s">
        <v>70</v>
      </c>
      <c r="I176">
        <v>7.3123900000000006E-2</v>
      </c>
      <c r="J176" t="s">
        <v>75</v>
      </c>
      <c r="K176">
        <v>6.64714E-2</v>
      </c>
      <c r="L176" t="s">
        <v>80</v>
      </c>
      <c r="M176">
        <v>9.2495599999999997E-2</v>
      </c>
      <c r="N176">
        <v>171.06200000000001</v>
      </c>
      <c r="O176">
        <v>67.175399999999996</v>
      </c>
      <c r="P176">
        <v>65.346999999999994</v>
      </c>
      <c r="R176">
        <f t="shared" si="9"/>
        <v>2.4437428571428574</v>
      </c>
      <c r="S176">
        <f t="shared" si="10"/>
        <v>0.95964857142857141</v>
      </c>
      <c r="T176">
        <f t="shared" si="11"/>
        <v>0.93352857142857137</v>
      </c>
      <c r="V176" t="s">
        <v>93</v>
      </c>
      <c r="W176">
        <v>0.10500900000000001</v>
      </c>
    </row>
    <row r="177" spans="2:23" x14ac:dyDescent="0.35">
      <c r="B177">
        <v>97</v>
      </c>
      <c r="C177">
        <v>0.94185799999999997</v>
      </c>
      <c r="D177" t="s">
        <v>15</v>
      </c>
      <c r="E177">
        <v>0.96039600000000003</v>
      </c>
      <c r="F177" t="s">
        <v>69</v>
      </c>
      <c r="G177">
        <v>4.2850100000000002E-2</v>
      </c>
      <c r="H177" t="s">
        <v>70</v>
      </c>
      <c r="I177">
        <v>3.0024499999999999E-2</v>
      </c>
      <c r="J177" t="s">
        <v>75</v>
      </c>
      <c r="K177">
        <v>6.7371100000000003E-2</v>
      </c>
      <c r="L177" t="s">
        <v>80</v>
      </c>
      <c r="M177">
        <v>4.4506299999999999E-2</v>
      </c>
      <c r="N177">
        <v>238.41900000000001</v>
      </c>
      <c r="O177">
        <v>92.843500000000006</v>
      </c>
      <c r="P177">
        <v>90.465000000000003</v>
      </c>
      <c r="R177">
        <f t="shared" si="9"/>
        <v>2.4579278350515463</v>
      </c>
      <c r="S177">
        <f t="shared" si="10"/>
        <v>0.95714948453608251</v>
      </c>
      <c r="T177">
        <f t="shared" si="11"/>
        <v>0.93262886597938144</v>
      </c>
      <c r="V177" t="s">
        <v>93</v>
      </c>
      <c r="W177">
        <v>0.102641</v>
      </c>
    </row>
    <row r="178" spans="2:23" x14ac:dyDescent="0.35">
      <c r="B178">
        <v>135</v>
      </c>
      <c r="C178">
        <v>0.95917799999999998</v>
      </c>
      <c r="D178" t="s">
        <v>15</v>
      </c>
      <c r="E178">
        <v>0.92071599999999998</v>
      </c>
      <c r="F178" t="s">
        <v>69</v>
      </c>
      <c r="G178">
        <v>4.41695E-2</v>
      </c>
      <c r="H178" t="s">
        <v>70</v>
      </c>
      <c r="I178">
        <v>4.1360800000000003E-2</v>
      </c>
      <c r="J178" t="s">
        <v>75</v>
      </c>
      <c r="K178">
        <v>6.7674100000000001E-2</v>
      </c>
      <c r="L178" t="s">
        <v>80</v>
      </c>
      <c r="M178">
        <v>5.01343E-2</v>
      </c>
      <c r="N178">
        <v>424.77699999999999</v>
      </c>
      <c r="O178">
        <v>129.03700000000001</v>
      </c>
      <c r="P178">
        <v>125.864</v>
      </c>
      <c r="R178">
        <f t="shared" si="9"/>
        <v>3.1464962962962963</v>
      </c>
      <c r="S178">
        <f t="shared" si="10"/>
        <v>0.9558296296296297</v>
      </c>
      <c r="T178">
        <f t="shared" si="11"/>
        <v>0.932325925925926</v>
      </c>
      <c r="V178" t="s">
        <v>93</v>
      </c>
      <c r="W178">
        <v>9.97749E-2</v>
      </c>
    </row>
    <row r="179" spans="2:23" x14ac:dyDescent="0.35">
      <c r="B179">
        <v>187</v>
      </c>
      <c r="C179">
        <v>0.96580699999999997</v>
      </c>
      <c r="D179" t="s">
        <v>15</v>
      </c>
      <c r="E179">
        <v>0.93851899999999999</v>
      </c>
      <c r="F179" t="s">
        <v>69</v>
      </c>
      <c r="G179">
        <v>4.5330000000000002E-2</v>
      </c>
      <c r="H179" t="s">
        <v>70</v>
      </c>
      <c r="I179">
        <v>3.8403600000000003E-2</v>
      </c>
      <c r="J179" t="s">
        <v>75</v>
      </c>
      <c r="K179">
        <v>6.6844899999999999E-2</v>
      </c>
      <c r="L179" t="s">
        <v>80</v>
      </c>
      <c r="M179">
        <v>6.9345400000000001E-2</v>
      </c>
      <c r="N179">
        <v>599.471</v>
      </c>
      <c r="O179">
        <v>178.523</v>
      </c>
      <c r="P179">
        <v>174.5</v>
      </c>
      <c r="R179">
        <f t="shared" si="9"/>
        <v>3.2057272727272728</v>
      </c>
      <c r="S179">
        <f t="shared" si="10"/>
        <v>0.95466844919786098</v>
      </c>
      <c r="T179">
        <f t="shared" si="11"/>
        <v>0.9331550802139037</v>
      </c>
      <c r="V179" t="s">
        <v>93</v>
      </c>
      <c r="W179">
        <v>9.6305100000000005E-2</v>
      </c>
    </row>
    <row r="180" spans="2:23" x14ac:dyDescent="0.35">
      <c r="B180">
        <v>260</v>
      </c>
      <c r="C180">
        <v>0.97788200000000003</v>
      </c>
      <c r="D180" t="s">
        <v>15</v>
      </c>
      <c r="E180">
        <v>0.95852499999999996</v>
      </c>
      <c r="F180" t="s">
        <v>69</v>
      </c>
      <c r="G180">
        <v>4.70666E-2</v>
      </c>
      <c r="H180" t="s">
        <v>70</v>
      </c>
      <c r="I180">
        <v>4.2097900000000001E-2</v>
      </c>
      <c r="J180" t="s">
        <v>75</v>
      </c>
      <c r="K180">
        <v>6.7057699999999998E-2</v>
      </c>
      <c r="L180" t="s">
        <v>80</v>
      </c>
      <c r="M180">
        <v>5.7964000000000002E-2</v>
      </c>
      <c r="N180">
        <v>1013.5</v>
      </c>
      <c r="O180">
        <v>247.76300000000001</v>
      </c>
      <c r="P180">
        <v>242.565</v>
      </c>
      <c r="R180">
        <f t="shared" si="9"/>
        <v>3.898076923076923</v>
      </c>
      <c r="S180">
        <f t="shared" si="10"/>
        <v>0.95293461538461544</v>
      </c>
      <c r="T180">
        <f t="shared" si="11"/>
        <v>0.93294230769230768</v>
      </c>
      <c r="V180" t="s">
        <v>93</v>
      </c>
      <c r="W180">
        <v>9.2252399999999998E-2</v>
      </c>
    </row>
    <row r="181" spans="2:23" x14ac:dyDescent="0.35">
      <c r="B181">
        <v>361</v>
      </c>
      <c r="C181">
        <v>0.98488600000000004</v>
      </c>
      <c r="D181" t="s">
        <v>15</v>
      </c>
      <c r="E181">
        <v>0.98870199999999997</v>
      </c>
      <c r="F181" t="s">
        <v>69</v>
      </c>
      <c r="G181">
        <v>4.9881799999999997E-2</v>
      </c>
      <c r="H181" t="s">
        <v>70</v>
      </c>
      <c r="I181">
        <v>4.3015600000000001E-2</v>
      </c>
      <c r="J181" t="s">
        <v>75</v>
      </c>
      <c r="K181">
        <v>6.9698099999999999E-2</v>
      </c>
      <c r="L181" t="s">
        <v>80</v>
      </c>
      <c r="M181">
        <v>5.8619499999999998E-2</v>
      </c>
      <c r="N181">
        <v>1542.84</v>
      </c>
      <c r="O181">
        <v>342.99299999999999</v>
      </c>
      <c r="P181">
        <v>335.839</v>
      </c>
      <c r="R181">
        <f t="shared" si="9"/>
        <v>4.2737950138504157</v>
      </c>
      <c r="S181">
        <f t="shared" si="10"/>
        <v>0.95011911357340717</v>
      </c>
      <c r="T181">
        <f t="shared" si="11"/>
        <v>0.93030193905817171</v>
      </c>
      <c r="V181" t="s">
        <v>93</v>
      </c>
      <c r="W181">
        <v>8.7759599999999993E-2</v>
      </c>
    </row>
    <row r="182" spans="2:23" x14ac:dyDescent="0.35">
      <c r="B182">
        <v>500</v>
      </c>
      <c r="C182">
        <v>0.98730700000000005</v>
      </c>
      <c r="D182" t="s">
        <v>15</v>
      </c>
      <c r="E182">
        <v>0.97465900000000005</v>
      </c>
      <c r="F182" t="s">
        <v>69</v>
      </c>
      <c r="G182">
        <v>5.4488799999999997E-2</v>
      </c>
      <c r="H182" t="s">
        <v>70</v>
      </c>
      <c r="I182">
        <v>5.1356199999999998E-2</v>
      </c>
      <c r="J182" t="s">
        <v>75</v>
      </c>
      <c r="K182">
        <v>7.3968000000000006E-2</v>
      </c>
      <c r="L182" t="s">
        <v>80</v>
      </c>
      <c r="M182">
        <v>7.1958999999999995E-2</v>
      </c>
      <c r="N182">
        <v>1801.43</v>
      </c>
      <c r="O182">
        <v>472.75599999999997</v>
      </c>
      <c r="P182">
        <v>463.01600000000002</v>
      </c>
      <c r="R182">
        <f t="shared" si="9"/>
        <v>3.6028600000000002</v>
      </c>
      <c r="S182">
        <f t="shared" si="10"/>
        <v>0.94551199999999991</v>
      </c>
      <c r="T182">
        <f t="shared" si="11"/>
        <v>0.92603200000000008</v>
      </c>
      <c r="V182" t="s">
        <v>93</v>
      </c>
      <c r="W182">
        <v>8.3294699999999999E-2</v>
      </c>
    </row>
    <row r="197" spans="2:20" ht="18.5" x14ac:dyDescent="0.45">
      <c r="B197" s="9" t="s">
        <v>90</v>
      </c>
    </row>
    <row r="199" spans="2:20" x14ac:dyDescent="0.35">
      <c r="B199">
        <v>1</v>
      </c>
      <c r="C199">
        <v>7.5697899999999999E-2</v>
      </c>
      <c r="D199" t="s">
        <v>15</v>
      </c>
      <c r="E199">
        <v>7.3964500000000002E-2</v>
      </c>
      <c r="F199" t="s">
        <v>69</v>
      </c>
      <c r="G199">
        <v>0.74719999999999998</v>
      </c>
      <c r="H199" t="s">
        <v>70</v>
      </c>
      <c r="I199">
        <v>1</v>
      </c>
      <c r="J199" t="s">
        <v>75</v>
      </c>
      <c r="K199">
        <v>0.74719999999999998</v>
      </c>
      <c r="L199" t="s">
        <v>80</v>
      </c>
      <c r="M199">
        <v>1</v>
      </c>
      <c r="N199">
        <v>1</v>
      </c>
      <c r="O199">
        <v>0.25280000000000002</v>
      </c>
      <c r="P199">
        <v>0.25280000000000002</v>
      </c>
      <c r="R199">
        <f t="shared" ref="R199:R218" si="12">N199/B199</f>
        <v>1</v>
      </c>
      <c r="S199">
        <f t="shared" ref="S199:S218" si="13">O199/B199</f>
        <v>0.25280000000000002</v>
      </c>
      <c r="T199">
        <f t="shared" ref="T199:T218" si="14">P199/B199</f>
        <v>0.25280000000000002</v>
      </c>
    </row>
    <row r="200" spans="2:20" x14ac:dyDescent="0.35">
      <c r="B200">
        <v>1</v>
      </c>
      <c r="C200">
        <v>7.4179700000000001E-2</v>
      </c>
      <c r="D200" t="s">
        <v>15</v>
      </c>
      <c r="E200">
        <v>7.5301199999999999E-2</v>
      </c>
      <c r="F200" t="s">
        <v>69</v>
      </c>
      <c r="G200">
        <v>0.75427999999999995</v>
      </c>
      <c r="H200" t="s">
        <v>70</v>
      </c>
      <c r="I200">
        <v>1</v>
      </c>
      <c r="J200" t="s">
        <v>75</v>
      </c>
      <c r="K200">
        <v>0.75427999999999995</v>
      </c>
      <c r="L200" t="s">
        <v>80</v>
      </c>
      <c r="M200">
        <v>1</v>
      </c>
      <c r="N200">
        <v>1</v>
      </c>
      <c r="O200">
        <v>0.24571999999999999</v>
      </c>
      <c r="P200">
        <v>0.24571999999999999</v>
      </c>
      <c r="R200">
        <f t="shared" si="12"/>
        <v>1</v>
      </c>
      <c r="S200">
        <f t="shared" si="13"/>
        <v>0.24571999999999999</v>
      </c>
      <c r="T200">
        <f t="shared" si="14"/>
        <v>0.24571999999999999</v>
      </c>
    </row>
    <row r="201" spans="2:20" x14ac:dyDescent="0.35">
      <c r="B201">
        <v>2</v>
      </c>
      <c r="C201">
        <v>0.16920199999999999</v>
      </c>
      <c r="D201" t="s">
        <v>15</v>
      </c>
      <c r="E201">
        <v>0.18115899999999999</v>
      </c>
      <c r="F201" t="s">
        <v>69</v>
      </c>
      <c r="G201">
        <v>0.47731499999999999</v>
      </c>
      <c r="H201" t="s">
        <v>70</v>
      </c>
      <c r="I201">
        <v>0.28125</v>
      </c>
      <c r="J201" t="s">
        <v>75</v>
      </c>
      <c r="K201">
        <v>0.53373999999999999</v>
      </c>
      <c r="L201" t="s">
        <v>80</v>
      </c>
      <c r="M201">
        <v>0.3125</v>
      </c>
      <c r="N201">
        <v>1</v>
      </c>
      <c r="O201">
        <v>1.0453699999999999</v>
      </c>
      <c r="P201">
        <v>0.93252000000000002</v>
      </c>
      <c r="R201">
        <f t="shared" si="12"/>
        <v>0.5</v>
      </c>
      <c r="S201">
        <f t="shared" si="13"/>
        <v>0.52268499999999996</v>
      </c>
      <c r="T201">
        <f t="shared" si="14"/>
        <v>0.46626000000000001</v>
      </c>
    </row>
    <row r="202" spans="2:20" x14ac:dyDescent="0.35">
      <c r="B202">
        <v>2</v>
      </c>
      <c r="C202">
        <v>0.169102</v>
      </c>
      <c r="D202" t="s">
        <v>15</v>
      </c>
      <c r="E202">
        <v>0.16128999999999999</v>
      </c>
      <c r="F202" t="s">
        <v>69</v>
      </c>
      <c r="G202">
        <v>0.47394199999999997</v>
      </c>
      <c r="H202" t="s">
        <v>70</v>
      </c>
      <c r="I202">
        <v>0.74193500000000001</v>
      </c>
      <c r="J202" t="s">
        <v>75</v>
      </c>
      <c r="K202">
        <v>0.53078999999999998</v>
      </c>
      <c r="L202" t="s">
        <v>80</v>
      </c>
      <c r="M202">
        <v>0.80645199999999995</v>
      </c>
      <c r="N202">
        <v>1</v>
      </c>
      <c r="O202">
        <v>1.0521199999999999</v>
      </c>
      <c r="P202">
        <v>0.93842000000000003</v>
      </c>
      <c r="R202">
        <f t="shared" si="12"/>
        <v>0.5</v>
      </c>
      <c r="S202">
        <f t="shared" si="13"/>
        <v>0.52605999999999997</v>
      </c>
      <c r="T202">
        <f t="shared" si="14"/>
        <v>0.46921000000000002</v>
      </c>
    </row>
    <row r="203" spans="2:20" x14ac:dyDescent="0.35">
      <c r="B203">
        <v>3</v>
      </c>
      <c r="C203">
        <v>0.25936599999999999</v>
      </c>
      <c r="D203" t="s">
        <v>15</v>
      </c>
      <c r="E203">
        <v>0.26223800000000003</v>
      </c>
      <c r="F203" t="s">
        <v>69</v>
      </c>
      <c r="G203">
        <v>0.30554700000000001</v>
      </c>
      <c r="H203" t="s">
        <v>70</v>
      </c>
      <c r="I203">
        <v>0.33333299999999999</v>
      </c>
      <c r="J203" t="s">
        <v>75</v>
      </c>
      <c r="K203">
        <v>0.37968000000000002</v>
      </c>
      <c r="L203" t="s">
        <v>80</v>
      </c>
      <c r="M203">
        <v>0.36363600000000001</v>
      </c>
      <c r="N203">
        <v>1.61042</v>
      </c>
      <c r="O203">
        <v>2.0833599999999999</v>
      </c>
      <c r="P203">
        <v>1.8609599999999999</v>
      </c>
      <c r="R203">
        <f t="shared" si="12"/>
        <v>0.53680666666666665</v>
      </c>
      <c r="S203">
        <f t="shared" si="13"/>
        <v>0.69445333333333326</v>
      </c>
      <c r="T203">
        <f t="shared" si="14"/>
        <v>0.62031999999999998</v>
      </c>
    </row>
    <row r="204" spans="2:20" x14ac:dyDescent="0.35">
      <c r="B204">
        <v>4</v>
      </c>
      <c r="C204">
        <v>0.33787099999999998</v>
      </c>
      <c r="D204" t="s">
        <v>15</v>
      </c>
      <c r="E204">
        <v>0.31645600000000002</v>
      </c>
      <c r="F204" t="s">
        <v>69</v>
      </c>
      <c r="G204">
        <v>0.22</v>
      </c>
      <c r="H204" t="s">
        <v>70</v>
      </c>
      <c r="I204">
        <v>0.414773</v>
      </c>
      <c r="J204" t="s">
        <v>75</v>
      </c>
      <c r="K204">
        <v>0.29664000000000001</v>
      </c>
      <c r="L204" t="s">
        <v>80</v>
      </c>
      <c r="M204">
        <v>0.63636400000000004</v>
      </c>
      <c r="N204">
        <v>2.6095199999999998</v>
      </c>
      <c r="O204">
        <v>3.12</v>
      </c>
      <c r="P204">
        <v>2.8134399999999999</v>
      </c>
      <c r="R204">
        <f t="shared" si="12"/>
        <v>0.65237999999999996</v>
      </c>
      <c r="S204">
        <f t="shared" si="13"/>
        <v>0.78</v>
      </c>
      <c r="T204">
        <f t="shared" si="14"/>
        <v>0.70335999999999999</v>
      </c>
    </row>
    <row r="205" spans="2:20" x14ac:dyDescent="0.35">
      <c r="B205">
        <v>6</v>
      </c>
      <c r="C205">
        <v>0.44991700000000001</v>
      </c>
      <c r="D205" t="s">
        <v>15</v>
      </c>
      <c r="E205">
        <v>0.45454499999999998</v>
      </c>
      <c r="F205" t="s">
        <v>69</v>
      </c>
      <c r="G205">
        <v>0.15179400000000001</v>
      </c>
      <c r="H205" t="s">
        <v>70</v>
      </c>
      <c r="I205">
        <v>0.18640399999999999</v>
      </c>
      <c r="J205" t="s">
        <v>75</v>
      </c>
      <c r="K205">
        <v>0.22397</v>
      </c>
      <c r="L205" t="s">
        <v>80</v>
      </c>
      <c r="M205">
        <v>0.263158</v>
      </c>
      <c r="N205">
        <v>4.3948999999999998</v>
      </c>
      <c r="O205">
        <v>5.0892400000000002</v>
      </c>
      <c r="P205">
        <v>4.65618</v>
      </c>
      <c r="R205">
        <f t="shared" si="12"/>
        <v>0.73248333333333326</v>
      </c>
      <c r="S205">
        <f t="shared" si="13"/>
        <v>0.84820666666666666</v>
      </c>
      <c r="T205">
        <f t="shared" si="14"/>
        <v>0.77603</v>
      </c>
    </row>
    <row r="206" spans="2:20" x14ac:dyDescent="0.35">
      <c r="B206">
        <v>8</v>
      </c>
      <c r="C206">
        <v>0.53136099999999997</v>
      </c>
      <c r="D206" t="s">
        <v>15</v>
      </c>
      <c r="E206">
        <v>0.52631600000000001</v>
      </c>
      <c r="F206" t="s">
        <v>69</v>
      </c>
      <c r="G206">
        <v>0.124075</v>
      </c>
      <c r="H206" t="s">
        <v>70</v>
      </c>
      <c r="I206">
        <v>0.22031200000000001</v>
      </c>
      <c r="J206" t="s">
        <v>75</v>
      </c>
      <c r="K206">
        <v>0.19253000000000001</v>
      </c>
      <c r="L206" t="s">
        <v>80</v>
      </c>
      <c r="M206">
        <v>0.32500000000000001</v>
      </c>
      <c r="N206">
        <v>6.1858899999999997</v>
      </c>
      <c r="O206">
        <v>7.0073999999999996</v>
      </c>
      <c r="P206">
        <v>6.4597600000000002</v>
      </c>
      <c r="R206">
        <f t="shared" si="12"/>
        <v>0.77323624999999996</v>
      </c>
      <c r="S206">
        <f t="shared" si="13"/>
        <v>0.87592499999999995</v>
      </c>
      <c r="T206">
        <f t="shared" si="14"/>
        <v>0.80747000000000002</v>
      </c>
    </row>
    <row r="207" spans="2:20" x14ac:dyDescent="0.35">
      <c r="B207">
        <v>11</v>
      </c>
      <c r="C207">
        <v>0.62148400000000004</v>
      </c>
      <c r="D207" t="s">
        <v>15</v>
      </c>
      <c r="E207">
        <v>0.61383900000000002</v>
      </c>
      <c r="F207" t="s">
        <v>69</v>
      </c>
      <c r="G207">
        <v>0.10398</v>
      </c>
      <c r="H207" t="s">
        <v>70</v>
      </c>
      <c r="I207">
        <v>6.7752999999999994E-2</v>
      </c>
      <c r="J207" t="s">
        <v>75</v>
      </c>
      <c r="K207">
        <v>0.17008999999999999</v>
      </c>
      <c r="L207" t="s">
        <v>80</v>
      </c>
      <c r="M207">
        <v>0.141509</v>
      </c>
      <c r="N207">
        <v>8.7295099999999994</v>
      </c>
      <c r="O207">
        <v>9.8562200000000004</v>
      </c>
      <c r="P207">
        <v>9.1290099999999992</v>
      </c>
      <c r="R207">
        <f t="shared" si="12"/>
        <v>0.79359181818181812</v>
      </c>
      <c r="S207">
        <f t="shared" si="13"/>
        <v>0.89602000000000004</v>
      </c>
      <c r="T207">
        <f t="shared" si="14"/>
        <v>0.82990999999999993</v>
      </c>
    </row>
    <row r="208" spans="2:20" x14ac:dyDescent="0.35">
      <c r="B208">
        <v>15</v>
      </c>
      <c r="C208">
        <v>0.68703400000000003</v>
      </c>
      <c r="D208" t="s">
        <v>15</v>
      </c>
      <c r="E208">
        <v>0.71292800000000001</v>
      </c>
      <c r="F208" t="s">
        <v>69</v>
      </c>
      <c r="G208">
        <v>0.100045</v>
      </c>
      <c r="H208" t="s">
        <v>70</v>
      </c>
      <c r="I208">
        <v>0.123114</v>
      </c>
      <c r="J208" t="s">
        <v>75</v>
      </c>
      <c r="K208">
        <v>0.16638</v>
      </c>
      <c r="L208" t="s">
        <v>80</v>
      </c>
      <c r="M208">
        <v>0.167883</v>
      </c>
      <c r="N208">
        <v>12.056699999999999</v>
      </c>
      <c r="O208">
        <v>13.4993</v>
      </c>
      <c r="P208">
        <v>12.504300000000001</v>
      </c>
      <c r="R208">
        <f t="shared" si="12"/>
        <v>0.80377999999999994</v>
      </c>
      <c r="S208">
        <f t="shared" si="13"/>
        <v>0.89995333333333327</v>
      </c>
      <c r="T208">
        <f t="shared" si="14"/>
        <v>0.83362000000000003</v>
      </c>
    </row>
    <row r="209" spans="2:20" x14ac:dyDescent="0.35">
      <c r="B209">
        <v>20</v>
      </c>
      <c r="C209">
        <v>0.73594700000000002</v>
      </c>
      <c r="D209" t="s">
        <v>15</v>
      </c>
      <c r="E209">
        <v>0.71633199999999997</v>
      </c>
      <c r="F209" t="s">
        <v>69</v>
      </c>
      <c r="G209">
        <v>9.6490999999999993E-2</v>
      </c>
      <c r="H209" t="s">
        <v>70</v>
      </c>
      <c r="I209">
        <v>0.123098</v>
      </c>
      <c r="J209" t="s">
        <v>75</v>
      </c>
      <c r="K209">
        <v>0.16521</v>
      </c>
      <c r="L209" t="s">
        <v>80</v>
      </c>
      <c r="M209">
        <v>0.20108699999999999</v>
      </c>
      <c r="N209">
        <v>15.942</v>
      </c>
      <c r="O209">
        <v>18.0702</v>
      </c>
      <c r="P209">
        <v>16.695799999999998</v>
      </c>
      <c r="R209">
        <f t="shared" si="12"/>
        <v>0.79710000000000003</v>
      </c>
      <c r="S209">
        <f t="shared" si="13"/>
        <v>0.90351000000000004</v>
      </c>
      <c r="T209">
        <f t="shared" si="14"/>
        <v>0.83478999999999992</v>
      </c>
    </row>
    <row r="210" spans="2:20" x14ac:dyDescent="0.35">
      <c r="B210">
        <v>27</v>
      </c>
      <c r="C210">
        <v>0.78710500000000005</v>
      </c>
      <c r="D210" t="s">
        <v>15</v>
      </c>
      <c r="E210">
        <v>0.827206</v>
      </c>
      <c r="F210" t="s">
        <v>69</v>
      </c>
      <c r="G210">
        <v>9.0897400000000003E-2</v>
      </c>
      <c r="H210" t="s">
        <v>70</v>
      </c>
      <c r="I210">
        <v>6.4814800000000006E-2</v>
      </c>
      <c r="J210" t="s">
        <v>75</v>
      </c>
      <c r="K210">
        <v>0.16155</v>
      </c>
      <c r="L210" t="s">
        <v>80</v>
      </c>
      <c r="M210">
        <v>0.12692300000000001</v>
      </c>
      <c r="N210">
        <v>21.626100000000001</v>
      </c>
      <c r="O210">
        <v>24.5458</v>
      </c>
      <c r="P210">
        <v>22.638200000000001</v>
      </c>
      <c r="R210">
        <f t="shared" si="12"/>
        <v>0.80096666666666672</v>
      </c>
      <c r="S210">
        <f t="shared" si="13"/>
        <v>0.90910370370370375</v>
      </c>
      <c r="T210">
        <f t="shared" si="14"/>
        <v>0.83845185185185189</v>
      </c>
    </row>
    <row r="211" spans="2:20" x14ac:dyDescent="0.35">
      <c r="B211">
        <v>37</v>
      </c>
      <c r="C211">
        <v>0.82134600000000002</v>
      </c>
      <c r="D211" t="s">
        <v>15</v>
      </c>
      <c r="E211">
        <v>0.837862</v>
      </c>
      <c r="F211" t="s">
        <v>69</v>
      </c>
      <c r="G211">
        <v>9.1991600000000007E-2</v>
      </c>
      <c r="H211" t="s">
        <v>70</v>
      </c>
      <c r="I211">
        <v>8.0465099999999998E-2</v>
      </c>
      <c r="J211" t="s">
        <v>75</v>
      </c>
      <c r="K211">
        <v>0.16830999999999999</v>
      </c>
      <c r="L211" t="s">
        <v>80</v>
      </c>
      <c r="M211">
        <v>0.156695</v>
      </c>
      <c r="N211">
        <v>29.8857</v>
      </c>
      <c r="O211">
        <v>33.596299999999999</v>
      </c>
      <c r="P211">
        <v>30.772500000000001</v>
      </c>
      <c r="R211">
        <f t="shared" si="12"/>
        <v>0.80772162162162164</v>
      </c>
      <c r="S211">
        <f t="shared" si="13"/>
        <v>0.90800810810810806</v>
      </c>
      <c r="T211">
        <f t="shared" si="14"/>
        <v>0.83168918918918922</v>
      </c>
    </row>
    <row r="212" spans="2:20" x14ac:dyDescent="0.35">
      <c r="B212">
        <v>50</v>
      </c>
      <c r="C212">
        <v>0.84929399999999999</v>
      </c>
      <c r="D212" t="s">
        <v>15</v>
      </c>
      <c r="E212">
        <v>0.802311</v>
      </c>
      <c r="F212" t="s">
        <v>69</v>
      </c>
      <c r="G212">
        <v>8.7270799999999996E-2</v>
      </c>
      <c r="H212" t="s">
        <v>70</v>
      </c>
      <c r="I212">
        <v>0.12576499999999999</v>
      </c>
      <c r="J212" t="s">
        <v>75</v>
      </c>
      <c r="K212">
        <v>0.17204</v>
      </c>
      <c r="L212" t="s">
        <v>80</v>
      </c>
      <c r="M212">
        <v>0.238569</v>
      </c>
      <c r="N212">
        <v>41.133000000000003</v>
      </c>
      <c r="O212">
        <v>45.636499999999998</v>
      </c>
      <c r="P212">
        <v>41.398000000000003</v>
      </c>
      <c r="R212">
        <f t="shared" si="12"/>
        <v>0.82266000000000006</v>
      </c>
      <c r="S212">
        <f t="shared" si="13"/>
        <v>0.91272999999999993</v>
      </c>
      <c r="T212">
        <f t="shared" si="14"/>
        <v>0.82796000000000003</v>
      </c>
    </row>
    <row r="213" spans="2:20" x14ac:dyDescent="0.35">
      <c r="B213">
        <v>67</v>
      </c>
      <c r="C213">
        <v>0.87205600000000005</v>
      </c>
      <c r="D213" t="s">
        <v>15</v>
      </c>
      <c r="E213">
        <v>0.84596000000000005</v>
      </c>
      <c r="F213" t="s">
        <v>69</v>
      </c>
      <c r="G213">
        <v>8.8479100000000005E-2</v>
      </c>
      <c r="H213" t="s">
        <v>70</v>
      </c>
      <c r="I213">
        <v>7.4285599999999993E-2</v>
      </c>
      <c r="J213" t="s">
        <v>75</v>
      </c>
      <c r="K213">
        <v>0.19339999999999999</v>
      </c>
      <c r="L213" t="s">
        <v>80</v>
      </c>
      <c r="M213">
        <v>0.16158500000000001</v>
      </c>
      <c r="N213">
        <v>55.838000000000001</v>
      </c>
      <c r="O213">
        <v>61.071899999999999</v>
      </c>
      <c r="P213">
        <v>54.042200000000001</v>
      </c>
      <c r="R213">
        <f t="shared" si="12"/>
        <v>0.83340298507462685</v>
      </c>
      <c r="S213">
        <f t="shared" si="13"/>
        <v>0.91152089552238802</v>
      </c>
      <c r="T213">
        <f t="shared" si="14"/>
        <v>0.80659999999999998</v>
      </c>
    </row>
    <row r="214" spans="2:20" x14ac:dyDescent="0.35">
      <c r="B214">
        <v>90</v>
      </c>
      <c r="C214">
        <v>0.88950600000000002</v>
      </c>
      <c r="D214" t="s">
        <v>15</v>
      </c>
      <c r="E214">
        <v>0.89285700000000001</v>
      </c>
      <c r="F214" t="s">
        <v>69</v>
      </c>
      <c r="G214">
        <v>9.6190399999999995E-2</v>
      </c>
      <c r="H214" t="s">
        <v>70</v>
      </c>
      <c r="I214">
        <v>8.9872599999999997E-2</v>
      </c>
      <c r="J214" t="s">
        <v>75</v>
      </c>
      <c r="K214">
        <v>0.22445999999999999</v>
      </c>
      <c r="L214" t="s">
        <v>80</v>
      </c>
      <c r="M214">
        <v>0.22020400000000001</v>
      </c>
      <c r="N214">
        <v>71.555099999999996</v>
      </c>
      <c r="O214">
        <v>81.3429</v>
      </c>
      <c r="P214">
        <v>69.798599999999993</v>
      </c>
      <c r="R214">
        <f t="shared" si="12"/>
        <v>0.79505666666666663</v>
      </c>
      <c r="S214">
        <f t="shared" si="13"/>
        <v>0.90381</v>
      </c>
      <c r="T214">
        <f t="shared" si="14"/>
        <v>0.7755399999999999</v>
      </c>
    </row>
    <row r="215" spans="2:20" x14ac:dyDescent="0.35">
      <c r="B215">
        <v>122</v>
      </c>
      <c r="C215">
        <v>0.90539899999999995</v>
      </c>
      <c r="D215" t="s">
        <v>15</v>
      </c>
      <c r="E215">
        <v>0.84581300000000004</v>
      </c>
      <c r="F215" t="s">
        <v>69</v>
      </c>
      <c r="G215">
        <v>0.114541</v>
      </c>
      <c r="H215" t="s">
        <v>70</v>
      </c>
      <c r="I215">
        <v>0.12715099999999999</v>
      </c>
      <c r="J215" t="s">
        <v>75</v>
      </c>
      <c r="K215">
        <v>0.26496700000000001</v>
      </c>
      <c r="L215" t="s">
        <v>80</v>
      </c>
      <c r="M215">
        <v>0.348161</v>
      </c>
      <c r="N215">
        <v>105.07899999999999</v>
      </c>
      <c r="O215">
        <v>108.026</v>
      </c>
      <c r="P215">
        <v>89.674000000000007</v>
      </c>
      <c r="R215">
        <f t="shared" si="12"/>
        <v>0.86130327868852452</v>
      </c>
      <c r="S215">
        <f t="shared" si="13"/>
        <v>0.8854590163934426</v>
      </c>
      <c r="T215">
        <f t="shared" si="14"/>
        <v>0.73503278688524598</v>
      </c>
    </row>
    <row r="216" spans="2:20" x14ac:dyDescent="0.35">
      <c r="B216">
        <v>165</v>
      </c>
      <c r="C216">
        <v>0.91703500000000004</v>
      </c>
      <c r="D216" t="s">
        <v>15</v>
      </c>
      <c r="E216">
        <v>0.96468699999999996</v>
      </c>
      <c r="F216" t="s">
        <v>69</v>
      </c>
      <c r="G216">
        <v>0.13267200000000001</v>
      </c>
      <c r="H216" t="s">
        <v>70</v>
      </c>
      <c r="I216">
        <v>0.120798</v>
      </c>
      <c r="J216" t="s">
        <v>75</v>
      </c>
      <c r="K216">
        <v>0.31026700000000002</v>
      </c>
      <c r="L216" t="s">
        <v>80</v>
      </c>
      <c r="M216">
        <v>0.27312199999999998</v>
      </c>
      <c r="N216">
        <v>125.94799999999999</v>
      </c>
      <c r="O216">
        <v>143.10900000000001</v>
      </c>
      <c r="P216">
        <v>113.806</v>
      </c>
      <c r="R216">
        <f t="shared" si="12"/>
        <v>0.76332121212121207</v>
      </c>
      <c r="S216">
        <f t="shared" si="13"/>
        <v>0.86732727272727284</v>
      </c>
      <c r="T216">
        <f t="shared" si="14"/>
        <v>0.68973333333333331</v>
      </c>
    </row>
    <row r="217" spans="2:20" x14ac:dyDescent="0.35">
      <c r="B217">
        <v>222</v>
      </c>
      <c r="C217">
        <v>0.93202700000000005</v>
      </c>
      <c r="D217" t="s">
        <v>15</v>
      </c>
      <c r="E217">
        <v>0.90864400000000001</v>
      </c>
      <c r="F217" t="s">
        <v>69</v>
      </c>
      <c r="G217">
        <v>0.14507400000000001</v>
      </c>
      <c r="H217" t="s">
        <v>70</v>
      </c>
      <c r="I217">
        <v>0.154006</v>
      </c>
      <c r="J217" t="s">
        <v>75</v>
      </c>
      <c r="K217">
        <v>0.34614400000000001</v>
      </c>
      <c r="L217" t="s">
        <v>80</v>
      </c>
      <c r="M217">
        <v>0.36999100000000001</v>
      </c>
      <c r="N217">
        <v>160.30699999999999</v>
      </c>
      <c r="O217">
        <v>189.79300000000001</v>
      </c>
      <c r="P217">
        <v>145.15600000000001</v>
      </c>
      <c r="R217">
        <f t="shared" si="12"/>
        <v>0.72210360360360359</v>
      </c>
      <c r="S217">
        <f t="shared" si="13"/>
        <v>0.85492342342342342</v>
      </c>
      <c r="T217">
        <f t="shared" si="14"/>
        <v>0.65385585585585593</v>
      </c>
    </row>
    <row r="218" spans="2:20" x14ac:dyDescent="0.35">
      <c r="B218">
        <v>300</v>
      </c>
      <c r="C218">
        <v>0.93756099999999998</v>
      </c>
      <c r="D218" t="s">
        <v>15</v>
      </c>
      <c r="E218">
        <v>0.95565699999999998</v>
      </c>
      <c r="F218" t="s">
        <v>69</v>
      </c>
      <c r="G218">
        <v>0.168325</v>
      </c>
      <c r="H218" t="s">
        <v>70</v>
      </c>
      <c r="I218">
        <v>0.17419200000000001</v>
      </c>
      <c r="J218" t="s">
        <v>75</v>
      </c>
      <c r="K218">
        <v>0.39668700000000001</v>
      </c>
      <c r="L218" t="s">
        <v>80</v>
      </c>
      <c r="M218">
        <v>0.39156600000000003</v>
      </c>
      <c r="N218">
        <v>181.71</v>
      </c>
      <c r="O218">
        <v>249.50299999999999</v>
      </c>
      <c r="P218">
        <v>180.994</v>
      </c>
      <c r="R218">
        <f t="shared" si="12"/>
        <v>0.60570000000000002</v>
      </c>
      <c r="S218">
        <f t="shared" si="13"/>
        <v>0.83167666666666662</v>
      </c>
      <c r="T218">
        <f t="shared" si="14"/>
        <v>0.60331333333333337</v>
      </c>
    </row>
    <row r="235" spans="2:20" ht="18.5" x14ac:dyDescent="0.45">
      <c r="B235" s="9" t="s">
        <v>91</v>
      </c>
    </row>
    <row r="237" spans="2:20" x14ac:dyDescent="0.35">
      <c r="B237">
        <v>1</v>
      </c>
      <c r="C237">
        <v>3.79098E-2</v>
      </c>
      <c r="D237" t="s">
        <v>15</v>
      </c>
      <c r="E237">
        <v>3.7037E-2</v>
      </c>
      <c r="F237" t="s">
        <v>69</v>
      </c>
      <c r="G237">
        <v>0.89341999999999999</v>
      </c>
      <c r="H237" t="s">
        <v>70</v>
      </c>
      <c r="I237">
        <v>0.93333299999999997</v>
      </c>
      <c r="J237" t="s">
        <v>75</v>
      </c>
      <c r="K237">
        <v>0.89341999999999999</v>
      </c>
      <c r="L237" t="s">
        <v>80</v>
      </c>
      <c r="M237">
        <v>0.93333299999999997</v>
      </c>
      <c r="N237">
        <v>1</v>
      </c>
      <c r="O237">
        <v>0.10657999999999999</v>
      </c>
      <c r="P237">
        <v>0.10657999999999999</v>
      </c>
      <c r="R237">
        <f t="shared" ref="R237:R300" si="15">N237/B237</f>
        <v>1</v>
      </c>
      <c r="S237">
        <f t="shared" ref="S237:S300" si="16">O237/B237</f>
        <v>0.10657999999999999</v>
      </c>
      <c r="T237">
        <f t="shared" ref="T237:T300" si="17">P237/B237</f>
        <v>0.10657999999999999</v>
      </c>
    </row>
    <row r="238" spans="2:20" x14ac:dyDescent="0.35">
      <c r="B238">
        <v>1</v>
      </c>
      <c r="C238">
        <v>3.8171400000000001E-2</v>
      </c>
      <c r="D238" t="s">
        <v>15</v>
      </c>
      <c r="E238">
        <v>3.5224999999999999E-2</v>
      </c>
      <c r="F238" t="s">
        <v>69</v>
      </c>
      <c r="G238">
        <v>0.89676</v>
      </c>
      <c r="H238" t="s">
        <v>70</v>
      </c>
      <c r="I238">
        <v>0.92307700000000004</v>
      </c>
      <c r="J238" t="s">
        <v>75</v>
      </c>
      <c r="K238">
        <v>0.89676</v>
      </c>
      <c r="L238" t="s">
        <v>80</v>
      </c>
      <c r="M238">
        <v>0.92307700000000004</v>
      </c>
      <c r="N238">
        <v>1</v>
      </c>
      <c r="O238">
        <v>0.10324</v>
      </c>
      <c r="P238">
        <v>0.10324</v>
      </c>
      <c r="R238">
        <f t="shared" si="15"/>
        <v>1</v>
      </c>
      <c r="S238">
        <f t="shared" si="16"/>
        <v>0.10324</v>
      </c>
      <c r="T238">
        <f t="shared" si="17"/>
        <v>0.10324</v>
      </c>
    </row>
    <row r="239" spans="2:20" x14ac:dyDescent="0.35">
      <c r="B239">
        <v>2</v>
      </c>
      <c r="C239">
        <v>9.3510099999999999E-2</v>
      </c>
      <c r="D239" t="s">
        <v>15</v>
      </c>
      <c r="E239">
        <v>8.6747000000000005E-2</v>
      </c>
      <c r="F239" t="s">
        <v>69</v>
      </c>
      <c r="G239">
        <v>0.80361000000000005</v>
      </c>
      <c r="H239" t="s">
        <v>70</v>
      </c>
      <c r="I239">
        <v>0.88636400000000004</v>
      </c>
      <c r="J239" t="s">
        <v>75</v>
      </c>
      <c r="K239">
        <v>0.82172000000000001</v>
      </c>
      <c r="L239" t="s">
        <v>80</v>
      </c>
      <c r="M239">
        <v>0.81818199999999996</v>
      </c>
      <c r="N239">
        <v>1</v>
      </c>
      <c r="O239">
        <v>0.39278000000000002</v>
      </c>
      <c r="P239">
        <v>0.35655999999999999</v>
      </c>
      <c r="R239">
        <f t="shared" si="15"/>
        <v>0.5</v>
      </c>
      <c r="S239">
        <f t="shared" si="16"/>
        <v>0.19639000000000001</v>
      </c>
      <c r="T239">
        <f t="shared" si="17"/>
        <v>0.17827999999999999</v>
      </c>
    </row>
    <row r="240" spans="2:20" x14ac:dyDescent="0.35">
      <c r="B240">
        <v>2</v>
      </c>
      <c r="C240">
        <v>9.3714699999999998E-2</v>
      </c>
      <c r="D240" t="s">
        <v>15</v>
      </c>
      <c r="E240">
        <v>0.10315199999999999</v>
      </c>
      <c r="F240" t="s">
        <v>69</v>
      </c>
      <c r="G240">
        <v>0.80667</v>
      </c>
      <c r="H240" t="s">
        <v>70</v>
      </c>
      <c r="I240">
        <v>0.77586200000000005</v>
      </c>
      <c r="J240" t="s">
        <v>75</v>
      </c>
      <c r="K240">
        <v>0.82410099999999997</v>
      </c>
      <c r="L240" t="s">
        <v>80</v>
      </c>
      <c r="M240">
        <v>0.86206899999999997</v>
      </c>
      <c r="N240">
        <v>1</v>
      </c>
      <c r="O240">
        <v>0.38666</v>
      </c>
      <c r="P240">
        <v>0.35179700000000003</v>
      </c>
      <c r="R240">
        <f t="shared" si="15"/>
        <v>0.5</v>
      </c>
      <c r="S240">
        <f t="shared" si="16"/>
        <v>0.19333</v>
      </c>
      <c r="T240">
        <f t="shared" si="17"/>
        <v>0.17589850000000001</v>
      </c>
    </row>
    <row r="241" spans="2:20" x14ac:dyDescent="0.35">
      <c r="B241">
        <v>3</v>
      </c>
      <c r="C241">
        <v>0.15895100000000001</v>
      </c>
      <c r="D241" t="s">
        <v>15</v>
      </c>
      <c r="E241">
        <v>0.170347</v>
      </c>
      <c r="F241" t="s">
        <v>69</v>
      </c>
      <c r="G241">
        <v>0.66855200000000004</v>
      </c>
      <c r="H241" t="s">
        <v>70</v>
      </c>
      <c r="I241">
        <v>0.754386</v>
      </c>
      <c r="J241" t="s">
        <v>75</v>
      </c>
      <c r="K241">
        <v>0.73955000000000004</v>
      </c>
      <c r="L241" t="s">
        <v>80</v>
      </c>
      <c r="M241">
        <v>0.894737</v>
      </c>
      <c r="N241">
        <v>1</v>
      </c>
      <c r="O241">
        <v>0.99434500000000003</v>
      </c>
      <c r="P241">
        <v>0.78134999999999999</v>
      </c>
      <c r="R241">
        <f t="shared" si="15"/>
        <v>0.33333333333333331</v>
      </c>
      <c r="S241">
        <f t="shared" si="16"/>
        <v>0.33144833333333334</v>
      </c>
      <c r="T241">
        <f t="shared" si="17"/>
        <v>0.26045000000000001</v>
      </c>
    </row>
    <row r="242" spans="2:20" x14ac:dyDescent="0.35">
      <c r="B242">
        <v>4</v>
      </c>
      <c r="C242">
        <v>0.235957</v>
      </c>
      <c r="D242" t="s">
        <v>15</v>
      </c>
      <c r="E242">
        <v>0.24406800000000001</v>
      </c>
      <c r="F242" t="s">
        <v>69</v>
      </c>
      <c r="G242">
        <v>0.52266500000000005</v>
      </c>
      <c r="H242" t="s">
        <v>70</v>
      </c>
      <c r="I242">
        <v>0.456731</v>
      </c>
      <c r="J242" t="s">
        <v>75</v>
      </c>
      <c r="K242">
        <v>0.63136000000000003</v>
      </c>
      <c r="L242" t="s">
        <v>80</v>
      </c>
      <c r="M242">
        <v>0.61538499999999996</v>
      </c>
      <c r="N242">
        <v>1.36145</v>
      </c>
      <c r="O242">
        <v>1.90934</v>
      </c>
      <c r="P242">
        <v>1.4745600000000001</v>
      </c>
      <c r="R242">
        <f t="shared" si="15"/>
        <v>0.34036250000000001</v>
      </c>
      <c r="S242">
        <f t="shared" si="16"/>
        <v>0.47733500000000001</v>
      </c>
      <c r="T242">
        <f t="shared" si="17"/>
        <v>0.36864000000000002</v>
      </c>
    </row>
    <row r="243" spans="2:20" x14ac:dyDescent="0.35">
      <c r="B243">
        <v>6</v>
      </c>
      <c r="C243">
        <v>0.36097099999999999</v>
      </c>
      <c r="D243" t="s">
        <v>15</v>
      </c>
      <c r="E243">
        <v>0.35880400000000001</v>
      </c>
      <c r="F243" t="s">
        <v>69</v>
      </c>
      <c r="G243">
        <v>0.36063699999999999</v>
      </c>
      <c r="H243" t="s">
        <v>70</v>
      </c>
      <c r="I243">
        <v>0.37612600000000002</v>
      </c>
      <c r="J243" t="s">
        <v>75</v>
      </c>
      <c r="K243">
        <v>0.49492000000000003</v>
      </c>
      <c r="L243" t="s">
        <v>80</v>
      </c>
      <c r="M243">
        <v>0.52702700000000002</v>
      </c>
      <c r="N243">
        <v>2.9818500000000001</v>
      </c>
      <c r="O243">
        <v>3.8361800000000001</v>
      </c>
      <c r="P243">
        <v>3.0304799999999998</v>
      </c>
      <c r="R243">
        <f t="shared" si="15"/>
        <v>0.496975</v>
      </c>
      <c r="S243">
        <f t="shared" si="16"/>
        <v>0.63936333333333339</v>
      </c>
      <c r="T243">
        <f t="shared" si="17"/>
        <v>0.50507999999999997</v>
      </c>
    </row>
    <row r="244" spans="2:20" x14ac:dyDescent="0.35">
      <c r="B244">
        <v>8</v>
      </c>
      <c r="C244">
        <v>0.456513</v>
      </c>
      <c r="D244" t="s">
        <v>15</v>
      </c>
      <c r="E244">
        <v>0.45714300000000002</v>
      </c>
      <c r="F244" t="s">
        <v>69</v>
      </c>
      <c r="G244">
        <v>0.28179500000000002</v>
      </c>
      <c r="H244" t="s">
        <v>70</v>
      </c>
      <c r="I244">
        <v>0.32124999999999998</v>
      </c>
      <c r="J244" t="s">
        <v>75</v>
      </c>
      <c r="K244">
        <v>0.41283999999999998</v>
      </c>
      <c r="L244" t="s">
        <v>80</v>
      </c>
      <c r="M244">
        <v>0.45</v>
      </c>
      <c r="N244">
        <v>4.6696499999999999</v>
      </c>
      <c r="O244">
        <v>5.7456399999999999</v>
      </c>
      <c r="P244">
        <v>4.6972800000000001</v>
      </c>
      <c r="R244">
        <f t="shared" si="15"/>
        <v>0.58370624999999998</v>
      </c>
      <c r="S244">
        <f t="shared" si="16"/>
        <v>0.71820499999999998</v>
      </c>
      <c r="T244">
        <f t="shared" si="17"/>
        <v>0.58716000000000002</v>
      </c>
    </row>
    <row r="245" spans="2:20" x14ac:dyDescent="0.35">
      <c r="B245">
        <v>11</v>
      </c>
      <c r="C245">
        <v>0.54944099999999996</v>
      </c>
      <c r="D245" t="s">
        <v>15</v>
      </c>
      <c r="E245">
        <v>0.51832500000000004</v>
      </c>
      <c r="F245" t="s">
        <v>69</v>
      </c>
      <c r="G245">
        <v>0.23422399999999999</v>
      </c>
      <c r="H245" t="s">
        <v>70</v>
      </c>
      <c r="I245">
        <v>0.26440000000000002</v>
      </c>
      <c r="J245" t="s">
        <v>75</v>
      </c>
      <c r="K245">
        <v>0.36362</v>
      </c>
      <c r="L245" t="s">
        <v>80</v>
      </c>
      <c r="M245">
        <v>0.34351100000000001</v>
      </c>
      <c r="N245">
        <v>6.7449199999999996</v>
      </c>
      <c r="O245">
        <v>8.4235399999999991</v>
      </c>
      <c r="P245">
        <v>7.0001800000000003</v>
      </c>
      <c r="R245">
        <f t="shared" si="15"/>
        <v>0.61317454545454542</v>
      </c>
      <c r="S245">
        <f t="shared" si="16"/>
        <v>0.76577636363636359</v>
      </c>
      <c r="T245">
        <f t="shared" si="17"/>
        <v>0.63638000000000006</v>
      </c>
    </row>
    <row r="246" spans="2:20" x14ac:dyDescent="0.35">
      <c r="B246">
        <v>15</v>
      </c>
      <c r="C246">
        <v>0.63089399999999995</v>
      </c>
      <c r="D246" t="s">
        <v>15</v>
      </c>
      <c r="E246">
        <v>0.63231899999999996</v>
      </c>
      <c r="F246" t="s">
        <v>69</v>
      </c>
      <c r="G246">
        <v>0.20957700000000001</v>
      </c>
      <c r="H246" t="s">
        <v>70</v>
      </c>
      <c r="I246">
        <v>0.17585600000000001</v>
      </c>
      <c r="J246" t="s">
        <v>75</v>
      </c>
      <c r="K246">
        <v>0.33873999999999999</v>
      </c>
      <c r="L246" t="s">
        <v>80</v>
      </c>
      <c r="M246">
        <v>0.36216199999999998</v>
      </c>
      <c r="N246">
        <v>9.2838100000000008</v>
      </c>
      <c r="O246">
        <v>11.856299999999999</v>
      </c>
      <c r="P246">
        <v>9.9189000000000007</v>
      </c>
      <c r="R246">
        <f t="shared" si="15"/>
        <v>0.61892066666666667</v>
      </c>
      <c r="S246">
        <f t="shared" si="16"/>
        <v>0.7904199999999999</v>
      </c>
      <c r="T246">
        <f t="shared" si="17"/>
        <v>0.66126000000000007</v>
      </c>
    </row>
    <row r="247" spans="2:20" x14ac:dyDescent="0.35">
      <c r="B247">
        <v>20</v>
      </c>
      <c r="C247">
        <v>0.70800799999999997</v>
      </c>
      <c r="D247" t="s">
        <v>15</v>
      </c>
      <c r="E247">
        <v>0.769231</v>
      </c>
      <c r="F247" t="s">
        <v>69</v>
      </c>
      <c r="G247">
        <v>0.18657699999999999</v>
      </c>
      <c r="H247" t="s">
        <v>70</v>
      </c>
      <c r="I247">
        <v>0.173563</v>
      </c>
      <c r="J247" t="s">
        <v>75</v>
      </c>
      <c r="K247">
        <v>0.30430000000000001</v>
      </c>
      <c r="L247" t="s">
        <v>80</v>
      </c>
      <c r="M247">
        <v>0.31417600000000001</v>
      </c>
      <c r="N247">
        <v>13.317500000000001</v>
      </c>
      <c r="O247">
        <v>16.2685</v>
      </c>
      <c r="P247">
        <v>13.914</v>
      </c>
      <c r="R247">
        <f t="shared" si="15"/>
        <v>0.66587499999999999</v>
      </c>
      <c r="S247">
        <f t="shared" si="16"/>
        <v>0.81342499999999995</v>
      </c>
      <c r="T247">
        <f t="shared" si="17"/>
        <v>0.69569999999999999</v>
      </c>
    </row>
    <row r="248" spans="2:20" x14ac:dyDescent="0.35">
      <c r="B248">
        <v>27</v>
      </c>
      <c r="C248">
        <v>0.76134299999999999</v>
      </c>
      <c r="D248" t="s">
        <v>15</v>
      </c>
      <c r="E248">
        <v>0.73972599999999999</v>
      </c>
      <c r="F248" t="s">
        <v>69</v>
      </c>
      <c r="G248">
        <v>0.18167</v>
      </c>
      <c r="H248" t="s">
        <v>70</v>
      </c>
      <c r="I248">
        <v>0.191909</v>
      </c>
      <c r="J248" t="s">
        <v>75</v>
      </c>
      <c r="K248">
        <v>0.29842000000000002</v>
      </c>
      <c r="L248" t="s">
        <v>80</v>
      </c>
      <c r="M248">
        <v>0.24615400000000001</v>
      </c>
      <c r="N248">
        <v>17.097300000000001</v>
      </c>
      <c r="O248">
        <v>22.094899999999999</v>
      </c>
      <c r="P248">
        <v>18.942699999999999</v>
      </c>
      <c r="R248">
        <f t="shared" si="15"/>
        <v>0.63323333333333331</v>
      </c>
      <c r="S248">
        <f t="shared" si="16"/>
        <v>0.81832962962962963</v>
      </c>
      <c r="T248">
        <f t="shared" si="17"/>
        <v>0.70158148148148147</v>
      </c>
    </row>
    <row r="249" spans="2:20" x14ac:dyDescent="0.35">
      <c r="B249">
        <v>37</v>
      </c>
      <c r="C249">
        <v>0.81790200000000002</v>
      </c>
      <c r="D249" t="s">
        <v>15</v>
      </c>
      <c r="E249">
        <v>0.88446199999999997</v>
      </c>
      <c r="F249" t="s">
        <v>69</v>
      </c>
      <c r="G249">
        <v>0.168631</v>
      </c>
      <c r="H249" t="s">
        <v>70</v>
      </c>
      <c r="I249">
        <v>0.12145499999999999</v>
      </c>
      <c r="J249" t="s">
        <v>75</v>
      </c>
      <c r="K249">
        <v>0.2792</v>
      </c>
      <c r="L249" t="s">
        <v>80</v>
      </c>
      <c r="M249">
        <v>0.19259299999999999</v>
      </c>
      <c r="N249">
        <v>27.3081</v>
      </c>
      <c r="O249">
        <v>30.7607</v>
      </c>
      <c r="P249">
        <v>26.669599999999999</v>
      </c>
      <c r="R249">
        <f t="shared" si="15"/>
        <v>0.73805675675675675</v>
      </c>
      <c r="S249">
        <f t="shared" si="16"/>
        <v>0.83137027027027022</v>
      </c>
      <c r="T249">
        <f t="shared" si="17"/>
        <v>0.7208</v>
      </c>
    </row>
    <row r="250" spans="2:20" x14ac:dyDescent="0.35">
      <c r="B250">
        <v>50</v>
      </c>
      <c r="C250">
        <v>0.84473600000000004</v>
      </c>
      <c r="D250" t="s">
        <v>15</v>
      </c>
      <c r="E250">
        <v>0.86206899999999997</v>
      </c>
      <c r="F250" t="s">
        <v>69</v>
      </c>
      <c r="G250">
        <v>0.173316</v>
      </c>
      <c r="H250" t="s">
        <v>70</v>
      </c>
      <c r="I250">
        <v>0.164574</v>
      </c>
      <c r="J250" t="s">
        <v>75</v>
      </c>
      <c r="K250">
        <v>0.28555999999999998</v>
      </c>
      <c r="L250" t="s">
        <v>80</v>
      </c>
      <c r="M250">
        <v>0.28046700000000002</v>
      </c>
      <c r="N250">
        <v>34.401200000000003</v>
      </c>
      <c r="O250">
        <v>41.334200000000003</v>
      </c>
      <c r="P250">
        <v>35.722000000000001</v>
      </c>
      <c r="R250">
        <f t="shared" si="15"/>
        <v>0.68802400000000008</v>
      </c>
      <c r="S250">
        <f t="shared" si="16"/>
        <v>0.82668400000000009</v>
      </c>
      <c r="T250">
        <f t="shared" si="17"/>
        <v>0.71444000000000007</v>
      </c>
    </row>
    <row r="251" spans="2:20" x14ac:dyDescent="0.35">
      <c r="B251">
        <v>67</v>
      </c>
      <c r="C251">
        <v>0.88274300000000006</v>
      </c>
      <c r="D251" t="s">
        <v>15</v>
      </c>
      <c r="E251">
        <v>0.85109400000000002</v>
      </c>
      <c r="F251" t="s">
        <v>69</v>
      </c>
      <c r="G251">
        <v>0.15540200000000001</v>
      </c>
      <c r="H251" t="s">
        <v>70</v>
      </c>
      <c r="I251">
        <v>0.19629099999999999</v>
      </c>
      <c r="J251" t="s">
        <v>75</v>
      </c>
      <c r="K251">
        <v>0.27185999999999999</v>
      </c>
      <c r="L251" t="s">
        <v>80</v>
      </c>
      <c r="M251">
        <v>0.29090899999999997</v>
      </c>
      <c r="N251">
        <v>54.753999999999998</v>
      </c>
      <c r="O251">
        <v>56.588000000000001</v>
      </c>
      <c r="P251">
        <v>48.785400000000003</v>
      </c>
      <c r="R251">
        <f t="shared" si="15"/>
        <v>0.8172238805970149</v>
      </c>
      <c r="S251">
        <f t="shared" si="16"/>
        <v>0.8445970149253732</v>
      </c>
      <c r="T251">
        <f t="shared" si="17"/>
        <v>0.72814029850746276</v>
      </c>
    </row>
    <row r="252" spans="2:20" x14ac:dyDescent="0.35">
      <c r="B252">
        <v>90</v>
      </c>
      <c r="C252">
        <v>0.89851300000000001</v>
      </c>
      <c r="D252" t="s">
        <v>15</v>
      </c>
      <c r="E252">
        <v>0.98360700000000001</v>
      </c>
      <c r="F252" t="s">
        <v>69</v>
      </c>
      <c r="G252">
        <v>0.16114999999999999</v>
      </c>
      <c r="H252" t="s">
        <v>70</v>
      </c>
      <c r="I252">
        <v>0.118643</v>
      </c>
      <c r="J252" t="s">
        <v>75</v>
      </c>
      <c r="K252">
        <v>0.29246</v>
      </c>
      <c r="L252" t="s">
        <v>80</v>
      </c>
      <c r="M252">
        <v>0.26009900000000002</v>
      </c>
      <c r="N252">
        <v>76.647099999999995</v>
      </c>
      <c r="O252">
        <v>75.496499999999997</v>
      </c>
      <c r="P252">
        <v>63.678600000000003</v>
      </c>
      <c r="R252">
        <f t="shared" si="15"/>
        <v>0.85163444444444436</v>
      </c>
      <c r="S252">
        <f t="shared" si="16"/>
        <v>0.83884999999999998</v>
      </c>
      <c r="T252">
        <f t="shared" si="17"/>
        <v>0.70754000000000006</v>
      </c>
    </row>
    <row r="253" spans="2:20" x14ac:dyDescent="0.35">
      <c r="B253">
        <v>122</v>
      </c>
      <c r="C253">
        <v>0.91207199999999999</v>
      </c>
      <c r="D253" t="s">
        <v>15</v>
      </c>
      <c r="E253">
        <v>0.89559500000000003</v>
      </c>
      <c r="F253" t="s">
        <v>69</v>
      </c>
      <c r="G253">
        <v>0.16502700000000001</v>
      </c>
      <c r="H253" t="s">
        <v>70</v>
      </c>
      <c r="I253">
        <v>0.18592700000000001</v>
      </c>
      <c r="J253" t="s">
        <v>75</v>
      </c>
      <c r="K253">
        <v>0.31267200000000001</v>
      </c>
      <c r="L253" t="s">
        <v>80</v>
      </c>
      <c r="M253">
        <v>0.316216</v>
      </c>
      <c r="N253">
        <v>89.077600000000004</v>
      </c>
      <c r="O253">
        <v>101.867</v>
      </c>
      <c r="P253">
        <v>83.853999999999999</v>
      </c>
      <c r="R253">
        <f t="shared" si="15"/>
        <v>0.730144262295082</v>
      </c>
      <c r="S253">
        <f t="shared" si="16"/>
        <v>0.83497540983606566</v>
      </c>
      <c r="T253">
        <f t="shared" si="17"/>
        <v>0.687327868852459</v>
      </c>
    </row>
    <row r="254" spans="2:20" x14ac:dyDescent="0.35">
      <c r="B254">
        <v>165</v>
      </c>
      <c r="C254">
        <v>0.92391599999999996</v>
      </c>
      <c r="D254" t="s">
        <v>15</v>
      </c>
      <c r="E254">
        <v>0.92957699999999999</v>
      </c>
      <c r="F254" t="s">
        <v>69</v>
      </c>
      <c r="G254">
        <v>0.170624</v>
      </c>
      <c r="H254" t="s">
        <v>70</v>
      </c>
      <c r="I254">
        <v>0.166911</v>
      </c>
      <c r="J254" t="s">
        <v>75</v>
      </c>
      <c r="K254">
        <v>0.33677600000000002</v>
      </c>
      <c r="L254" t="s">
        <v>80</v>
      </c>
      <c r="M254">
        <v>0.30796499999999999</v>
      </c>
      <c r="N254">
        <v>107.893</v>
      </c>
      <c r="O254">
        <v>136.84700000000001</v>
      </c>
      <c r="P254">
        <v>109.432</v>
      </c>
      <c r="R254">
        <f t="shared" si="15"/>
        <v>0.65389696969696975</v>
      </c>
      <c r="S254">
        <f t="shared" si="16"/>
        <v>0.82937575757575766</v>
      </c>
      <c r="T254">
        <f t="shared" si="17"/>
        <v>0.66322424242424238</v>
      </c>
    </row>
    <row r="255" spans="2:20" x14ac:dyDescent="0.35">
      <c r="B255">
        <v>222</v>
      </c>
      <c r="C255">
        <v>0.94052400000000003</v>
      </c>
      <c r="D255" t="s">
        <v>15</v>
      </c>
      <c r="E255">
        <v>0.91212099999999996</v>
      </c>
      <c r="F255" t="s">
        <v>69</v>
      </c>
      <c r="G255">
        <v>0.19090799999999999</v>
      </c>
      <c r="H255" t="s">
        <v>70</v>
      </c>
      <c r="I255">
        <v>0.178536</v>
      </c>
      <c r="J255" t="s">
        <v>75</v>
      </c>
      <c r="K255">
        <v>0.37599100000000002</v>
      </c>
      <c r="L255" t="s">
        <v>80</v>
      </c>
      <c r="M255">
        <v>0.38990799999999998</v>
      </c>
      <c r="N255">
        <v>164.518</v>
      </c>
      <c r="O255">
        <v>179.61799999999999</v>
      </c>
      <c r="P255">
        <v>138.53</v>
      </c>
      <c r="R255">
        <f t="shared" si="15"/>
        <v>0.74107207207207204</v>
      </c>
      <c r="S255">
        <f t="shared" si="16"/>
        <v>0.80909009009009003</v>
      </c>
      <c r="T255">
        <f t="shared" si="17"/>
        <v>0.62400900900900902</v>
      </c>
    </row>
    <row r="256" spans="2:20" x14ac:dyDescent="0.35">
      <c r="B256">
        <v>300</v>
      </c>
      <c r="C256">
        <v>0.94481800000000005</v>
      </c>
      <c r="D256" t="s">
        <v>15</v>
      </c>
      <c r="E256">
        <v>0.95238100000000003</v>
      </c>
      <c r="F256" t="s">
        <v>69</v>
      </c>
      <c r="G256">
        <v>0.21632799999999999</v>
      </c>
      <c r="H256" t="s">
        <v>70</v>
      </c>
      <c r="I256">
        <v>0.203901</v>
      </c>
      <c r="J256" t="s">
        <v>75</v>
      </c>
      <c r="K256">
        <v>0.419987</v>
      </c>
      <c r="L256" t="s">
        <v>80</v>
      </c>
      <c r="M256">
        <v>0.397785</v>
      </c>
      <c r="N256">
        <v>176.68100000000001</v>
      </c>
      <c r="O256">
        <v>235.102</v>
      </c>
      <c r="P256">
        <v>174.00399999999999</v>
      </c>
      <c r="R256">
        <f t="shared" si="15"/>
        <v>0.58893666666666666</v>
      </c>
      <c r="S256">
        <f t="shared" si="16"/>
        <v>0.78367333333333333</v>
      </c>
      <c r="T256">
        <f t="shared" si="17"/>
        <v>0.58001333333333327</v>
      </c>
    </row>
    <row r="260" spans="2:23" ht="18.5" x14ac:dyDescent="0.45">
      <c r="B260" s="9" t="s">
        <v>94</v>
      </c>
    </row>
    <row r="262" spans="2:23" x14ac:dyDescent="0.35">
      <c r="B262">
        <v>1</v>
      </c>
      <c r="C262">
        <v>3.79098E-2</v>
      </c>
      <c r="D262" t="s">
        <v>15</v>
      </c>
      <c r="E262">
        <v>3.7037E-2</v>
      </c>
      <c r="F262" t="s">
        <v>69</v>
      </c>
      <c r="G262">
        <v>0.89341999999999999</v>
      </c>
      <c r="H262" t="s">
        <v>70</v>
      </c>
      <c r="I262">
        <v>0.93333299999999997</v>
      </c>
      <c r="J262" t="s">
        <v>75</v>
      </c>
      <c r="K262">
        <v>0.89341999999999999</v>
      </c>
      <c r="L262" t="s">
        <v>80</v>
      </c>
      <c r="M262">
        <v>0.93333299999999997</v>
      </c>
      <c r="N262">
        <v>1</v>
      </c>
      <c r="O262">
        <v>0.10657999999999999</v>
      </c>
      <c r="P262">
        <v>0.10657999999999999</v>
      </c>
      <c r="R262">
        <f t="shared" si="15"/>
        <v>1</v>
      </c>
      <c r="S262">
        <f t="shared" si="16"/>
        <v>0.10657999999999999</v>
      </c>
      <c r="T262">
        <f t="shared" si="17"/>
        <v>0.10657999999999999</v>
      </c>
      <c r="V262" t="s">
        <v>93</v>
      </c>
      <c r="W262">
        <v>0.358931</v>
      </c>
    </row>
    <row r="263" spans="2:23" x14ac:dyDescent="0.35">
      <c r="B263">
        <v>1</v>
      </c>
      <c r="C263">
        <v>3.8171400000000001E-2</v>
      </c>
      <c r="D263" t="s">
        <v>15</v>
      </c>
      <c r="E263">
        <v>3.5224999999999999E-2</v>
      </c>
      <c r="F263" t="s">
        <v>69</v>
      </c>
      <c r="G263">
        <v>0.89676</v>
      </c>
      <c r="H263" t="s">
        <v>70</v>
      </c>
      <c r="I263">
        <v>0.92307700000000004</v>
      </c>
      <c r="J263" t="s">
        <v>75</v>
      </c>
      <c r="K263">
        <v>0.89676</v>
      </c>
      <c r="L263" t="s">
        <v>80</v>
      </c>
      <c r="M263">
        <v>0.92307700000000004</v>
      </c>
      <c r="N263">
        <v>1</v>
      </c>
      <c r="O263">
        <v>0.10324</v>
      </c>
      <c r="P263">
        <v>0.10324</v>
      </c>
      <c r="R263">
        <f t="shared" si="15"/>
        <v>1</v>
      </c>
      <c r="S263">
        <f t="shared" si="16"/>
        <v>0.10324</v>
      </c>
      <c r="T263">
        <f t="shared" si="17"/>
        <v>0.10324</v>
      </c>
      <c r="V263" t="s">
        <v>93</v>
      </c>
      <c r="W263">
        <v>0.36174800000000001</v>
      </c>
    </row>
    <row r="264" spans="2:23" x14ac:dyDescent="0.35">
      <c r="B264">
        <v>2</v>
      </c>
      <c r="C264">
        <v>9.3510099999999999E-2</v>
      </c>
      <c r="D264" t="s">
        <v>15</v>
      </c>
      <c r="E264">
        <v>8.6747000000000005E-2</v>
      </c>
      <c r="F264" t="s">
        <v>69</v>
      </c>
      <c r="G264">
        <v>0.80361000000000005</v>
      </c>
      <c r="H264" t="s">
        <v>70</v>
      </c>
      <c r="I264">
        <v>0.88636400000000004</v>
      </c>
      <c r="J264" t="s">
        <v>75</v>
      </c>
      <c r="K264">
        <v>0.82172000000000001</v>
      </c>
      <c r="L264" t="s">
        <v>80</v>
      </c>
      <c r="M264">
        <v>0.81818199999999996</v>
      </c>
      <c r="N264">
        <v>1</v>
      </c>
      <c r="O264">
        <v>0.39278000000000002</v>
      </c>
      <c r="P264">
        <v>0.35655999999999999</v>
      </c>
      <c r="R264">
        <f t="shared" si="15"/>
        <v>0.5</v>
      </c>
      <c r="S264">
        <f t="shared" si="16"/>
        <v>0.19639000000000001</v>
      </c>
      <c r="T264">
        <f t="shared" si="17"/>
        <v>0.17827999999999999</v>
      </c>
      <c r="V264" t="s">
        <v>93</v>
      </c>
      <c r="W264">
        <v>0.34604499999999999</v>
      </c>
    </row>
    <row r="265" spans="2:23" x14ac:dyDescent="0.35">
      <c r="B265">
        <v>2</v>
      </c>
      <c r="C265">
        <v>9.2695399999999997E-2</v>
      </c>
      <c r="D265" t="s">
        <v>15</v>
      </c>
      <c r="E265">
        <v>8.6330900000000002E-2</v>
      </c>
      <c r="F265" t="s">
        <v>69</v>
      </c>
      <c r="G265">
        <v>0.80806699999999998</v>
      </c>
      <c r="H265" t="s">
        <v>70</v>
      </c>
      <c r="I265">
        <v>0.83333299999999999</v>
      </c>
      <c r="J265" t="s">
        <v>75</v>
      </c>
      <c r="K265">
        <v>0.82550999999999997</v>
      </c>
      <c r="L265" t="s">
        <v>80</v>
      </c>
      <c r="M265">
        <v>0.85185200000000005</v>
      </c>
      <c r="N265">
        <v>1</v>
      </c>
      <c r="O265">
        <v>0.38386500000000001</v>
      </c>
      <c r="P265">
        <v>0.34898000000000001</v>
      </c>
      <c r="R265">
        <f t="shared" si="15"/>
        <v>0.5</v>
      </c>
      <c r="S265">
        <f t="shared" si="16"/>
        <v>0.19193250000000001</v>
      </c>
      <c r="T265">
        <f t="shared" si="17"/>
        <v>0.17449000000000001</v>
      </c>
      <c r="V265" t="s">
        <v>93</v>
      </c>
      <c r="W265">
        <v>0.32870500000000002</v>
      </c>
    </row>
    <row r="266" spans="2:23" x14ac:dyDescent="0.35">
      <c r="B266">
        <v>3</v>
      </c>
      <c r="C266">
        <v>0.15412300000000001</v>
      </c>
      <c r="D266" t="s">
        <v>15</v>
      </c>
      <c r="E266">
        <v>0.16875000000000001</v>
      </c>
      <c r="F266" t="s">
        <v>69</v>
      </c>
      <c r="G266">
        <v>0.68532300000000002</v>
      </c>
      <c r="H266" t="s">
        <v>70</v>
      </c>
      <c r="I266">
        <v>0.69565200000000005</v>
      </c>
      <c r="J266" t="s">
        <v>75</v>
      </c>
      <c r="K266">
        <v>0.75334999999999996</v>
      </c>
      <c r="L266" t="s">
        <v>80</v>
      </c>
      <c r="M266">
        <v>0.73912999999999995</v>
      </c>
      <c r="N266">
        <v>1</v>
      </c>
      <c r="O266">
        <v>0.94403000000000004</v>
      </c>
      <c r="P266">
        <v>0.73995</v>
      </c>
      <c r="R266">
        <f t="shared" si="15"/>
        <v>0.33333333333333331</v>
      </c>
      <c r="S266">
        <f t="shared" si="16"/>
        <v>0.31467666666666666</v>
      </c>
      <c r="T266">
        <f t="shared" si="17"/>
        <v>0.24665000000000001</v>
      </c>
      <c r="V266" t="s">
        <v>93</v>
      </c>
      <c r="W266">
        <v>0.31942300000000001</v>
      </c>
    </row>
    <row r="267" spans="2:23" x14ac:dyDescent="0.35">
      <c r="B267">
        <v>4</v>
      </c>
      <c r="C267">
        <v>0.23005300000000001</v>
      </c>
      <c r="D267" t="s">
        <v>15</v>
      </c>
      <c r="E267">
        <v>0.214286</v>
      </c>
      <c r="F267" t="s">
        <v>69</v>
      </c>
      <c r="G267">
        <v>0.53986900000000004</v>
      </c>
      <c r="H267" t="s">
        <v>70</v>
      </c>
      <c r="I267">
        <v>0.5</v>
      </c>
      <c r="J267" t="s">
        <v>75</v>
      </c>
      <c r="K267">
        <v>0.65034599999999998</v>
      </c>
      <c r="L267" t="s">
        <v>80</v>
      </c>
      <c r="M267">
        <v>0.58823499999999995</v>
      </c>
      <c r="N267">
        <v>1.2905199999999999</v>
      </c>
      <c r="O267">
        <v>1.84053</v>
      </c>
      <c r="P267">
        <v>1.39862</v>
      </c>
      <c r="R267">
        <f t="shared" si="15"/>
        <v>0.32262999999999997</v>
      </c>
      <c r="S267">
        <f t="shared" si="16"/>
        <v>0.4601325</v>
      </c>
      <c r="T267">
        <f t="shared" si="17"/>
        <v>0.34965499999999999</v>
      </c>
      <c r="V267" t="s">
        <v>93</v>
      </c>
      <c r="W267">
        <v>0.29389100000000001</v>
      </c>
    </row>
    <row r="268" spans="2:23" x14ac:dyDescent="0.35">
      <c r="B268">
        <v>6</v>
      </c>
      <c r="C268">
        <v>0.35096899999999998</v>
      </c>
      <c r="D268" t="s">
        <v>15</v>
      </c>
      <c r="E268">
        <v>0.34177200000000002</v>
      </c>
      <c r="F268" t="s">
        <v>69</v>
      </c>
      <c r="G268">
        <v>0.37533699999999998</v>
      </c>
      <c r="H268" t="s">
        <v>70</v>
      </c>
      <c r="I268">
        <v>0.52136800000000005</v>
      </c>
      <c r="J268" t="s">
        <v>75</v>
      </c>
      <c r="K268">
        <v>0.51478999999999997</v>
      </c>
      <c r="L268" t="s">
        <v>80</v>
      </c>
      <c r="M268">
        <v>0.67948699999999995</v>
      </c>
      <c r="N268">
        <v>2.8069000000000002</v>
      </c>
      <c r="O268">
        <v>3.7479800000000001</v>
      </c>
      <c r="P268">
        <v>2.91126</v>
      </c>
      <c r="R268">
        <f t="shared" si="15"/>
        <v>0.46781666666666671</v>
      </c>
      <c r="S268">
        <f t="shared" si="16"/>
        <v>0.62466333333333335</v>
      </c>
      <c r="T268">
        <f t="shared" si="17"/>
        <v>0.48520999999999997</v>
      </c>
      <c r="V268" t="s">
        <v>93</v>
      </c>
      <c r="W268">
        <v>0.28693600000000002</v>
      </c>
    </row>
    <row r="269" spans="2:23" x14ac:dyDescent="0.35">
      <c r="B269">
        <v>8</v>
      </c>
      <c r="C269">
        <v>0.44825399999999999</v>
      </c>
      <c r="D269" t="s">
        <v>15</v>
      </c>
      <c r="E269">
        <v>0.43373499999999998</v>
      </c>
      <c r="F269" t="s">
        <v>69</v>
      </c>
      <c r="G269">
        <v>0.29396899999999998</v>
      </c>
      <c r="H269" t="s">
        <v>70</v>
      </c>
      <c r="I269">
        <v>0.43688100000000002</v>
      </c>
      <c r="J269" t="s">
        <v>75</v>
      </c>
      <c r="K269">
        <v>0.42995299999999997</v>
      </c>
      <c r="L269" t="s">
        <v>80</v>
      </c>
      <c r="M269">
        <v>0.54455399999999998</v>
      </c>
      <c r="N269">
        <v>4.5217499999999999</v>
      </c>
      <c r="O269">
        <v>5.64825</v>
      </c>
      <c r="P269">
        <v>4.5603699999999998</v>
      </c>
      <c r="R269">
        <f t="shared" si="15"/>
        <v>0.56521874999999999</v>
      </c>
      <c r="S269">
        <f t="shared" si="16"/>
        <v>0.70603125</v>
      </c>
      <c r="T269">
        <f t="shared" si="17"/>
        <v>0.57004624999999998</v>
      </c>
      <c r="V269" t="s">
        <v>93</v>
      </c>
      <c r="W269">
        <v>0.27670800000000001</v>
      </c>
    </row>
    <row r="270" spans="2:23" x14ac:dyDescent="0.35">
      <c r="B270">
        <v>11</v>
      </c>
      <c r="C270">
        <v>0.55088899999999996</v>
      </c>
      <c r="D270" t="s">
        <v>15</v>
      </c>
      <c r="E270">
        <v>0.53513500000000003</v>
      </c>
      <c r="F270" t="s">
        <v>69</v>
      </c>
      <c r="G270">
        <v>0.23131599999999999</v>
      </c>
      <c r="H270" t="s">
        <v>70</v>
      </c>
      <c r="I270">
        <v>0.26763599999999999</v>
      </c>
      <c r="J270" t="s">
        <v>75</v>
      </c>
      <c r="K270">
        <v>0.36177999999999999</v>
      </c>
      <c r="L270" t="s">
        <v>80</v>
      </c>
      <c r="M270">
        <v>0.44</v>
      </c>
      <c r="N270">
        <v>6.7228700000000003</v>
      </c>
      <c r="O270">
        <v>8.4555199999999999</v>
      </c>
      <c r="P270">
        <v>7.0204199999999997</v>
      </c>
      <c r="R270">
        <f t="shared" si="15"/>
        <v>0.61116999999999999</v>
      </c>
      <c r="S270">
        <f t="shared" si="16"/>
        <v>0.76868363636363635</v>
      </c>
      <c r="T270">
        <f t="shared" si="17"/>
        <v>0.63822000000000001</v>
      </c>
      <c r="V270" t="s">
        <v>93</v>
      </c>
      <c r="W270">
        <v>0.27327299999999999</v>
      </c>
    </row>
    <row r="271" spans="2:23" x14ac:dyDescent="0.35">
      <c r="B271">
        <v>15</v>
      </c>
      <c r="C271">
        <v>0.63827299999999998</v>
      </c>
      <c r="D271" t="s">
        <v>15</v>
      </c>
      <c r="E271">
        <v>0.67771099999999995</v>
      </c>
      <c r="F271" t="s">
        <v>69</v>
      </c>
      <c r="G271">
        <v>0.20451900000000001</v>
      </c>
      <c r="H271" t="s">
        <v>70</v>
      </c>
      <c r="I271">
        <v>9.1620099999999996E-2</v>
      </c>
      <c r="J271" t="s">
        <v>75</v>
      </c>
      <c r="K271">
        <v>0.32689000000000001</v>
      </c>
      <c r="L271" t="s">
        <v>80</v>
      </c>
      <c r="M271">
        <v>0.173184</v>
      </c>
      <c r="N271">
        <v>9.4936799999999995</v>
      </c>
      <c r="O271">
        <v>11.9322</v>
      </c>
      <c r="P271">
        <v>10.0967</v>
      </c>
      <c r="R271">
        <f t="shared" si="15"/>
        <v>0.63291199999999992</v>
      </c>
      <c r="S271">
        <f t="shared" si="16"/>
        <v>0.79547999999999996</v>
      </c>
      <c r="T271">
        <f t="shared" si="17"/>
        <v>0.67311333333333334</v>
      </c>
      <c r="V271" t="s">
        <v>93</v>
      </c>
      <c r="W271">
        <v>0.26637499999999997</v>
      </c>
    </row>
    <row r="272" spans="2:23" x14ac:dyDescent="0.35">
      <c r="B272">
        <v>20</v>
      </c>
      <c r="C272">
        <v>0.71171099999999998</v>
      </c>
      <c r="D272" t="s">
        <v>15</v>
      </c>
      <c r="E272">
        <v>0.69498099999999996</v>
      </c>
      <c r="F272" t="s">
        <v>69</v>
      </c>
      <c r="G272">
        <v>0.185221</v>
      </c>
      <c r="H272" t="s">
        <v>70</v>
      </c>
      <c r="I272">
        <v>0.26706299999999999</v>
      </c>
      <c r="J272" t="s">
        <v>75</v>
      </c>
      <c r="K272">
        <v>0.30086000000000002</v>
      </c>
      <c r="L272" t="s">
        <v>80</v>
      </c>
      <c r="M272">
        <v>0.39285700000000001</v>
      </c>
      <c r="N272">
        <v>13.091100000000001</v>
      </c>
      <c r="O272">
        <v>16.2956</v>
      </c>
      <c r="P272">
        <v>13.982799999999999</v>
      </c>
      <c r="R272">
        <f t="shared" si="15"/>
        <v>0.654555</v>
      </c>
      <c r="S272">
        <f t="shared" si="16"/>
        <v>0.81478000000000006</v>
      </c>
      <c r="T272">
        <f t="shared" si="17"/>
        <v>0.69913999999999998</v>
      </c>
      <c r="V272" t="s">
        <v>93</v>
      </c>
      <c r="W272">
        <v>0.26322400000000001</v>
      </c>
    </row>
    <row r="273" spans="2:23" x14ac:dyDescent="0.35">
      <c r="B273">
        <v>27</v>
      </c>
      <c r="C273">
        <v>0.772984</v>
      </c>
      <c r="D273" t="s">
        <v>15</v>
      </c>
      <c r="E273">
        <v>0.72863599999999995</v>
      </c>
      <c r="F273" t="s">
        <v>69</v>
      </c>
      <c r="G273">
        <v>0.17538400000000001</v>
      </c>
      <c r="H273" t="s">
        <v>70</v>
      </c>
      <c r="I273">
        <v>0.231769</v>
      </c>
      <c r="J273" t="s">
        <v>75</v>
      </c>
      <c r="K273">
        <v>0.28827999999999998</v>
      </c>
      <c r="L273" t="s">
        <v>80</v>
      </c>
      <c r="M273">
        <v>0.33229799999999998</v>
      </c>
      <c r="N273">
        <v>17.668600000000001</v>
      </c>
      <c r="O273">
        <v>22.264600000000002</v>
      </c>
      <c r="P273">
        <v>19.2164</v>
      </c>
      <c r="R273">
        <f t="shared" si="15"/>
        <v>0.65439259259259264</v>
      </c>
      <c r="S273">
        <f t="shared" si="16"/>
        <v>0.82461481481481491</v>
      </c>
      <c r="T273">
        <f t="shared" si="17"/>
        <v>0.71171851851851853</v>
      </c>
      <c r="V273" t="s">
        <v>93</v>
      </c>
      <c r="W273">
        <v>0.26048199999999999</v>
      </c>
    </row>
    <row r="274" spans="2:23" x14ac:dyDescent="0.35">
      <c r="B274">
        <v>37</v>
      </c>
      <c r="C274">
        <v>0.82503000000000004</v>
      </c>
      <c r="D274" t="s">
        <v>15</v>
      </c>
      <c r="E274">
        <v>0.82120800000000005</v>
      </c>
      <c r="F274" t="s">
        <v>69</v>
      </c>
      <c r="G274">
        <v>0.17439199999999999</v>
      </c>
      <c r="H274" t="s">
        <v>70</v>
      </c>
      <c r="I274">
        <v>0.17172399999999999</v>
      </c>
      <c r="J274" t="s">
        <v>75</v>
      </c>
      <c r="K274">
        <v>0.27923999999999999</v>
      </c>
      <c r="L274" t="s">
        <v>80</v>
      </c>
      <c r="M274">
        <v>0.266509</v>
      </c>
      <c r="N274">
        <v>24.693999999999999</v>
      </c>
      <c r="O274">
        <v>30.547499999999999</v>
      </c>
      <c r="P274">
        <v>26.668099999999999</v>
      </c>
      <c r="R274">
        <f t="shared" si="15"/>
        <v>0.66740540540540538</v>
      </c>
      <c r="S274">
        <f t="shared" si="16"/>
        <v>0.82560810810810814</v>
      </c>
      <c r="T274">
        <f t="shared" si="17"/>
        <v>0.72075945945945941</v>
      </c>
      <c r="V274" t="s">
        <v>93</v>
      </c>
      <c r="W274">
        <v>0.25800699999999999</v>
      </c>
    </row>
    <row r="275" spans="2:23" x14ac:dyDescent="0.35">
      <c r="B275">
        <v>50</v>
      </c>
      <c r="C275">
        <v>0.86016099999999995</v>
      </c>
      <c r="D275" t="s">
        <v>15</v>
      </c>
      <c r="E275">
        <v>0.87007000000000001</v>
      </c>
      <c r="F275" t="s">
        <v>69</v>
      </c>
      <c r="G275">
        <v>0.17163200000000001</v>
      </c>
      <c r="H275" t="s">
        <v>70</v>
      </c>
      <c r="I275">
        <v>0.18990299999999999</v>
      </c>
      <c r="J275" t="s">
        <v>75</v>
      </c>
      <c r="K275">
        <v>0.27522000000000002</v>
      </c>
      <c r="L275" t="s">
        <v>80</v>
      </c>
      <c r="M275">
        <v>0.288026</v>
      </c>
      <c r="N275">
        <v>33.858199999999997</v>
      </c>
      <c r="O275">
        <v>41.418399999999998</v>
      </c>
      <c r="P275">
        <v>36.238999999999997</v>
      </c>
      <c r="R275">
        <f t="shared" si="15"/>
        <v>0.67716399999999988</v>
      </c>
      <c r="S275">
        <f t="shared" si="16"/>
        <v>0.82836799999999999</v>
      </c>
      <c r="T275">
        <f t="shared" si="17"/>
        <v>0.72477999999999998</v>
      </c>
      <c r="V275" t="s">
        <v>93</v>
      </c>
      <c r="W275">
        <v>0.255689</v>
      </c>
    </row>
    <row r="276" spans="2:23" x14ac:dyDescent="0.35">
      <c r="B276">
        <v>67</v>
      </c>
      <c r="C276">
        <v>0.89499600000000001</v>
      </c>
      <c r="D276" t="s">
        <v>15</v>
      </c>
      <c r="E276">
        <v>0.95866499999999999</v>
      </c>
      <c r="F276" t="s">
        <v>69</v>
      </c>
      <c r="G276">
        <v>0.17128599999999999</v>
      </c>
      <c r="H276" t="s">
        <v>70</v>
      </c>
      <c r="I276">
        <v>0.133711</v>
      </c>
      <c r="J276" t="s">
        <v>75</v>
      </c>
      <c r="K276">
        <v>0.26726899999999998</v>
      </c>
      <c r="L276" t="s">
        <v>80</v>
      </c>
      <c r="M276">
        <v>0.22666700000000001</v>
      </c>
      <c r="N276">
        <v>45.642800000000001</v>
      </c>
      <c r="O276">
        <v>55.523899999999998</v>
      </c>
      <c r="P276">
        <v>49.093000000000004</v>
      </c>
      <c r="R276">
        <f t="shared" si="15"/>
        <v>0.68123582089552237</v>
      </c>
      <c r="S276">
        <f t="shared" si="16"/>
        <v>0.82871492537313429</v>
      </c>
      <c r="T276">
        <f t="shared" si="17"/>
        <v>0.73273134328358214</v>
      </c>
      <c r="V276" t="s">
        <v>93</v>
      </c>
      <c r="W276">
        <v>0.25289600000000001</v>
      </c>
    </row>
    <row r="277" spans="2:23" x14ac:dyDescent="0.35">
      <c r="B277">
        <v>90</v>
      </c>
      <c r="C277">
        <v>0.91691400000000001</v>
      </c>
      <c r="D277" t="s">
        <v>15</v>
      </c>
      <c r="E277">
        <v>0.93641600000000003</v>
      </c>
      <c r="F277" t="s">
        <v>69</v>
      </c>
      <c r="G277">
        <v>0.171681</v>
      </c>
      <c r="H277" t="s">
        <v>70</v>
      </c>
      <c r="I277">
        <v>0.14946400000000001</v>
      </c>
      <c r="J277" t="s">
        <v>75</v>
      </c>
      <c r="K277">
        <v>0.26148900000000003</v>
      </c>
      <c r="L277" t="s">
        <v>80</v>
      </c>
      <c r="M277">
        <v>0.233047</v>
      </c>
      <c r="N277">
        <v>62.284999999999997</v>
      </c>
      <c r="O277">
        <v>74.548699999999997</v>
      </c>
      <c r="P277">
        <v>66.465999999999994</v>
      </c>
      <c r="R277">
        <f t="shared" si="15"/>
        <v>0.69205555555555553</v>
      </c>
      <c r="S277">
        <f t="shared" si="16"/>
        <v>0.82831888888888883</v>
      </c>
      <c r="T277">
        <f t="shared" si="17"/>
        <v>0.73851111111111101</v>
      </c>
      <c r="V277" t="s">
        <v>93</v>
      </c>
      <c r="W277">
        <v>0.24964</v>
      </c>
    </row>
    <row r="278" spans="2:23" x14ac:dyDescent="0.35">
      <c r="B278">
        <v>122</v>
      </c>
      <c r="C278">
        <v>0.94022799999999995</v>
      </c>
      <c r="D278" t="s">
        <v>15</v>
      </c>
      <c r="E278">
        <v>0.92268899999999998</v>
      </c>
      <c r="F278" t="s">
        <v>69</v>
      </c>
      <c r="G278">
        <v>0.17277100000000001</v>
      </c>
      <c r="H278" t="s">
        <v>70</v>
      </c>
      <c r="I278">
        <v>0.14847399999999999</v>
      </c>
      <c r="J278" t="s">
        <v>75</v>
      </c>
      <c r="K278">
        <v>0.25564799999999999</v>
      </c>
      <c r="L278" t="s">
        <v>80</v>
      </c>
      <c r="M278">
        <v>0.22839100000000001</v>
      </c>
      <c r="N278">
        <v>84.545699999999997</v>
      </c>
      <c r="O278">
        <v>100.922</v>
      </c>
      <c r="P278">
        <v>90.811000000000007</v>
      </c>
      <c r="R278">
        <f t="shared" si="15"/>
        <v>0.69299754098360655</v>
      </c>
      <c r="S278">
        <f t="shared" si="16"/>
        <v>0.82722950819672125</v>
      </c>
      <c r="T278">
        <f t="shared" si="17"/>
        <v>0.74435245901639346</v>
      </c>
      <c r="V278" t="s">
        <v>93</v>
      </c>
      <c r="W278">
        <v>0.24584800000000001</v>
      </c>
    </row>
    <row r="279" spans="2:23" x14ac:dyDescent="0.35">
      <c r="B279">
        <v>165</v>
      </c>
      <c r="C279">
        <v>0.95309100000000002</v>
      </c>
      <c r="D279" t="s">
        <v>15</v>
      </c>
      <c r="E279">
        <v>0.93249599999999999</v>
      </c>
      <c r="F279" t="s">
        <v>69</v>
      </c>
      <c r="G279">
        <v>0.178066</v>
      </c>
      <c r="H279" t="s">
        <v>70</v>
      </c>
      <c r="I279">
        <v>0.18802199999999999</v>
      </c>
      <c r="J279" t="s">
        <v>75</v>
      </c>
      <c r="K279">
        <v>0.25535799999999997</v>
      </c>
      <c r="L279" t="s">
        <v>80</v>
      </c>
      <c r="M279">
        <v>0.27615699999999999</v>
      </c>
      <c r="N279">
        <v>97.491799999999998</v>
      </c>
      <c r="O279">
        <v>135.619</v>
      </c>
      <c r="P279">
        <v>122.866</v>
      </c>
      <c r="R279">
        <f t="shared" si="15"/>
        <v>0.59085939393939391</v>
      </c>
      <c r="S279">
        <f t="shared" si="16"/>
        <v>0.82193333333333329</v>
      </c>
      <c r="T279">
        <f t="shared" si="17"/>
        <v>0.74464242424242422</v>
      </c>
      <c r="V279" t="s">
        <v>93</v>
      </c>
      <c r="W279">
        <v>0.241566</v>
      </c>
    </row>
    <row r="280" spans="2:23" x14ac:dyDescent="0.35">
      <c r="B280">
        <v>222</v>
      </c>
      <c r="C280">
        <v>0.961036</v>
      </c>
      <c r="D280" t="s">
        <v>15</v>
      </c>
      <c r="E280">
        <v>0.97630099999999997</v>
      </c>
      <c r="F280" t="s">
        <v>69</v>
      </c>
      <c r="G280">
        <v>0.18249599999999999</v>
      </c>
      <c r="H280" t="s">
        <v>70</v>
      </c>
      <c r="I280">
        <v>0.177427</v>
      </c>
      <c r="J280" t="s">
        <v>75</v>
      </c>
      <c r="K280">
        <v>0.25635999999999998</v>
      </c>
      <c r="L280" t="s">
        <v>80</v>
      </c>
      <c r="M280">
        <v>0.26914399999999999</v>
      </c>
      <c r="N280">
        <v>117.18300000000001</v>
      </c>
      <c r="O280">
        <v>181.48599999999999</v>
      </c>
      <c r="P280">
        <v>165.08799999999999</v>
      </c>
      <c r="R280">
        <f t="shared" si="15"/>
        <v>0.52785135135135142</v>
      </c>
      <c r="S280">
        <f t="shared" si="16"/>
        <v>0.81750450450450451</v>
      </c>
      <c r="T280">
        <f t="shared" si="17"/>
        <v>0.74363963963963964</v>
      </c>
      <c r="V280" t="s">
        <v>93</v>
      </c>
      <c r="W280">
        <v>0.237569</v>
      </c>
    </row>
    <row r="281" spans="2:23" x14ac:dyDescent="0.35">
      <c r="B281">
        <v>300</v>
      </c>
      <c r="C281">
        <v>0.97230799999999995</v>
      </c>
      <c r="D281" t="s">
        <v>15</v>
      </c>
      <c r="E281">
        <v>0.986842</v>
      </c>
      <c r="F281" t="s">
        <v>69</v>
      </c>
      <c r="G281">
        <v>0.18949299999999999</v>
      </c>
      <c r="H281" t="s">
        <v>70</v>
      </c>
      <c r="I281">
        <v>0.19392699999999999</v>
      </c>
      <c r="J281" t="s">
        <v>75</v>
      </c>
      <c r="K281">
        <v>0.25525700000000001</v>
      </c>
      <c r="L281" t="s">
        <v>80</v>
      </c>
      <c r="M281">
        <v>0.25556499999999999</v>
      </c>
      <c r="N281">
        <v>169.041</v>
      </c>
      <c r="O281">
        <v>243.15199999999999</v>
      </c>
      <c r="P281">
        <v>223.423</v>
      </c>
      <c r="R281">
        <f t="shared" si="15"/>
        <v>0.56347000000000003</v>
      </c>
      <c r="S281">
        <f t="shared" si="16"/>
        <v>0.8105066666666666</v>
      </c>
      <c r="T281">
        <f t="shared" si="17"/>
        <v>0.74474333333333331</v>
      </c>
      <c r="V281" t="s">
        <v>93</v>
      </c>
      <c r="W281">
        <v>0.233234</v>
      </c>
    </row>
    <row r="287" spans="2:23" ht="18.5" x14ac:dyDescent="0.45">
      <c r="B287" s="9" t="s">
        <v>95</v>
      </c>
    </row>
    <row r="289" spans="2:23" x14ac:dyDescent="0.35">
      <c r="B289">
        <v>100</v>
      </c>
      <c r="C289">
        <v>9.2806700000000006E-2</v>
      </c>
      <c r="D289" t="s">
        <v>15</v>
      </c>
      <c r="E289">
        <v>8.6251300000000003E-2</v>
      </c>
      <c r="F289" t="s">
        <v>69</v>
      </c>
      <c r="G289">
        <v>0.95802200000000004</v>
      </c>
      <c r="H289" t="s">
        <v>70</v>
      </c>
      <c r="I289">
        <v>0.968055</v>
      </c>
      <c r="J289" t="s">
        <v>75</v>
      </c>
      <c r="K289">
        <v>0.98555999999999999</v>
      </c>
      <c r="L289" t="s">
        <v>80</v>
      </c>
      <c r="M289">
        <v>0.98782400000000004</v>
      </c>
      <c r="N289">
        <v>3.7979599999999998</v>
      </c>
      <c r="O289">
        <v>4.1978499999999999</v>
      </c>
      <c r="P289">
        <v>1.444</v>
      </c>
      <c r="R289">
        <f t="shared" si="15"/>
        <v>3.7979599999999995E-2</v>
      </c>
      <c r="S289">
        <f t="shared" si="16"/>
        <v>4.1978500000000002E-2</v>
      </c>
      <c r="T289">
        <f t="shared" si="17"/>
        <v>1.444E-2</v>
      </c>
      <c r="V289" t="s">
        <v>93</v>
      </c>
      <c r="W289">
        <v>0.61176200000000003</v>
      </c>
    </row>
    <row r="290" spans="2:23" x14ac:dyDescent="0.35">
      <c r="B290">
        <v>113</v>
      </c>
      <c r="C290">
        <v>0.130216</v>
      </c>
      <c r="D290" t="s">
        <v>15</v>
      </c>
      <c r="E290">
        <v>0.12734100000000001</v>
      </c>
      <c r="F290" t="s">
        <v>69</v>
      </c>
      <c r="G290">
        <v>0.93134600000000001</v>
      </c>
      <c r="H290" t="s">
        <v>70</v>
      </c>
      <c r="I290">
        <v>0.93651799999999996</v>
      </c>
      <c r="J290" t="s">
        <v>75</v>
      </c>
      <c r="K290">
        <v>0.98123899999999997</v>
      </c>
      <c r="L290" t="s">
        <v>80</v>
      </c>
      <c r="M290">
        <v>0.98238599999999998</v>
      </c>
      <c r="N290">
        <v>6.9745200000000001</v>
      </c>
      <c r="O290">
        <v>7.7579099999999999</v>
      </c>
      <c r="P290">
        <v>2.12</v>
      </c>
      <c r="R290">
        <f t="shared" si="15"/>
        <v>6.1721415929203542E-2</v>
      </c>
      <c r="S290">
        <f t="shared" si="16"/>
        <v>6.8654070796460173E-2</v>
      </c>
      <c r="T290">
        <f t="shared" si="17"/>
        <v>1.8761061946902656E-2</v>
      </c>
      <c r="V290" t="s">
        <v>93</v>
      </c>
      <c r="W290">
        <v>0.60270599999999996</v>
      </c>
    </row>
    <row r="291" spans="2:23" x14ac:dyDescent="0.35">
      <c r="B291">
        <v>127</v>
      </c>
      <c r="C291">
        <v>0.192611</v>
      </c>
      <c r="D291" t="s">
        <v>15</v>
      </c>
      <c r="E291">
        <v>0.17859</v>
      </c>
      <c r="F291" t="s">
        <v>69</v>
      </c>
      <c r="G291">
        <v>0.86306099999999997</v>
      </c>
      <c r="H291" t="s">
        <v>70</v>
      </c>
      <c r="I291">
        <v>0.88470000000000004</v>
      </c>
      <c r="J291" t="s">
        <v>75</v>
      </c>
      <c r="K291">
        <v>0.96435400000000004</v>
      </c>
      <c r="L291" t="s">
        <v>80</v>
      </c>
      <c r="M291">
        <v>0.97175699999999998</v>
      </c>
      <c r="N291">
        <v>14.8</v>
      </c>
      <c r="O291">
        <v>17.391200000000001</v>
      </c>
      <c r="P291">
        <v>4.5270000000000001</v>
      </c>
      <c r="R291">
        <f t="shared" si="15"/>
        <v>0.11653543307086615</v>
      </c>
      <c r="S291">
        <f t="shared" si="16"/>
        <v>0.13693858267716535</v>
      </c>
      <c r="T291">
        <f t="shared" si="17"/>
        <v>3.5645669291338583E-2</v>
      </c>
      <c r="V291" t="s">
        <v>93</v>
      </c>
      <c r="W291">
        <v>0.59044300000000005</v>
      </c>
    </row>
    <row r="292" spans="2:23" x14ac:dyDescent="0.35">
      <c r="B292">
        <v>144</v>
      </c>
      <c r="C292">
        <v>0.26277600000000001</v>
      </c>
      <c r="D292" t="s">
        <v>15</v>
      </c>
      <c r="E292">
        <v>0.26641300000000001</v>
      </c>
      <c r="F292" t="s">
        <v>69</v>
      </c>
      <c r="G292">
        <v>0.75970000000000004</v>
      </c>
      <c r="H292" t="s">
        <v>70</v>
      </c>
      <c r="I292">
        <v>0.75645399999999996</v>
      </c>
      <c r="J292" t="s">
        <v>75</v>
      </c>
      <c r="K292">
        <v>0.91231899999999999</v>
      </c>
      <c r="L292" t="s">
        <v>80</v>
      </c>
      <c r="M292">
        <v>0.91101799999999999</v>
      </c>
      <c r="N292">
        <v>26.799299999999999</v>
      </c>
      <c r="O292">
        <v>34.603299999999997</v>
      </c>
      <c r="P292">
        <v>12.625999999999999</v>
      </c>
      <c r="R292">
        <f t="shared" si="15"/>
        <v>0.18610625</v>
      </c>
      <c r="S292">
        <f t="shared" si="16"/>
        <v>0.24030069444444443</v>
      </c>
      <c r="T292">
        <f t="shared" si="17"/>
        <v>8.7680555555555553E-2</v>
      </c>
      <c r="V292" t="s">
        <v>93</v>
      </c>
      <c r="W292">
        <v>0.57621199999999995</v>
      </c>
    </row>
    <row r="293" spans="2:23" x14ac:dyDescent="0.35">
      <c r="B293">
        <v>162</v>
      </c>
      <c r="C293">
        <v>0.36785000000000001</v>
      </c>
      <c r="D293" t="s">
        <v>15</v>
      </c>
      <c r="E293">
        <v>0.33993400000000001</v>
      </c>
      <c r="F293" t="s">
        <v>69</v>
      </c>
      <c r="G293">
        <v>0.56588400000000005</v>
      </c>
      <c r="H293" t="s">
        <v>70</v>
      </c>
      <c r="I293">
        <v>0.62565999999999999</v>
      </c>
      <c r="J293" t="s">
        <v>75</v>
      </c>
      <c r="K293">
        <v>0.74174700000000005</v>
      </c>
      <c r="L293" t="s">
        <v>80</v>
      </c>
      <c r="M293">
        <v>0.79837800000000003</v>
      </c>
      <c r="N293">
        <v>53.782899999999998</v>
      </c>
      <c r="O293">
        <v>70.326899999999995</v>
      </c>
      <c r="P293">
        <v>41.837000000000003</v>
      </c>
      <c r="R293">
        <f t="shared" si="15"/>
        <v>0.33199320987654318</v>
      </c>
      <c r="S293">
        <f t="shared" si="16"/>
        <v>0.43411666666666665</v>
      </c>
      <c r="T293">
        <f t="shared" si="17"/>
        <v>0.25825308641975309</v>
      </c>
      <c r="V293" t="s">
        <v>93</v>
      </c>
      <c r="W293">
        <v>0.55991500000000005</v>
      </c>
    </row>
    <row r="294" spans="2:23" x14ac:dyDescent="0.35">
      <c r="B294">
        <v>183</v>
      </c>
      <c r="C294">
        <v>0.44644699999999998</v>
      </c>
      <c r="D294" t="s">
        <v>15</v>
      </c>
      <c r="E294">
        <v>0.42438900000000002</v>
      </c>
      <c r="F294" t="s">
        <v>69</v>
      </c>
      <c r="G294">
        <v>0.43106100000000003</v>
      </c>
      <c r="H294" t="s">
        <v>70</v>
      </c>
      <c r="I294">
        <v>0.47514699999999999</v>
      </c>
      <c r="J294" t="s">
        <v>75</v>
      </c>
      <c r="K294">
        <v>0.58594000000000002</v>
      </c>
      <c r="L294" t="s">
        <v>80</v>
      </c>
      <c r="M294">
        <v>0.64070499999999997</v>
      </c>
      <c r="N294">
        <v>83.314800000000005</v>
      </c>
      <c r="O294">
        <v>104.116</v>
      </c>
      <c r="P294">
        <v>75.772999999999996</v>
      </c>
      <c r="R294">
        <f t="shared" si="15"/>
        <v>0.455272131147541</v>
      </c>
      <c r="S294">
        <f t="shared" si="16"/>
        <v>0.56893989071038253</v>
      </c>
      <c r="T294">
        <f t="shared" si="17"/>
        <v>0.41406010928961745</v>
      </c>
      <c r="V294" t="s">
        <v>93</v>
      </c>
      <c r="W294">
        <v>0.54213100000000003</v>
      </c>
    </row>
    <row r="295" spans="2:23" x14ac:dyDescent="0.35">
      <c r="B295">
        <v>207</v>
      </c>
      <c r="C295">
        <v>0.51847299999999996</v>
      </c>
      <c r="D295" t="s">
        <v>15</v>
      </c>
      <c r="E295">
        <v>0.51915800000000001</v>
      </c>
      <c r="F295" t="s">
        <v>69</v>
      </c>
      <c r="G295">
        <v>0.31717299999999998</v>
      </c>
      <c r="H295" t="s">
        <v>70</v>
      </c>
      <c r="I295">
        <v>0.309616</v>
      </c>
      <c r="J295" t="s">
        <v>75</v>
      </c>
      <c r="K295">
        <v>0.44631399999999999</v>
      </c>
      <c r="L295" t="s">
        <v>80</v>
      </c>
      <c r="M295">
        <v>0.44154100000000002</v>
      </c>
      <c r="N295">
        <v>113.301</v>
      </c>
      <c r="O295">
        <v>141.345</v>
      </c>
      <c r="P295">
        <v>114.613</v>
      </c>
      <c r="R295">
        <f t="shared" si="15"/>
        <v>0.54734782608695653</v>
      </c>
      <c r="S295">
        <f t="shared" si="16"/>
        <v>0.68282608695652169</v>
      </c>
      <c r="T295">
        <f t="shared" si="17"/>
        <v>0.55368599033816424</v>
      </c>
      <c r="V295" t="s">
        <v>93</v>
      </c>
      <c r="W295">
        <v>0.520177</v>
      </c>
    </row>
    <row r="296" spans="2:23" x14ac:dyDescent="0.35">
      <c r="B296">
        <v>234</v>
      </c>
      <c r="C296">
        <v>0.567832</v>
      </c>
      <c r="D296" t="s">
        <v>15</v>
      </c>
      <c r="E296">
        <v>0.57886899999999997</v>
      </c>
      <c r="F296" t="s">
        <v>69</v>
      </c>
      <c r="G296">
        <v>0.259297</v>
      </c>
      <c r="H296" t="s">
        <v>70</v>
      </c>
      <c r="I296">
        <v>0.24429400000000001</v>
      </c>
      <c r="J296" t="s">
        <v>75</v>
      </c>
      <c r="K296">
        <v>0.36981599999999998</v>
      </c>
      <c r="L296" t="s">
        <v>80</v>
      </c>
      <c r="M296">
        <v>0.349713</v>
      </c>
      <c r="N296">
        <v>145.31899999999999</v>
      </c>
      <c r="O296">
        <v>173.32499999999999</v>
      </c>
      <c r="P296">
        <v>147.46299999999999</v>
      </c>
      <c r="R296">
        <f t="shared" si="15"/>
        <v>0.6210213675213675</v>
      </c>
      <c r="S296">
        <f t="shared" si="16"/>
        <v>0.74070512820512813</v>
      </c>
      <c r="T296">
        <f t="shared" si="17"/>
        <v>0.6301837606837607</v>
      </c>
      <c r="V296" t="s">
        <v>93</v>
      </c>
      <c r="W296">
        <v>0.49755700000000003</v>
      </c>
    </row>
    <row r="297" spans="2:23" x14ac:dyDescent="0.35">
      <c r="B297">
        <v>264</v>
      </c>
      <c r="C297">
        <v>0.60872700000000002</v>
      </c>
      <c r="D297" t="s">
        <v>15</v>
      </c>
      <c r="E297">
        <v>0.60964799999999997</v>
      </c>
      <c r="F297" t="s">
        <v>69</v>
      </c>
      <c r="G297">
        <v>0.220247</v>
      </c>
      <c r="H297" t="s">
        <v>70</v>
      </c>
      <c r="I297">
        <v>0.21663099999999999</v>
      </c>
      <c r="J297" t="s">
        <v>75</v>
      </c>
      <c r="K297">
        <v>0.31803799999999999</v>
      </c>
      <c r="L297" t="s">
        <v>80</v>
      </c>
      <c r="M297">
        <v>0.31519200000000003</v>
      </c>
      <c r="N297">
        <v>176.06899999999999</v>
      </c>
      <c r="O297">
        <v>205.85499999999999</v>
      </c>
      <c r="P297">
        <v>180.03800000000001</v>
      </c>
      <c r="R297">
        <f t="shared" si="15"/>
        <v>0.66692803030303027</v>
      </c>
      <c r="S297">
        <f t="shared" si="16"/>
        <v>0.7797537878787878</v>
      </c>
      <c r="T297">
        <f t="shared" si="17"/>
        <v>0.6819621212121213</v>
      </c>
      <c r="V297" t="s">
        <v>93</v>
      </c>
      <c r="W297">
        <v>0.47598200000000002</v>
      </c>
    </row>
    <row r="298" spans="2:23" x14ac:dyDescent="0.35">
      <c r="B298">
        <v>298</v>
      </c>
      <c r="C298">
        <v>0.64971199999999996</v>
      </c>
      <c r="D298" t="s">
        <v>15</v>
      </c>
      <c r="E298">
        <v>0.66849199999999998</v>
      </c>
      <c r="F298" t="s">
        <v>69</v>
      </c>
      <c r="G298">
        <v>0.18704100000000001</v>
      </c>
      <c r="H298" t="s">
        <v>70</v>
      </c>
      <c r="I298">
        <v>0.169373</v>
      </c>
      <c r="J298" t="s">
        <v>75</v>
      </c>
      <c r="K298">
        <v>0.27368100000000001</v>
      </c>
      <c r="L298" t="s">
        <v>80</v>
      </c>
      <c r="M298">
        <v>0.24612700000000001</v>
      </c>
      <c r="N298">
        <v>211.76300000000001</v>
      </c>
      <c r="O298">
        <v>242.262</v>
      </c>
      <c r="P298">
        <v>216.44300000000001</v>
      </c>
      <c r="R298">
        <f t="shared" si="15"/>
        <v>0.71061409395973152</v>
      </c>
      <c r="S298">
        <f t="shared" si="16"/>
        <v>0.81295973154362411</v>
      </c>
      <c r="T298">
        <f t="shared" si="17"/>
        <v>0.72631879194630877</v>
      </c>
      <c r="V298" t="s">
        <v>93</v>
      </c>
      <c r="W298">
        <v>0.45391799999999999</v>
      </c>
    </row>
    <row r="299" spans="2:23" x14ac:dyDescent="0.35">
      <c r="B299">
        <v>336</v>
      </c>
      <c r="C299">
        <v>0.67850999999999995</v>
      </c>
      <c r="D299" t="s">
        <v>15</v>
      </c>
      <c r="E299">
        <v>0.67403900000000005</v>
      </c>
      <c r="F299" t="s">
        <v>69</v>
      </c>
      <c r="G299">
        <v>0.171739</v>
      </c>
      <c r="H299" t="s">
        <v>70</v>
      </c>
      <c r="I299">
        <v>0.17683699999999999</v>
      </c>
      <c r="J299" t="s">
        <v>75</v>
      </c>
      <c r="K299">
        <v>0.25200600000000001</v>
      </c>
      <c r="L299" t="s">
        <v>80</v>
      </c>
      <c r="M299">
        <v>0.25947100000000001</v>
      </c>
      <c r="N299">
        <v>245.61099999999999</v>
      </c>
      <c r="O299">
        <v>278.29599999999999</v>
      </c>
      <c r="P299">
        <v>251.32599999999999</v>
      </c>
      <c r="R299">
        <f t="shared" si="15"/>
        <v>0.73098511904761898</v>
      </c>
      <c r="S299">
        <f t="shared" si="16"/>
        <v>0.82826190476190475</v>
      </c>
      <c r="T299">
        <f t="shared" si="17"/>
        <v>0.74799404761904764</v>
      </c>
      <c r="V299" t="s">
        <v>93</v>
      </c>
      <c r="W299">
        <v>0.433915</v>
      </c>
    </row>
    <row r="300" spans="2:23" x14ac:dyDescent="0.35">
      <c r="B300">
        <v>379</v>
      </c>
      <c r="C300">
        <v>0.70826699999999998</v>
      </c>
      <c r="D300" t="s">
        <v>15</v>
      </c>
      <c r="E300">
        <v>0.69852599999999998</v>
      </c>
      <c r="F300" t="s">
        <v>69</v>
      </c>
      <c r="G300">
        <v>0.15379699999999999</v>
      </c>
      <c r="H300" t="s">
        <v>70</v>
      </c>
      <c r="I300">
        <v>0.16217000000000001</v>
      </c>
      <c r="J300" t="s">
        <v>75</v>
      </c>
      <c r="K300">
        <v>0.22798399999999999</v>
      </c>
      <c r="L300" t="s">
        <v>80</v>
      </c>
      <c r="M300">
        <v>0.24027100000000001</v>
      </c>
      <c r="N300">
        <v>288.149</v>
      </c>
      <c r="O300">
        <v>320.71100000000001</v>
      </c>
      <c r="P300">
        <v>292.59399999999999</v>
      </c>
      <c r="R300">
        <f t="shared" si="15"/>
        <v>0.76028759894459108</v>
      </c>
      <c r="S300">
        <f t="shared" si="16"/>
        <v>0.84620316622691294</v>
      </c>
      <c r="T300">
        <f t="shared" si="17"/>
        <v>0.77201583113456462</v>
      </c>
      <c r="V300" t="s">
        <v>93</v>
      </c>
      <c r="W300">
        <v>0.41512700000000002</v>
      </c>
    </row>
    <row r="301" spans="2:23" x14ac:dyDescent="0.35">
      <c r="B301">
        <v>428</v>
      </c>
      <c r="C301">
        <v>0.73596099999999998</v>
      </c>
      <c r="D301" t="s">
        <v>15</v>
      </c>
      <c r="E301">
        <v>0.72832799999999998</v>
      </c>
      <c r="F301" t="s">
        <v>69</v>
      </c>
      <c r="G301">
        <v>0.142626</v>
      </c>
      <c r="H301" t="s">
        <v>70</v>
      </c>
      <c r="I301">
        <v>0.147283</v>
      </c>
      <c r="J301" t="s">
        <v>75</v>
      </c>
      <c r="K301">
        <v>0.212033</v>
      </c>
      <c r="L301" t="s">
        <v>80</v>
      </c>
      <c r="M301">
        <v>0.22021199999999999</v>
      </c>
      <c r="N301">
        <v>331.49799999999999</v>
      </c>
      <c r="O301">
        <v>366.95600000000002</v>
      </c>
      <c r="P301">
        <v>337.25</v>
      </c>
      <c r="R301">
        <f t="shared" ref="R301:R302" si="18">N301/B301</f>
        <v>0.77452803738317755</v>
      </c>
      <c r="S301">
        <f t="shared" ref="S301:S302" si="19">O301/B301</f>
        <v>0.85737383177570092</v>
      </c>
      <c r="T301">
        <f t="shared" ref="T301:T302" si="20">P301/B301</f>
        <v>0.78796728971962615</v>
      </c>
      <c r="V301" t="s">
        <v>93</v>
      </c>
      <c r="W301">
        <v>0.39758700000000002</v>
      </c>
    </row>
    <row r="302" spans="2:23" x14ac:dyDescent="0.35">
      <c r="B302">
        <v>483</v>
      </c>
      <c r="C302">
        <v>0.76054200000000005</v>
      </c>
      <c r="D302" t="s">
        <v>15</v>
      </c>
      <c r="E302">
        <v>0.75397599999999998</v>
      </c>
      <c r="F302" t="s">
        <v>69</v>
      </c>
      <c r="G302">
        <v>0.131938</v>
      </c>
      <c r="H302" t="s">
        <v>70</v>
      </c>
      <c r="I302">
        <v>0.132635</v>
      </c>
      <c r="J302" t="s">
        <v>75</v>
      </c>
      <c r="K302">
        <v>0.199679</v>
      </c>
      <c r="L302" t="s">
        <v>80</v>
      </c>
      <c r="M302">
        <v>0.20582300000000001</v>
      </c>
      <c r="N302">
        <v>381.79</v>
      </c>
      <c r="O302">
        <v>419.274</v>
      </c>
      <c r="P302">
        <v>386.55500000000001</v>
      </c>
      <c r="R302">
        <f t="shared" si="18"/>
        <v>0.79045548654244313</v>
      </c>
      <c r="S302">
        <f t="shared" si="19"/>
        <v>0.86806211180124226</v>
      </c>
      <c r="T302">
        <f t="shared" si="20"/>
        <v>0.80032091097308489</v>
      </c>
      <c r="V302" t="s">
        <v>93</v>
      </c>
      <c r="W302">
        <v>0.38150400000000001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65B7-0E56-4C0F-A6AF-4CC6F7177E86}">
  <dimension ref="B2:T39"/>
  <sheetViews>
    <sheetView topLeftCell="H1" zoomScale="72" workbookViewId="0">
      <selection activeCell="T25" sqref="T25"/>
    </sheetView>
  </sheetViews>
  <sheetFormatPr baseColWidth="10" defaultRowHeight="14.5" x14ac:dyDescent="0.35"/>
  <sheetData>
    <row r="2" spans="2:20" x14ac:dyDescent="0.35">
      <c r="B2" t="s">
        <v>97</v>
      </c>
    </row>
    <row r="4" spans="2:20" x14ac:dyDescent="0.35">
      <c r="B4">
        <v>30</v>
      </c>
      <c r="C4">
        <v>3.0265E-2</v>
      </c>
      <c r="D4" t="s">
        <v>15</v>
      </c>
      <c r="E4">
        <v>2.7959000000000001E-2</v>
      </c>
      <c r="F4" t="s">
        <v>69</v>
      </c>
      <c r="G4">
        <v>0.97850099999999995</v>
      </c>
      <c r="H4" t="s">
        <v>70</v>
      </c>
      <c r="I4">
        <v>0.98361699999999996</v>
      </c>
      <c r="J4" t="s">
        <v>75</v>
      </c>
      <c r="K4">
        <v>0.98570000000000002</v>
      </c>
      <c r="L4" t="s">
        <v>80</v>
      </c>
      <c r="M4">
        <v>0.98639500000000002</v>
      </c>
      <c r="N4" t="s">
        <v>93</v>
      </c>
      <c r="O4">
        <v>0.58277199999999996</v>
      </c>
      <c r="P4">
        <v>1</v>
      </c>
      <c r="Q4">
        <v>0.64495999999999998</v>
      </c>
      <c r="R4">
        <v>0.42899999999999999</v>
      </c>
      <c r="T4">
        <f>LN(1-G4)/LN(1-O4)</f>
        <v>4.3926899290305155</v>
      </c>
    </row>
    <row r="5" spans="2:20" x14ac:dyDescent="0.35">
      <c r="B5">
        <v>36</v>
      </c>
      <c r="C5">
        <v>4.71904E-2</v>
      </c>
      <c r="D5" t="s">
        <v>15</v>
      </c>
      <c r="E5">
        <v>4.5518999999999997E-2</v>
      </c>
      <c r="F5" t="s">
        <v>69</v>
      </c>
      <c r="G5">
        <v>0.96286099999999997</v>
      </c>
      <c r="H5" t="s">
        <v>70</v>
      </c>
      <c r="I5">
        <v>0.968364</v>
      </c>
      <c r="J5" t="s">
        <v>75</v>
      </c>
      <c r="K5">
        <v>0.98068</v>
      </c>
      <c r="L5" t="s">
        <v>80</v>
      </c>
      <c r="M5">
        <v>0.983294</v>
      </c>
      <c r="N5" t="s">
        <v>93</v>
      </c>
      <c r="O5">
        <v>0.57089299999999998</v>
      </c>
      <c r="P5">
        <v>1</v>
      </c>
      <c r="Q5">
        <v>1.3370200000000001</v>
      </c>
      <c r="R5">
        <v>0.69552000000000003</v>
      </c>
      <c r="T5">
        <f t="shared" ref="T5:T20" si="0">LN(1-G5)/LN(1-O5)</f>
        <v>3.8923132704393075</v>
      </c>
    </row>
    <row r="6" spans="2:20" x14ac:dyDescent="0.35">
      <c r="B6">
        <v>43</v>
      </c>
      <c r="C6">
        <v>7.0789500000000005E-2</v>
      </c>
      <c r="D6" t="s">
        <v>15</v>
      </c>
      <c r="E6">
        <v>6.7736199999999996E-2</v>
      </c>
      <c r="F6" t="s">
        <v>69</v>
      </c>
      <c r="G6">
        <v>0.93606199999999995</v>
      </c>
      <c r="H6" t="s">
        <v>70</v>
      </c>
      <c r="I6">
        <v>0.94677</v>
      </c>
      <c r="J6" t="s">
        <v>75</v>
      </c>
      <c r="K6">
        <v>0.97160000000000002</v>
      </c>
      <c r="L6" t="s">
        <v>80</v>
      </c>
      <c r="M6">
        <v>0.97316499999999995</v>
      </c>
      <c r="N6" t="s">
        <v>93</v>
      </c>
      <c r="O6">
        <v>0.557091</v>
      </c>
      <c r="P6">
        <v>1</v>
      </c>
      <c r="Q6">
        <v>2.74932</v>
      </c>
      <c r="R6">
        <v>1.2212000000000001</v>
      </c>
      <c r="T6">
        <f t="shared" si="0"/>
        <v>3.3765618627205614</v>
      </c>
    </row>
    <row r="7" spans="2:20" x14ac:dyDescent="0.35">
      <c r="B7">
        <v>52</v>
      </c>
      <c r="C7">
        <v>0.11561200000000001</v>
      </c>
      <c r="D7" t="s">
        <v>15</v>
      </c>
      <c r="E7">
        <v>0.12096800000000001</v>
      </c>
      <c r="F7" t="s">
        <v>69</v>
      </c>
      <c r="G7">
        <v>0.86818099999999998</v>
      </c>
      <c r="H7" t="s">
        <v>70</v>
      </c>
      <c r="I7">
        <v>0.85791499999999998</v>
      </c>
      <c r="J7" t="s">
        <v>75</v>
      </c>
      <c r="K7">
        <v>0.95307699999999995</v>
      </c>
      <c r="L7" t="s">
        <v>80</v>
      </c>
      <c r="M7">
        <v>0.95264899999999997</v>
      </c>
      <c r="N7" t="s">
        <v>93</v>
      </c>
      <c r="O7">
        <v>0.54060399999999997</v>
      </c>
      <c r="P7">
        <v>1</v>
      </c>
      <c r="Q7">
        <v>6.8545800000000003</v>
      </c>
      <c r="R7">
        <v>2.44</v>
      </c>
      <c r="T7">
        <f t="shared" si="0"/>
        <v>2.6050582212792963</v>
      </c>
    </row>
    <row r="8" spans="2:20" x14ac:dyDescent="0.35">
      <c r="B8">
        <v>63</v>
      </c>
      <c r="C8">
        <v>0.18470700000000001</v>
      </c>
      <c r="D8" t="s">
        <v>15</v>
      </c>
      <c r="E8">
        <v>0.176674</v>
      </c>
      <c r="F8" t="s">
        <v>69</v>
      </c>
      <c r="G8">
        <v>0.72796000000000005</v>
      </c>
      <c r="H8" t="s">
        <v>70</v>
      </c>
      <c r="I8">
        <v>0.74390500000000004</v>
      </c>
      <c r="J8" t="s">
        <v>75</v>
      </c>
      <c r="K8">
        <v>0.87847600000000003</v>
      </c>
      <c r="L8" t="s">
        <v>80</v>
      </c>
      <c r="M8">
        <v>0.89652399999999999</v>
      </c>
      <c r="N8" t="s">
        <v>93</v>
      </c>
      <c r="O8">
        <v>0.50594399999999995</v>
      </c>
      <c r="P8">
        <v>1</v>
      </c>
      <c r="Q8">
        <v>17.138500000000001</v>
      </c>
      <c r="R8">
        <v>7.6559999999999997</v>
      </c>
      <c r="T8">
        <f t="shared" si="0"/>
        <v>1.8462549057820041</v>
      </c>
    </row>
    <row r="9" spans="2:20" x14ac:dyDescent="0.35">
      <c r="B9">
        <v>75</v>
      </c>
      <c r="C9">
        <v>0.270314</v>
      </c>
      <c r="D9" t="s">
        <v>15</v>
      </c>
      <c r="E9">
        <v>0.28858499999999998</v>
      </c>
      <c r="F9" t="s">
        <v>69</v>
      </c>
      <c r="G9">
        <v>0.52693699999999999</v>
      </c>
      <c r="H9" t="s">
        <v>70</v>
      </c>
      <c r="I9">
        <v>0.43815700000000002</v>
      </c>
      <c r="J9" t="s">
        <v>75</v>
      </c>
      <c r="K9">
        <v>0.69264000000000003</v>
      </c>
      <c r="L9" t="s">
        <v>80</v>
      </c>
      <c r="M9">
        <v>0.59183200000000002</v>
      </c>
      <c r="N9" t="s">
        <v>93</v>
      </c>
      <c r="O9">
        <v>0.48897000000000002</v>
      </c>
      <c r="P9">
        <v>1.7691600000000001</v>
      </c>
      <c r="Q9">
        <v>35.479700000000001</v>
      </c>
      <c r="R9">
        <v>23.052</v>
      </c>
      <c r="T9">
        <f t="shared" si="0"/>
        <v>1.1149957128845147</v>
      </c>
    </row>
    <row r="10" spans="2:20" x14ac:dyDescent="0.35">
      <c r="B10">
        <v>91</v>
      </c>
      <c r="C10">
        <v>0.37435099999999999</v>
      </c>
      <c r="D10" t="s">
        <v>15</v>
      </c>
      <c r="E10">
        <v>0.37312699999999999</v>
      </c>
      <c r="F10" t="s">
        <v>69</v>
      </c>
      <c r="G10">
        <v>0.32448100000000002</v>
      </c>
      <c r="H10" t="s">
        <v>70</v>
      </c>
      <c r="I10">
        <v>0.33091799999999999</v>
      </c>
      <c r="J10" t="s">
        <v>75</v>
      </c>
      <c r="K10">
        <v>0.44762600000000002</v>
      </c>
      <c r="L10" t="s">
        <v>80</v>
      </c>
      <c r="M10">
        <v>0.45398899999999998</v>
      </c>
      <c r="N10" t="s">
        <v>93</v>
      </c>
      <c r="O10">
        <v>0.46500200000000003</v>
      </c>
      <c r="P10">
        <v>3.1899799999999998</v>
      </c>
      <c r="Q10">
        <v>61.472200000000001</v>
      </c>
      <c r="R10">
        <v>50.265999999999998</v>
      </c>
      <c r="T10">
        <f t="shared" si="0"/>
        <v>0.62714443202738468</v>
      </c>
    </row>
    <row r="11" spans="2:20" x14ac:dyDescent="0.35">
      <c r="B11">
        <v>109</v>
      </c>
      <c r="C11">
        <v>0.45176500000000003</v>
      </c>
      <c r="D11" t="s">
        <v>15</v>
      </c>
      <c r="E11">
        <v>0.49271700000000002</v>
      </c>
      <c r="F11" t="s">
        <v>69</v>
      </c>
      <c r="G11">
        <v>0.215115</v>
      </c>
      <c r="H11" t="s">
        <v>70</v>
      </c>
      <c r="I11">
        <v>0.16697200000000001</v>
      </c>
      <c r="J11" t="s">
        <v>75</v>
      </c>
      <c r="K11">
        <v>0.30761500000000003</v>
      </c>
      <c r="L11" t="s">
        <v>80</v>
      </c>
      <c r="M11">
        <v>0.24324299999999999</v>
      </c>
      <c r="N11" t="s">
        <v>93</v>
      </c>
      <c r="O11">
        <v>0.43629200000000001</v>
      </c>
      <c r="P11">
        <v>4.57559</v>
      </c>
      <c r="Q11">
        <v>85.552400000000006</v>
      </c>
      <c r="R11">
        <v>75.47</v>
      </c>
      <c r="T11">
        <f t="shared" si="0"/>
        <v>0.42255772115395357</v>
      </c>
    </row>
    <row r="12" spans="2:20" x14ac:dyDescent="0.35">
      <c r="B12">
        <v>131</v>
      </c>
      <c r="C12">
        <v>0.510127</v>
      </c>
      <c r="D12" t="s">
        <v>15</v>
      </c>
      <c r="E12">
        <v>0.499915</v>
      </c>
      <c r="F12" t="s">
        <v>69</v>
      </c>
      <c r="G12">
        <v>0.159635</v>
      </c>
      <c r="H12" t="s">
        <v>70</v>
      </c>
      <c r="I12">
        <v>0.16950899999999999</v>
      </c>
      <c r="J12" t="s">
        <v>75</v>
      </c>
      <c r="K12">
        <v>0.231626</v>
      </c>
      <c r="L12" t="s">
        <v>80</v>
      </c>
      <c r="M12">
        <v>0.25235999999999997</v>
      </c>
      <c r="N12" t="s">
        <v>93</v>
      </c>
      <c r="O12">
        <v>0.40534900000000001</v>
      </c>
      <c r="P12">
        <v>5.7445599999999999</v>
      </c>
      <c r="Q12">
        <v>110.08799999999999</v>
      </c>
      <c r="R12">
        <v>100.657</v>
      </c>
      <c r="T12">
        <f t="shared" si="0"/>
        <v>0.33460070972943601</v>
      </c>
    </row>
    <row r="13" spans="2:20" x14ac:dyDescent="0.35">
      <c r="B13">
        <v>158</v>
      </c>
      <c r="C13">
        <v>0.56730700000000001</v>
      </c>
      <c r="D13" t="s">
        <v>15</v>
      </c>
      <c r="E13">
        <v>0.56689199999999995</v>
      </c>
      <c r="F13" t="s">
        <v>69</v>
      </c>
      <c r="G13">
        <v>0.118434</v>
      </c>
      <c r="H13" t="s">
        <v>70</v>
      </c>
      <c r="I13">
        <v>0.120514</v>
      </c>
      <c r="J13" t="s">
        <v>75</v>
      </c>
      <c r="K13">
        <v>0.17280999999999999</v>
      </c>
      <c r="L13" t="s">
        <v>80</v>
      </c>
      <c r="M13">
        <v>0.17702899999999999</v>
      </c>
      <c r="N13" t="s">
        <v>93</v>
      </c>
      <c r="O13">
        <v>0.37373200000000001</v>
      </c>
      <c r="P13">
        <v>7.1726400000000003</v>
      </c>
      <c r="Q13">
        <v>139.28700000000001</v>
      </c>
      <c r="R13">
        <v>130.696</v>
      </c>
      <c r="T13">
        <f t="shared" si="0"/>
        <v>0.26936246586225404</v>
      </c>
    </row>
    <row r="14" spans="2:20" x14ac:dyDescent="0.35">
      <c r="B14">
        <v>190</v>
      </c>
      <c r="C14">
        <v>0.61651199999999995</v>
      </c>
      <c r="D14" t="s">
        <v>15</v>
      </c>
      <c r="E14">
        <v>0.63139199999999995</v>
      </c>
      <c r="F14" t="s">
        <v>69</v>
      </c>
      <c r="G14">
        <v>9.4289300000000006E-2</v>
      </c>
      <c r="H14" t="s">
        <v>70</v>
      </c>
      <c r="I14">
        <v>8.4263599999999994E-2</v>
      </c>
      <c r="J14" t="s">
        <v>75</v>
      </c>
      <c r="K14">
        <v>0.14102600000000001</v>
      </c>
      <c r="L14" t="s">
        <v>80</v>
      </c>
      <c r="M14">
        <v>0.12995000000000001</v>
      </c>
      <c r="N14" t="s">
        <v>93</v>
      </c>
      <c r="O14">
        <v>0.34282099999999999</v>
      </c>
      <c r="P14">
        <v>8.7174999999999994</v>
      </c>
      <c r="Q14">
        <v>172.08500000000001</v>
      </c>
      <c r="R14">
        <v>163.20500000000001</v>
      </c>
      <c r="T14">
        <f t="shared" si="0"/>
        <v>0.23591141399061319</v>
      </c>
    </row>
    <row r="15" spans="2:20" x14ac:dyDescent="0.35">
      <c r="B15">
        <v>228</v>
      </c>
      <c r="C15">
        <v>0.65586999999999995</v>
      </c>
      <c r="D15" t="s">
        <v>15</v>
      </c>
      <c r="E15">
        <v>0.659659</v>
      </c>
      <c r="F15" t="s">
        <v>69</v>
      </c>
      <c r="G15">
        <v>8.2392999999999994E-2</v>
      </c>
      <c r="H15" t="s">
        <v>70</v>
      </c>
      <c r="I15">
        <v>7.47057E-2</v>
      </c>
      <c r="J15" t="s">
        <v>75</v>
      </c>
      <c r="K15">
        <v>0.122474</v>
      </c>
      <c r="L15" t="s">
        <v>80</v>
      </c>
      <c r="M15">
        <v>0.113595</v>
      </c>
      <c r="N15" t="s">
        <v>93</v>
      </c>
      <c r="O15">
        <v>0.31473899999999999</v>
      </c>
      <c r="P15">
        <v>10.3728</v>
      </c>
      <c r="Q15">
        <v>209.214</v>
      </c>
      <c r="R15">
        <v>200.07599999999999</v>
      </c>
      <c r="T15">
        <f t="shared" si="0"/>
        <v>0.22750320224991186</v>
      </c>
    </row>
    <row r="16" spans="2:20" x14ac:dyDescent="0.35">
      <c r="B16">
        <v>275</v>
      </c>
      <c r="C16">
        <v>0.70525099999999996</v>
      </c>
      <c r="D16" t="s">
        <v>15</v>
      </c>
      <c r="E16">
        <v>0.69573300000000005</v>
      </c>
      <c r="F16" t="s">
        <v>69</v>
      </c>
      <c r="G16">
        <v>6.6072099999999995E-2</v>
      </c>
      <c r="H16" t="s">
        <v>70</v>
      </c>
      <c r="I16">
        <v>6.9669999999999996E-2</v>
      </c>
      <c r="J16" t="s">
        <v>75</v>
      </c>
      <c r="K16">
        <v>9.9607299999999996E-2</v>
      </c>
      <c r="L16" t="s">
        <v>80</v>
      </c>
      <c r="M16">
        <v>0.10391499999999999</v>
      </c>
      <c r="N16" t="s">
        <v>93</v>
      </c>
      <c r="O16">
        <v>0.28761999999999999</v>
      </c>
      <c r="P16">
        <v>13.0159</v>
      </c>
      <c r="Q16">
        <v>256.83</v>
      </c>
      <c r="R16">
        <v>247.608</v>
      </c>
      <c r="T16">
        <f t="shared" si="0"/>
        <v>0.20155473334697629</v>
      </c>
    </row>
    <row r="17" spans="2:20" x14ac:dyDescent="0.35">
      <c r="B17">
        <v>330</v>
      </c>
      <c r="C17">
        <v>0.74014000000000002</v>
      </c>
      <c r="D17" t="s">
        <v>15</v>
      </c>
      <c r="E17">
        <v>0.74255599999999999</v>
      </c>
      <c r="F17" t="s">
        <v>69</v>
      </c>
      <c r="G17">
        <v>6.0758399999999997E-2</v>
      </c>
      <c r="H17" t="s">
        <v>70</v>
      </c>
      <c r="I17">
        <v>5.7005699999999999E-2</v>
      </c>
      <c r="J17" t="s">
        <v>75</v>
      </c>
      <c r="K17">
        <v>9.28818E-2</v>
      </c>
      <c r="L17" t="s">
        <v>80</v>
      </c>
      <c r="M17">
        <v>8.7525000000000006E-2</v>
      </c>
      <c r="N17" t="s">
        <v>93</v>
      </c>
      <c r="O17">
        <v>0.26382100000000003</v>
      </c>
      <c r="P17">
        <v>15.669600000000001</v>
      </c>
      <c r="Q17">
        <v>309.95</v>
      </c>
      <c r="R17">
        <v>299.34899999999999</v>
      </c>
      <c r="T17">
        <f t="shared" si="0"/>
        <v>0.20465630135413221</v>
      </c>
    </row>
    <row r="18" spans="2:20" x14ac:dyDescent="0.35">
      <c r="B18">
        <v>397</v>
      </c>
      <c r="C18">
        <v>0.77280400000000005</v>
      </c>
      <c r="D18" t="s">
        <v>15</v>
      </c>
      <c r="E18">
        <v>0.77829599999999999</v>
      </c>
      <c r="F18" t="s">
        <v>69</v>
      </c>
      <c r="G18">
        <v>5.6055000000000001E-2</v>
      </c>
      <c r="H18" t="s">
        <v>70</v>
      </c>
      <c r="I18">
        <v>5.3419399999999999E-2</v>
      </c>
      <c r="J18" t="s">
        <v>75</v>
      </c>
      <c r="K18">
        <v>8.6382899999999999E-2</v>
      </c>
      <c r="L18" t="s">
        <v>80</v>
      </c>
      <c r="M18">
        <v>8.1817399999999998E-2</v>
      </c>
      <c r="N18" t="s">
        <v>93</v>
      </c>
      <c r="O18">
        <v>0.24312800000000001</v>
      </c>
      <c r="P18">
        <v>18.7559</v>
      </c>
      <c r="Q18">
        <v>374.74599999999998</v>
      </c>
      <c r="R18">
        <v>362.70600000000002</v>
      </c>
      <c r="T18">
        <f t="shared" si="0"/>
        <v>0.20709054988303408</v>
      </c>
    </row>
    <row r="19" spans="2:20" x14ac:dyDescent="0.35">
      <c r="B19">
        <v>478</v>
      </c>
      <c r="C19">
        <v>0.80269000000000001</v>
      </c>
      <c r="D19" t="s">
        <v>15</v>
      </c>
      <c r="E19">
        <v>0.80653900000000001</v>
      </c>
      <c r="F19" t="s">
        <v>69</v>
      </c>
      <c r="G19">
        <v>5.2373700000000002E-2</v>
      </c>
      <c r="H19" t="s">
        <v>70</v>
      </c>
      <c r="I19">
        <v>5.2932399999999998E-2</v>
      </c>
      <c r="J19" t="s">
        <v>75</v>
      </c>
      <c r="K19">
        <v>8.1786600000000001E-2</v>
      </c>
      <c r="L19" t="s">
        <v>80</v>
      </c>
      <c r="M19">
        <v>8.1871799999999995E-2</v>
      </c>
      <c r="N19" t="s">
        <v>93</v>
      </c>
      <c r="O19">
        <v>0.225134</v>
      </c>
      <c r="P19">
        <v>23.683900000000001</v>
      </c>
      <c r="Q19">
        <v>452.96499999999997</v>
      </c>
      <c r="R19">
        <v>438.90600000000001</v>
      </c>
      <c r="T19">
        <f t="shared" si="0"/>
        <v>0.21090709177997641</v>
      </c>
    </row>
    <row r="20" spans="2:20" x14ac:dyDescent="0.35">
      <c r="B20">
        <v>575</v>
      </c>
      <c r="C20">
        <v>0.83092900000000003</v>
      </c>
      <c r="D20" t="s">
        <v>15</v>
      </c>
      <c r="E20">
        <v>0.82002799999999998</v>
      </c>
      <c r="F20" t="s">
        <v>69</v>
      </c>
      <c r="G20">
        <v>5.0625700000000003E-2</v>
      </c>
      <c r="H20" t="s">
        <v>70</v>
      </c>
      <c r="I20">
        <v>5.2694100000000001E-2</v>
      </c>
      <c r="J20" t="s">
        <v>75</v>
      </c>
      <c r="K20">
        <v>7.9283500000000007E-2</v>
      </c>
      <c r="L20" t="s">
        <v>80</v>
      </c>
      <c r="M20">
        <v>8.3662299999999995E-2</v>
      </c>
      <c r="N20" t="s">
        <v>93</v>
      </c>
      <c r="O20">
        <v>0.20976500000000001</v>
      </c>
      <c r="P20">
        <v>30.4572</v>
      </c>
      <c r="Q20">
        <v>545.89</v>
      </c>
      <c r="R20">
        <v>529.41200000000003</v>
      </c>
      <c r="T20">
        <f t="shared" si="0"/>
        <v>0.22067394266654533</v>
      </c>
    </row>
    <row r="22" spans="2:20" x14ac:dyDescent="0.35">
      <c r="B22" t="s">
        <v>96</v>
      </c>
    </row>
    <row r="25" spans="2:20" x14ac:dyDescent="0.35">
      <c r="B25">
        <v>80</v>
      </c>
      <c r="C25">
        <v>0.04</v>
      </c>
      <c r="G25">
        <v>0.97040000000000004</v>
      </c>
      <c r="O25">
        <v>0.62</v>
      </c>
      <c r="T25">
        <f>LN(1-G25)/LN(1-O25)</f>
        <v>3.637907222643693</v>
      </c>
    </row>
    <row r="26" spans="2:20" x14ac:dyDescent="0.35">
      <c r="B26">
        <v>100</v>
      </c>
      <c r="C26">
        <v>9.2806700000000006E-2</v>
      </c>
      <c r="D26" t="s">
        <v>15</v>
      </c>
      <c r="E26">
        <v>8.6251300000000003E-2</v>
      </c>
      <c r="F26" t="s">
        <v>69</v>
      </c>
      <c r="G26">
        <v>0.95802200000000004</v>
      </c>
      <c r="H26" t="s">
        <v>70</v>
      </c>
      <c r="I26">
        <v>0.968055</v>
      </c>
      <c r="J26" t="s">
        <v>75</v>
      </c>
      <c r="K26">
        <v>0.98555999999999999</v>
      </c>
      <c r="L26" t="s">
        <v>80</v>
      </c>
      <c r="M26">
        <v>0.98782400000000004</v>
      </c>
      <c r="N26" t="s">
        <v>93</v>
      </c>
      <c r="O26">
        <v>0.61176200000000003</v>
      </c>
      <c r="P26">
        <v>3.7979599999999998</v>
      </c>
      <c r="Q26">
        <v>4.1978499999999999</v>
      </c>
      <c r="R26">
        <v>1.444</v>
      </c>
      <c r="T26">
        <f>LN(1-G26)/LN(1-O26)</f>
        <v>3.351111443519915</v>
      </c>
    </row>
    <row r="27" spans="2:20" x14ac:dyDescent="0.35">
      <c r="B27">
        <v>113</v>
      </c>
      <c r="C27">
        <v>0.130216</v>
      </c>
      <c r="D27" t="s">
        <v>15</v>
      </c>
      <c r="E27">
        <v>0.12734100000000001</v>
      </c>
      <c r="F27" t="s">
        <v>69</v>
      </c>
      <c r="G27">
        <v>0.93134600000000001</v>
      </c>
      <c r="H27" t="s">
        <v>70</v>
      </c>
      <c r="I27">
        <v>0.93651799999999996</v>
      </c>
      <c r="J27" t="s">
        <v>75</v>
      </c>
      <c r="K27">
        <v>0.98123899999999997</v>
      </c>
      <c r="L27" t="s">
        <v>80</v>
      </c>
      <c r="M27">
        <v>0.98238599999999998</v>
      </c>
      <c r="N27" t="s">
        <v>93</v>
      </c>
      <c r="O27">
        <v>0.60270599999999996</v>
      </c>
      <c r="P27">
        <v>6.9745200000000001</v>
      </c>
      <c r="Q27">
        <v>7.7579099999999999</v>
      </c>
      <c r="R27">
        <v>2.12</v>
      </c>
      <c r="T27">
        <f>LN(1-G27)/LN(1-O27)</f>
        <v>2.9018932286508354</v>
      </c>
    </row>
    <row r="28" spans="2:20" x14ac:dyDescent="0.35">
      <c r="B28">
        <v>127</v>
      </c>
      <c r="C28">
        <v>0.192611</v>
      </c>
      <c r="D28" t="s">
        <v>15</v>
      </c>
      <c r="E28">
        <v>0.17859</v>
      </c>
      <c r="F28" t="s">
        <v>69</v>
      </c>
      <c r="G28">
        <v>0.86306099999999997</v>
      </c>
      <c r="H28" t="s">
        <v>70</v>
      </c>
      <c r="I28">
        <v>0.88470000000000004</v>
      </c>
      <c r="J28" t="s">
        <v>75</v>
      </c>
      <c r="K28">
        <v>0.96435400000000004</v>
      </c>
      <c r="L28" t="s">
        <v>80</v>
      </c>
      <c r="M28">
        <v>0.97175699999999998</v>
      </c>
      <c r="N28" t="s">
        <v>93</v>
      </c>
      <c r="O28">
        <v>0.59044300000000005</v>
      </c>
      <c r="P28">
        <v>14.8</v>
      </c>
      <c r="Q28">
        <v>17.391200000000001</v>
      </c>
      <c r="R28">
        <v>4.5270000000000001</v>
      </c>
      <c r="T28">
        <f>LN(1-G28)/LN(1-O28)</f>
        <v>2.2272499765904605</v>
      </c>
    </row>
    <row r="29" spans="2:20" x14ac:dyDescent="0.35">
      <c r="B29">
        <v>144</v>
      </c>
      <c r="C29">
        <v>0.26277600000000001</v>
      </c>
      <c r="D29" t="s">
        <v>15</v>
      </c>
      <c r="E29">
        <v>0.26641300000000001</v>
      </c>
      <c r="F29" t="s">
        <v>69</v>
      </c>
      <c r="G29">
        <v>0.75970000000000004</v>
      </c>
      <c r="H29" t="s">
        <v>70</v>
      </c>
      <c r="I29">
        <v>0.75645399999999996</v>
      </c>
      <c r="J29" t="s">
        <v>75</v>
      </c>
      <c r="K29">
        <v>0.91231899999999999</v>
      </c>
      <c r="L29" t="s">
        <v>80</v>
      </c>
      <c r="M29">
        <v>0.91101799999999999</v>
      </c>
      <c r="N29" t="s">
        <v>93</v>
      </c>
      <c r="O29">
        <v>0.57621199999999995</v>
      </c>
      <c r="P29">
        <v>26.799299999999999</v>
      </c>
      <c r="Q29">
        <v>34.603299999999997</v>
      </c>
      <c r="R29">
        <v>12.625999999999999</v>
      </c>
      <c r="T29">
        <f>LN(1-G29)/LN(1-O29)</f>
        <v>1.6608394674664264</v>
      </c>
    </row>
    <row r="30" spans="2:20" x14ac:dyDescent="0.35">
      <c r="B30">
        <v>162</v>
      </c>
      <c r="C30">
        <v>0.36785000000000001</v>
      </c>
      <c r="D30" t="s">
        <v>15</v>
      </c>
      <c r="E30">
        <v>0.33993400000000001</v>
      </c>
      <c r="F30" t="s">
        <v>69</v>
      </c>
      <c r="G30">
        <v>0.56588400000000005</v>
      </c>
      <c r="H30" t="s">
        <v>70</v>
      </c>
      <c r="I30">
        <v>0.62565999999999999</v>
      </c>
      <c r="J30" t="s">
        <v>75</v>
      </c>
      <c r="K30">
        <v>0.74174700000000005</v>
      </c>
      <c r="L30" t="s">
        <v>80</v>
      </c>
      <c r="M30">
        <v>0.79837800000000003</v>
      </c>
      <c r="N30" t="s">
        <v>93</v>
      </c>
      <c r="O30">
        <v>0.55991500000000005</v>
      </c>
      <c r="P30">
        <v>53.782899999999998</v>
      </c>
      <c r="Q30">
        <v>70.326899999999995</v>
      </c>
      <c r="R30">
        <v>41.837000000000003</v>
      </c>
      <c r="T30">
        <f>LN(1-G30)/LN(1-O30)</f>
        <v>1.0166378172528625</v>
      </c>
    </row>
    <row r="31" spans="2:20" x14ac:dyDescent="0.35">
      <c r="B31">
        <v>183</v>
      </c>
      <c r="C31">
        <v>0.44644699999999998</v>
      </c>
      <c r="D31" t="s">
        <v>15</v>
      </c>
      <c r="E31">
        <v>0.42438900000000002</v>
      </c>
      <c r="F31" t="s">
        <v>69</v>
      </c>
      <c r="G31">
        <v>0.43106100000000003</v>
      </c>
      <c r="H31" t="s">
        <v>70</v>
      </c>
      <c r="I31">
        <v>0.47514699999999999</v>
      </c>
      <c r="J31" t="s">
        <v>75</v>
      </c>
      <c r="K31">
        <v>0.58594000000000002</v>
      </c>
      <c r="L31" t="s">
        <v>80</v>
      </c>
      <c r="M31">
        <v>0.64070499999999997</v>
      </c>
      <c r="N31" t="s">
        <v>93</v>
      </c>
      <c r="O31">
        <v>0.54213100000000003</v>
      </c>
      <c r="P31">
        <v>83.314800000000005</v>
      </c>
      <c r="Q31">
        <v>104.116</v>
      </c>
      <c r="R31">
        <v>75.772999999999996</v>
      </c>
      <c r="T31">
        <f>LN(1-G31)/LN(1-O31)</f>
        <v>0.72196896366047092</v>
      </c>
    </row>
    <row r="32" spans="2:20" x14ac:dyDescent="0.35">
      <c r="B32">
        <v>207</v>
      </c>
      <c r="C32">
        <v>0.51847299999999996</v>
      </c>
      <c r="D32" t="s">
        <v>15</v>
      </c>
      <c r="E32">
        <v>0.51915800000000001</v>
      </c>
      <c r="F32" t="s">
        <v>69</v>
      </c>
      <c r="G32">
        <v>0.31717299999999998</v>
      </c>
      <c r="H32" t="s">
        <v>70</v>
      </c>
      <c r="I32">
        <v>0.309616</v>
      </c>
      <c r="J32" t="s">
        <v>75</v>
      </c>
      <c r="K32">
        <v>0.44631399999999999</v>
      </c>
      <c r="L32" t="s">
        <v>80</v>
      </c>
      <c r="M32">
        <v>0.44154100000000002</v>
      </c>
      <c r="N32" t="s">
        <v>93</v>
      </c>
      <c r="O32">
        <v>0.520177</v>
      </c>
      <c r="P32">
        <v>113.301</v>
      </c>
      <c r="Q32">
        <v>141.345</v>
      </c>
      <c r="R32">
        <v>114.613</v>
      </c>
      <c r="T32">
        <f>LN(1-G32)/LN(1-O32)</f>
        <v>0.51953425994315483</v>
      </c>
    </row>
    <row r="33" spans="2:20" x14ac:dyDescent="0.35">
      <c r="B33">
        <v>234</v>
      </c>
      <c r="C33">
        <v>0.567832</v>
      </c>
      <c r="D33" t="s">
        <v>15</v>
      </c>
      <c r="E33">
        <v>0.57886899999999997</v>
      </c>
      <c r="F33" t="s">
        <v>69</v>
      </c>
      <c r="G33">
        <v>0.259297</v>
      </c>
      <c r="H33" t="s">
        <v>70</v>
      </c>
      <c r="I33">
        <v>0.24429400000000001</v>
      </c>
      <c r="J33" t="s">
        <v>75</v>
      </c>
      <c r="K33">
        <v>0.36981599999999998</v>
      </c>
      <c r="L33" t="s">
        <v>80</v>
      </c>
      <c r="M33">
        <v>0.349713</v>
      </c>
      <c r="N33" t="s">
        <v>93</v>
      </c>
      <c r="O33">
        <v>0.49755700000000003</v>
      </c>
      <c r="P33">
        <v>145.31899999999999</v>
      </c>
      <c r="Q33">
        <v>173.32499999999999</v>
      </c>
      <c r="R33">
        <v>147.46299999999999</v>
      </c>
      <c r="T33">
        <f>LN(1-G33)/LN(1-O33)</f>
        <v>0.43609949771904449</v>
      </c>
    </row>
    <row r="34" spans="2:20" x14ac:dyDescent="0.35">
      <c r="B34">
        <v>264</v>
      </c>
      <c r="C34">
        <v>0.60872700000000002</v>
      </c>
      <c r="D34" t="s">
        <v>15</v>
      </c>
      <c r="E34">
        <v>0.60964799999999997</v>
      </c>
      <c r="F34" t="s">
        <v>69</v>
      </c>
      <c r="G34">
        <v>0.220247</v>
      </c>
      <c r="H34" t="s">
        <v>70</v>
      </c>
      <c r="I34">
        <v>0.21663099999999999</v>
      </c>
      <c r="J34" t="s">
        <v>75</v>
      </c>
      <c r="K34">
        <v>0.31803799999999999</v>
      </c>
      <c r="L34" t="s">
        <v>80</v>
      </c>
      <c r="M34">
        <v>0.31519200000000003</v>
      </c>
      <c r="N34" t="s">
        <v>93</v>
      </c>
      <c r="O34">
        <v>0.47598200000000002</v>
      </c>
      <c r="P34">
        <v>176.06899999999999</v>
      </c>
      <c r="Q34">
        <v>205.85499999999999</v>
      </c>
      <c r="R34">
        <v>180.03800000000001</v>
      </c>
      <c r="T34">
        <f>LN(1-G34)/LN(1-O34)</f>
        <v>0.38496876825620563</v>
      </c>
    </row>
    <row r="35" spans="2:20" x14ac:dyDescent="0.35">
      <c r="B35">
        <v>298</v>
      </c>
      <c r="C35">
        <v>0.64971199999999996</v>
      </c>
      <c r="D35" t="s">
        <v>15</v>
      </c>
      <c r="E35">
        <v>0.66849199999999998</v>
      </c>
      <c r="F35" t="s">
        <v>69</v>
      </c>
      <c r="G35">
        <v>0.18704100000000001</v>
      </c>
      <c r="H35" t="s">
        <v>70</v>
      </c>
      <c r="I35">
        <v>0.169373</v>
      </c>
      <c r="J35" t="s">
        <v>75</v>
      </c>
      <c r="K35">
        <v>0.27368100000000001</v>
      </c>
      <c r="L35" t="s">
        <v>80</v>
      </c>
      <c r="M35">
        <v>0.24612700000000001</v>
      </c>
      <c r="N35" t="s">
        <v>93</v>
      </c>
      <c r="O35">
        <v>0.45391799999999999</v>
      </c>
      <c r="P35">
        <v>211.76300000000001</v>
      </c>
      <c r="Q35">
        <v>242.262</v>
      </c>
      <c r="R35">
        <v>216.44300000000001</v>
      </c>
      <c r="T35">
        <f>LN(1-G35)/LN(1-O35)</f>
        <v>0.34227991432402677</v>
      </c>
    </row>
    <row r="36" spans="2:20" x14ac:dyDescent="0.35">
      <c r="B36">
        <v>336</v>
      </c>
      <c r="C36">
        <v>0.67850999999999995</v>
      </c>
      <c r="D36" t="s">
        <v>15</v>
      </c>
      <c r="E36">
        <v>0.67403900000000005</v>
      </c>
      <c r="F36" t="s">
        <v>69</v>
      </c>
      <c r="G36">
        <v>0.171739</v>
      </c>
      <c r="H36" t="s">
        <v>70</v>
      </c>
      <c r="I36">
        <v>0.17683699999999999</v>
      </c>
      <c r="J36" t="s">
        <v>75</v>
      </c>
      <c r="K36">
        <v>0.25200600000000001</v>
      </c>
      <c r="L36" t="s">
        <v>80</v>
      </c>
      <c r="M36">
        <v>0.25947100000000001</v>
      </c>
      <c r="N36" t="s">
        <v>93</v>
      </c>
      <c r="O36">
        <v>0.433915</v>
      </c>
      <c r="P36">
        <v>245.61099999999999</v>
      </c>
      <c r="Q36">
        <v>278.29599999999999</v>
      </c>
      <c r="R36">
        <v>251.32599999999999</v>
      </c>
      <c r="T36">
        <f>LN(1-G36)/LN(1-O36)</f>
        <v>0.33114815910671991</v>
      </c>
    </row>
    <row r="37" spans="2:20" x14ac:dyDescent="0.35">
      <c r="B37">
        <v>379</v>
      </c>
      <c r="C37">
        <v>0.70826699999999998</v>
      </c>
      <c r="D37" t="s">
        <v>15</v>
      </c>
      <c r="E37">
        <v>0.69852599999999998</v>
      </c>
      <c r="F37" t="s">
        <v>69</v>
      </c>
      <c r="G37">
        <v>0.15379699999999999</v>
      </c>
      <c r="H37" t="s">
        <v>70</v>
      </c>
      <c r="I37">
        <v>0.16217000000000001</v>
      </c>
      <c r="J37" t="s">
        <v>75</v>
      </c>
      <c r="K37">
        <v>0.22798399999999999</v>
      </c>
      <c r="L37" t="s">
        <v>80</v>
      </c>
      <c r="M37">
        <v>0.24027100000000001</v>
      </c>
      <c r="N37" t="s">
        <v>93</v>
      </c>
      <c r="O37">
        <v>0.41512700000000002</v>
      </c>
      <c r="P37">
        <v>288.149</v>
      </c>
      <c r="Q37">
        <v>320.71100000000001</v>
      </c>
      <c r="R37">
        <v>292.59399999999999</v>
      </c>
      <c r="T37">
        <f>LN(1-G37)/LN(1-O37)</f>
        <v>0.31135025804585975</v>
      </c>
    </row>
    <row r="38" spans="2:20" x14ac:dyDescent="0.35">
      <c r="B38">
        <v>428</v>
      </c>
      <c r="C38">
        <v>0.73596099999999998</v>
      </c>
      <c r="D38" t="s">
        <v>15</v>
      </c>
      <c r="E38">
        <v>0.72832799999999998</v>
      </c>
      <c r="F38" t="s">
        <v>69</v>
      </c>
      <c r="G38">
        <v>0.142626</v>
      </c>
      <c r="H38" t="s">
        <v>70</v>
      </c>
      <c r="I38">
        <v>0.147283</v>
      </c>
      <c r="J38" t="s">
        <v>75</v>
      </c>
      <c r="K38">
        <v>0.212033</v>
      </c>
      <c r="L38" t="s">
        <v>80</v>
      </c>
      <c r="M38">
        <v>0.22021199999999999</v>
      </c>
      <c r="N38" t="s">
        <v>93</v>
      </c>
      <c r="O38">
        <v>0.39758700000000002</v>
      </c>
      <c r="P38">
        <v>331.49799999999999</v>
      </c>
      <c r="Q38">
        <v>366.95600000000002</v>
      </c>
      <c r="R38">
        <v>337.25</v>
      </c>
      <c r="T38">
        <f>LN(1-G38)/LN(1-O38)</f>
        <v>0.30362549173609293</v>
      </c>
    </row>
    <row r="39" spans="2:20" x14ac:dyDescent="0.35">
      <c r="B39">
        <v>483</v>
      </c>
      <c r="C39">
        <v>0.76054200000000005</v>
      </c>
      <c r="D39" t="s">
        <v>15</v>
      </c>
      <c r="E39">
        <v>0.75397599999999998</v>
      </c>
      <c r="F39" t="s">
        <v>69</v>
      </c>
      <c r="G39">
        <v>0.131938</v>
      </c>
      <c r="H39" t="s">
        <v>70</v>
      </c>
      <c r="I39">
        <v>0.132635</v>
      </c>
      <c r="J39" t="s">
        <v>75</v>
      </c>
      <c r="K39">
        <v>0.199679</v>
      </c>
      <c r="L39" t="s">
        <v>80</v>
      </c>
      <c r="M39">
        <v>0.20582300000000001</v>
      </c>
      <c r="N39" t="s">
        <v>93</v>
      </c>
      <c r="O39">
        <v>0.38150400000000001</v>
      </c>
      <c r="P39">
        <v>381.79</v>
      </c>
      <c r="Q39">
        <v>419.274</v>
      </c>
      <c r="R39">
        <v>386.55500000000001</v>
      </c>
      <c r="T39">
        <f>LN(1-G39)/LN(1-O39)</f>
        <v>0.29449027404137001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C(x) versch</vt:lpstr>
      <vt:lpstr>minimal comp</vt:lpstr>
      <vt:lpstr>minimal ring comp</vt:lpstr>
      <vt:lpstr>Eff, 1- Eff, x = 3.5</vt:lpstr>
      <vt:lpstr>Eff cap_5 torus_100</vt:lpstr>
      <vt:lpstr>p_full</vt:lpstr>
      <vt:lpstr>n_o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2019-10-22T12:53:53Z</dcterms:modified>
</cp:coreProperties>
</file>