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5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6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7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8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s119322\Source\Repos\ridesharing_sim_qt\ridesharing_sim_qt\"/>
    </mc:Choice>
  </mc:AlternateContent>
  <xr:revisionPtr revIDLastSave="0" documentId="13_ncr:1_{18B70A96-0455-4972-BB1C-725242972F01}" xr6:coauthVersionLast="44" xr6:coauthVersionMax="44" xr10:uidLastSave="{00000000-0000-0000-0000-000000000000}"/>
  <bookViews>
    <workbookView xWindow="-110" yWindow="-110" windowWidth="19420" windowHeight="10420" firstSheet="2" activeTab="5" xr2:uid="{667B39CD-42C4-4E7C-9ABD-896FAEB1F784}"/>
  </bookViews>
  <sheets>
    <sheet name="C(x) versch" sheetId="1" r:id="rId1"/>
    <sheet name="minimal comp" sheetId="2" r:id="rId2"/>
    <sheet name="minimal ring comp" sheetId="4" r:id="rId3"/>
    <sheet name="Eff x = 3.5" sheetId="5" r:id="rId4"/>
    <sheet name="Eff cap_5 torus_100" sheetId="6" r:id="rId5"/>
    <sheet name="p_full" sheetId="7" r:id="rId6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87" i="7" l="1"/>
  <c r="T88" i="7"/>
  <c r="T89" i="7"/>
  <c r="T90" i="7"/>
  <c r="T91" i="7"/>
  <c r="T92" i="7"/>
  <c r="T93" i="7"/>
  <c r="T94" i="7"/>
  <c r="T95" i="7"/>
  <c r="T96" i="7"/>
  <c r="T97" i="7"/>
  <c r="T98" i="7"/>
  <c r="T99" i="7"/>
  <c r="T100" i="7"/>
  <c r="T101" i="7"/>
  <c r="T102" i="7"/>
  <c r="T103" i="7"/>
  <c r="T104" i="7"/>
  <c r="T105" i="7"/>
  <c r="T106" i="7"/>
  <c r="S87" i="7"/>
  <c r="S88" i="7"/>
  <c r="S89" i="7"/>
  <c r="S90" i="7"/>
  <c r="S91" i="7"/>
  <c r="S92" i="7"/>
  <c r="S93" i="7"/>
  <c r="S94" i="7"/>
  <c r="S95" i="7"/>
  <c r="S96" i="7"/>
  <c r="S97" i="7"/>
  <c r="S98" i="7"/>
  <c r="S99" i="7"/>
  <c r="S100" i="7"/>
  <c r="S101" i="7"/>
  <c r="S102" i="7"/>
  <c r="S103" i="7"/>
  <c r="S104" i="7"/>
  <c r="S105" i="7"/>
  <c r="S106" i="7"/>
  <c r="R87" i="7"/>
  <c r="R88" i="7"/>
  <c r="R89" i="7"/>
  <c r="R90" i="7"/>
  <c r="R91" i="7"/>
  <c r="R92" i="7"/>
  <c r="R93" i="7"/>
  <c r="R94" i="7"/>
  <c r="R95" i="7"/>
  <c r="R96" i="7"/>
  <c r="R97" i="7"/>
  <c r="R98" i="7"/>
  <c r="R99" i="7"/>
  <c r="R100" i="7"/>
  <c r="R101" i="7"/>
  <c r="R102" i="7"/>
  <c r="R103" i="7"/>
  <c r="R104" i="7"/>
  <c r="R105" i="7"/>
  <c r="R106" i="7"/>
  <c r="T63" i="7"/>
  <c r="T64" i="7"/>
  <c r="T65" i="7"/>
  <c r="T66" i="7"/>
  <c r="T67" i="7"/>
  <c r="T68" i="7"/>
  <c r="T69" i="7"/>
  <c r="T70" i="7"/>
  <c r="T71" i="7"/>
  <c r="T72" i="7"/>
  <c r="T73" i="7"/>
  <c r="T74" i="7"/>
  <c r="T75" i="7"/>
  <c r="T76" i="7"/>
  <c r="T77" i="7"/>
  <c r="T78" i="7"/>
  <c r="T79" i="7"/>
  <c r="T80" i="7"/>
  <c r="T81" i="7"/>
  <c r="T82" i="7"/>
  <c r="S63" i="7"/>
  <c r="S64" i="7"/>
  <c r="S65" i="7"/>
  <c r="S66" i="7"/>
  <c r="S67" i="7"/>
  <c r="S68" i="7"/>
  <c r="S69" i="7"/>
  <c r="S70" i="7"/>
  <c r="S71" i="7"/>
  <c r="S72" i="7"/>
  <c r="S73" i="7"/>
  <c r="S74" i="7"/>
  <c r="S75" i="7"/>
  <c r="S76" i="7"/>
  <c r="S77" i="7"/>
  <c r="S78" i="7"/>
  <c r="S79" i="7"/>
  <c r="S80" i="7"/>
  <c r="S81" i="7"/>
  <c r="S82" i="7"/>
  <c r="R63" i="7"/>
  <c r="R64" i="7"/>
  <c r="R65" i="7"/>
  <c r="R66" i="7"/>
  <c r="R67" i="7"/>
  <c r="R68" i="7"/>
  <c r="R69" i="7"/>
  <c r="R70" i="7"/>
  <c r="R71" i="7"/>
  <c r="R72" i="7"/>
  <c r="R73" i="7"/>
  <c r="R74" i="7"/>
  <c r="R75" i="7"/>
  <c r="R76" i="7"/>
  <c r="R77" i="7"/>
  <c r="R78" i="7"/>
  <c r="R79" i="7"/>
  <c r="R80" i="7"/>
  <c r="R81" i="7"/>
  <c r="R82" i="7"/>
  <c r="T40" i="7"/>
  <c r="T41" i="7"/>
  <c r="T42" i="7"/>
  <c r="T43" i="7"/>
  <c r="T44" i="7"/>
  <c r="T45" i="7"/>
  <c r="T46" i="7"/>
  <c r="T47" i="7"/>
  <c r="T48" i="7"/>
  <c r="T49" i="7"/>
  <c r="T50" i="7"/>
  <c r="T51" i="7"/>
  <c r="T52" i="7"/>
  <c r="T53" i="7"/>
  <c r="T54" i="7"/>
  <c r="T55" i="7"/>
  <c r="T56" i="7"/>
  <c r="T57" i="7"/>
  <c r="T58" i="7"/>
  <c r="T39" i="7"/>
  <c r="S40" i="7"/>
  <c r="S41" i="7"/>
  <c r="S42" i="7"/>
  <c r="S43" i="7"/>
  <c r="S44" i="7"/>
  <c r="S45" i="7"/>
  <c r="S46" i="7"/>
  <c r="S47" i="7"/>
  <c r="S48" i="7"/>
  <c r="S49" i="7"/>
  <c r="S50" i="7"/>
  <c r="S51" i="7"/>
  <c r="S52" i="7"/>
  <c r="S53" i="7"/>
  <c r="S54" i="7"/>
  <c r="S55" i="7"/>
  <c r="S56" i="7"/>
  <c r="S57" i="7"/>
  <c r="S58" i="7"/>
  <c r="S39" i="7"/>
  <c r="R40" i="7"/>
  <c r="R41" i="7"/>
  <c r="R42" i="7"/>
  <c r="R43" i="7"/>
  <c r="R44" i="7"/>
  <c r="R45" i="7"/>
  <c r="R46" i="7"/>
  <c r="R47" i="7"/>
  <c r="R48" i="7"/>
  <c r="R49" i="7"/>
  <c r="R50" i="7"/>
  <c r="R51" i="7"/>
  <c r="R52" i="7"/>
  <c r="R53" i="7"/>
  <c r="R54" i="7"/>
  <c r="R55" i="7"/>
  <c r="R56" i="7"/>
  <c r="R57" i="7"/>
  <c r="R58" i="7"/>
  <c r="R39" i="7"/>
  <c r="G9" i="7"/>
  <c r="G10" i="7"/>
  <c r="G11" i="7"/>
  <c r="G12" i="7"/>
  <c r="G13" i="7"/>
  <c r="G14" i="7"/>
  <c r="G15" i="7"/>
  <c r="G16" i="7"/>
  <c r="G8" i="7"/>
  <c r="M8" i="7"/>
  <c r="M9" i="7"/>
  <c r="M10" i="7"/>
  <c r="M11" i="7"/>
  <c r="M7" i="7"/>
  <c r="B9" i="7"/>
  <c r="B10" i="7"/>
  <c r="B11" i="7"/>
  <c r="B12" i="7"/>
  <c r="B13" i="7"/>
  <c r="B14" i="7"/>
  <c r="B15" i="7"/>
  <c r="B16" i="7"/>
  <c r="B8" i="7"/>
  <c r="AO6" i="6"/>
  <c r="AO7" i="6"/>
  <c r="AO8" i="6"/>
  <c r="AO9" i="6"/>
  <c r="AO10" i="6"/>
  <c r="AO11" i="6"/>
  <c r="AO12" i="6"/>
  <c r="AO5" i="6"/>
  <c r="O48" i="5" l="1"/>
  <c r="W5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W55" i="5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5" i="2"/>
  <c r="M52" i="2" l="1"/>
  <c r="M54" i="2"/>
  <c r="M55" i="2"/>
  <c r="M56" i="2"/>
  <c r="M57" i="2"/>
  <c r="M77" i="2"/>
  <c r="M87" i="2"/>
  <c r="M88" i="2"/>
  <c r="M89" i="2"/>
  <c r="M90" i="2"/>
  <c r="M91" i="2"/>
  <c r="M92" i="2"/>
  <c r="M53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8" i="2"/>
  <c r="M79" i="2"/>
  <c r="M80" i="2"/>
  <c r="M81" i="2"/>
  <c r="M82" i="2"/>
  <c r="M83" i="2"/>
  <c r="M84" i="2"/>
  <c r="M85" i="2"/>
  <c r="M86" i="2"/>
  <c r="N5" i="2"/>
  <c r="N34" i="2"/>
  <c r="N35" i="2"/>
  <c r="N36" i="2"/>
  <c r="N37" i="2"/>
  <c r="N38" i="2"/>
  <c r="N39" i="2"/>
  <c r="N40" i="2"/>
  <c r="N41" i="2"/>
  <c r="N42" i="2"/>
  <c r="N43" i="2"/>
  <c r="N44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</calcChain>
</file>

<file path=xl/sharedStrings.xml><?xml version="1.0" encoding="utf-8"?>
<sst xmlns="http://schemas.openxmlformats.org/spreadsheetml/2006/main" count="584" uniqueCount="88">
  <si>
    <t>B=1500 | 300x300</t>
  </si>
  <si>
    <t>B=1500 | 1000x1000</t>
  </si>
  <si>
    <t>B=1500 | 300x300 | unl.</t>
  </si>
  <si>
    <t>B=300 | unlimited | 1000x1000</t>
  </si>
  <si>
    <t>B=300 | cap = 5 | 1000x1000</t>
  </si>
  <si>
    <t>B=300 | cap = 5 | 1000 x 1000</t>
  </si>
  <si>
    <t>B=300| cap = 5  | 2000 x 2000</t>
  </si>
  <si>
    <t>~ 1 / (5 - x)</t>
  </si>
  <si>
    <t>Vergleich mit 1 / (1-x)</t>
  </si>
  <si>
    <t>Torus N = 25</t>
  </si>
  <si>
    <t>--&gt; erst ab hier Unterschied --&gt;</t>
  </si>
  <si>
    <t>bei B = 1500:</t>
  </si>
  <si>
    <t>capacity = 5: scheduled_customers</t>
  </si>
  <si>
    <t>ab hier : 6000x6000(cap)</t>
  </si>
  <si>
    <t>Torus N = 100</t>
  </si>
  <si>
    <t>x</t>
  </si>
  <si>
    <t>Torus N = 625</t>
  </si>
  <si>
    <t>Ring N = 25</t>
  </si>
  <si>
    <t>--&gt;</t>
  </si>
  <si>
    <t>B = 300 | cap = 5 | 1000x1000</t>
  </si>
  <si>
    <t>B = 300 | unlim | 1000x1000</t>
  </si>
  <si>
    <t>Ring N = 100</t>
  </si>
  <si>
    <t>(test)</t>
  </si>
  <si>
    <t>Minimal Graph, B = 1, capacity = 5</t>
  </si>
  <si>
    <t>measured stddev</t>
  </si>
  <si>
    <t>measured av</t>
  </si>
  <si>
    <t>Theoretical Solution av</t>
  </si>
  <si>
    <t>Theoretical Solution stddev</t>
  </si>
  <si>
    <t>Var - sim</t>
  </si>
  <si>
    <t>Var - th</t>
  </si>
  <si>
    <t>Ring B=3, N=3</t>
  </si>
  <si>
    <t>Minimal B=2, N=2</t>
  </si>
  <si>
    <t>Minimal Graph, B = 2, capacity = 5</t>
  </si>
  <si>
    <t>Derivation</t>
  </si>
  <si>
    <t>Ring B=5, N=3</t>
  </si>
  <si>
    <t>Ring B=5, N=25</t>
  </si>
  <si>
    <t>Efficiency for x = 3.5, cap = 5, different topologies</t>
  </si>
  <si>
    <t>minimal</t>
  </si>
  <si>
    <t>ring N = 25</t>
  </si>
  <si>
    <t>ring N = 100</t>
  </si>
  <si>
    <t>B</t>
  </si>
  <si>
    <t>ring N = 1000</t>
  </si>
  <si>
    <t>directed ring N = 25</t>
  </si>
  <si>
    <t>directed ring N = 100</t>
  </si>
  <si>
    <t>directed ring N = 1000</t>
  </si>
  <si>
    <t>torus N = 25</t>
  </si>
  <si>
    <t>&lt;C&gt; torus</t>
  </si>
  <si>
    <t>torus N = 100</t>
  </si>
  <si>
    <t>B / B_{1/2}</t>
  </si>
  <si>
    <t>--&gt; Ring ist hier schon definitiv schon durch Kapazität beeinflusst!</t>
  </si>
  <si>
    <t>Ring 25 unlim</t>
  </si>
  <si>
    <t>(1/B fit)</t>
  </si>
  <si>
    <t>minimal unlim</t>
  </si>
  <si>
    <t>B(unlim)/B_{1/2}</t>
  </si>
  <si>
    <t>torus 25 unlim</t>
  </si>
  <si>
    <t>torus 100 unlim</t>
  </si>
  <si>
    <t>Ring 100 unlim</t>
  </si>
  <si>
    <t>x = 1.0</t>
  </si>
  <si>
    <t>x = 1.5</t>
  </si>
  <si>
    <t>x = 2.0</t>
  </si>
  <si>
    <t>x = 2.5</t>
  </si>
  <si>
    <t>x = 3.0</t>
  </si>
  <si>
    <t>x = 3.1</t>
  </si>
  <si>
    <t>x = 3.2</t>
  </si>
  <si>
    <t>B/B_{1/2}</t>
  </si>
  <si>
    <t>x = 3.3</t>
  </si>
  <si>
    <t>x = 3.5</t>
  </si>
  <si>
    <t>x = 3.4</t>
  </si>
  <si>
    <t>p_full</t>
  </si>
  <si>
    <t>p</t>
  </si>
  <si>
    <t>px</t>
  </si>
  <si>
    <t>inf</t>
  </si>
  <si>
    <t>E</t>
  </si>
  <si>
    <t>torus 100, x = 2.0</t>
  </si>
  <si>
    <t>B_eff</t>
  </si>
  <si>
    <t>p2</t>
  </si>
  <si>
    <t>p_full2</t>
  </si>
  <si>
    <t>B_eff (p_full2)</t>
  </si>
  <si>
    <t>torus 100, x = 3.5</t>
  </si>
  <si>
    <t>B_eff (p_full)</t>
  </si>
  <si>
    <t>p2x</t>
  </si>
  <si>
    <t>B_equiv / B</t>
  </si>
  <si>
    <t>B_eff(p_full) / B</t>
  </si>
  <si>
    <t>B_eff(p_full2) / B</t>
  </si>
  <si>
    <t>torus 100, x = 2.5</t>
  </si>
  <si>
    <t>torus 100, x = 2.5, Variante 2</t>
  </si>
  <si>
    <t>torus 100, x = 2.0, Variante 2</t>
  </si>
  <si>
    <t>torus 100, x = 3.0, Variante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</si>
</sst>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4" fillId="2" borderId="2" applyNumberFormat="0" applyAlignment="0" applyProtection="0"/>
  </cellStyleXfs>
  <cellXfs count="15">
    <xf numFmtId="0" fontId="0" fillId="0" borderId="0" xfId="0"/>
    <xf numFmtId="16" fontId="0" fillId="0" borderId="0" xfId="0" applyNumberFormat="1"/>
    <xf numFmtId="0" fontId="2" fillId="0" borderId="0" xfId="0" applyFont="1"/>
    <xf numFmtId="0" fontId="0" fillId="0" borderId="1" xfId="0" applyBorder="1"/>
    <xf numFmtId="0" fontId="1" fillId="0" borderId="0" xfId="0" applyFont="1"/>
    <xf numFmtId="0" fontId="0" fillId="0" borderId="0" xfId="0" quotePrefix="1"/>
    <xf numFmtId="0" fontId="1" fillId="0" borderId="0" xfId="0" quotePrefix="1" applyFont="1" applyAlignment="1">
      <alignment wrapText="1"/>
    </xf>
    <xf numFmtId="0" fontId="3" fillId="0" borderId="0" xfId="0" applyFont="1"/>
    <xf numFmtId="11" fontId="0" fillId="0" borderId="0" xfId="0" applyNumberFormat="1"/>
    <xf numFmtId="0" fontId="5" fillId="0" borderId="0" xfId="0" applyFont="1"/>
    <xf numFmtId="0" fontId="4" fillId="2" borderId="2" xfId="1" applyAlignment="1">
      <alignment horizontal="center" vertical="center" wrapText="1"/>
    </xf>
    <xf numFmtId="0" fontId="6" fillId="0" borderId="0" xfId="0" quotePrefix="1" applyFont="1"/>
    <xf numFmtId="0" fontId="7" fillId="0" borderId="0" xfId="0" applyFont="1"/>
    <xf numFmtId="0" fontId="8" fillId="0" borderId="0" xfId="0" applyFont="1"/>
    <xf numFmtId="0" fontId="0" fillId="0" borderId="0" xfId="0" applyAlignment="1">
      <alignment wrapText="1"/>
    </xf>
  </cellXfs>
  <cellStyles count="2">
    <cellStyle name="Ausgabe" xfId="1" builtinId="21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Vergleich &lt;C&gt;(x)</a:t>
            </a:r>
            <a:r>
              <a:rPr lang="de-DE" baseline="0"/>
              <a:t> mit 1/(1-x)</a:t>
            </a:r>
            <a:endParaRPr lang="de-DE"/>
          </a:p>
        </c:rich>
      </c:tx>
      <c:layout>
        <c:manualLayout>
          <c:xMode val="edge"/>
          <c:yMode val="edge"/>
          <c:x val="0.3857700587280411"/>
          <c:y val="2.23702106297503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6.1755299493270285E-2"/>
          <c:y val="0.15783833225154076"/>
          <c:w val="0.88704418197725288"/>
          <c:h val="0.61498432487605714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'minimal comp'!$K$5:$K$44</c:f>
              <c:numCache>
                <c:formatCode>General</c:formatCode>
                <c:ptCount val="40"/>
                <c:pt idx="0">
                  <c:v>4.5</c:v>
                </c:pt>
                <c:pt idx="1">
                  <c:v>4.5121700000000002</c:v>
                </c:pt>
                <c:pt idx="2">
                  <c:v>4.5243799999999998</c:v>
                </c:pt>
                <c:pt idx="3">
                  <c:v>4.5366200000000001</c:v>
                </c:pt>
                <c:pt idx="4">
                  <c:v>4.5488900000000001</c:v>
                </c:pt>
                <c:pt idx="5">
                  <c:v>4.5612000000000004</c:v>
                </c:pt>
                <c:pt idx="6">
                  <c:v>4.5735400000000004</c:v>
                </c:pt>
                <c:pt idx="7">
                  <c:v>4.5859100000000002</c:v>
                </c:pt>
                <c:pt idx="8">
                  <c:v>4.5983099999999997</c:v>
                </c:pt>
                <c:pt idx="9">
                  <c:v>4.6107500000000003</c:v>
                </c:pt>
                <c:pt idx="10">
                  <c:v>4.6232300000000004</c:v>
                </c:pt>
                <c:pt idx="11">
                  <c:v>4.6357299999999997</c:v>
                </c:pt>
                <c:pt idx="12">
                  <c:v>4.6482700000000001</c:v>
                </c:pt>
                <c:pt idx="13">
                  <c:v>4.6608499999999999</c:v>
                </c:pt>
                <c:pt idx="14">
                  <c:v>4.6734600000000004</c:v>
                </c:pt>
                <c:pt idx="15">
                  <c:v>4.6860999999999997</c:v>
                </c:pt>
                <c:pt idx="16">
                  <c:v>4.6987800000000002</c:v>
                </c:pt>
                <c:pt idx="17">
                  <c:v>4.7114900000000004</c:v>
                </c:pt>
                <c:pt idx="18">
                  <c:v>4.7242300000000004</c:v>
                </c:pt>
                <c:pt idx="19">
                  <c:v>4.7370099999999997</c:v>
                </c:pt>
                <c:pt idx="20">
                  <c:v>4.7498300000000002</c:v>
                </c:pt>
                <c:pt idx="21">
                  <c:v>4.7626799999999996</c:v>
                </c:pt>
                <c:pt idx="22">
                  <c:v>4.7755599999999996</c:v>
                </c:pt>
                <c:pt idx="23">
                  <c:v>4.7884799999999998</c:v>
                </c:pt>
                <c:pt idx="24">
                  <c:v>4.8014299999999999</c:v>
                </c:pt>
                <c:pt idx="25">
                  <c:v>4.8144200000000001</c:v>
                </c:pt>
                <c:pt idx="26">
                  <c:v>4.8274499999999998</c:v>
                </c:pt>
                <c:pt idx="27">
                  <c:v>4.8405100000000001</c:v>
                </c:pt>
                <c:pt idx="28">
                  <c:v>4.8536000000000001</c:v>
                </c:pt>
                <c:pt idx="29">
                  <c:v>4.8667299999999996</c:v>
                </c:pt>
                <c:pt idx="30">
                  <c:v>4.8799000000000001</c:v>
                </c:pt>
                <c:pt idx="31">
                  <c:v>4.8930999999999996</c:v>
                </c:pt>
                <c:pt idx="32">
                  <c:v>4.9063299999999996</c:v>
                </c:pt>
                <c:pt idx="33">
                  <c:v>4.9196099999999996</c:v>
                </c:pt>
                <c:pt idx="34">
                  <c:v>4.9329200000000002</c:v>
                </c:pt>
                <c:pt idx="35">
                  <c:v>4.9462599999999997</c:v>
                </c:pt>
                <c:pt idx="36">
                  <c:v>4.9596400000000003</c:v>
                </c:pt>
                <c:pt idx="37">
                  <c:v>4.9730600000000003</c:v>
                </c:pt>
                <c:pt idx="38">
                  <c:v>4.98651</c:v>
                </c:pt>
                <c:pt idx="39">
                  <c:v>5</c:v>
                </c:pt>
              </c:numCache>
            </c:numRef>
          </c:xVal>
          <c:yVal>
            <c:numRef>
              <c:f>'minimal comp'!$L$5:$L$44</c:f>
              <c:numCache>
                <c:formatCode>General</c:formatCode>
                <c:ptCount val="40"/>
                <c:pt idx="0">
                  <c:v>5.93811</c:v>
                </c:pt>
                <c:pt idx="1">
                  <c:v>5.9770799999999999</c:v>
                </c:pt>
                <c:pt idx="2">
                  <c:v>6.0327999999999999</c:v>
                </c:pt>
                <c:pt idx="3">
                  <c:v>6.0767899999999999</c:v>
                </c:pt>
                <c:pt idx="4">
                  <c:v>6.1216900000000001</c:v>
                </c:pt>
                <c:pt idx="5">
                  <c:v>6.1866899999999996</c:v>
                </c:pt>
                <c:pt idx="6">
                  <c:v>6.2018000000000004</c:v>
                </c:pt>
                <c:pt idx="7">
                  <c:v>6.2882800000000003</c:v>
                </c:pt>
                <c:pt idx="8">
                  <c:v>6.3171400000000002</c:v>
                </c:pt>
                <c:pt idx="9">
                  <c:v>6.3514299999999997</c:v>
                </c:pt>
                <c:pt idx="10">
                  <c:v>6.4410800000000004</c:v>
                </c:pt>
                <c:pt idx="11">
                  <c:v>6.5272899999999998</c:v>
                </c:pt>
                <c:pt idx="12">
                  <c:v>6.5585300000000002</c:v>
                </c:pt>
                <c:pt idx="13">
                  <c:v>6.6199000000000003</c:v>
                </c:pt>
                <c:pt idx="14">
                  <c:v>6.8066000000000004</c:v>
                </c:pt>
                <c:pt idx="15">
                  <c:v>6.8265500000000001</c:v>
                </c:pt>
                <c:pt idx="16">
                  <c:v>7.0368199999999996</c:v>
                </c:pt>
                <c:pt idx="17">
                  <c:v>7.02562</c:v>
                </c:pt>
                <c:pt idx="18">
                  <c:v>7.2950200000000001</c:v>
                </c:pt>
                <c:pt idx="19">
                  <c:v>7.4022699999999997</c:v>
                </c:pt>
                <c:pt idx="20">
                  <c:v>7.5787500000000003</c:v>
                </c:pt>
                <c:pt idx="21">
                  <c:v>7.9163399999999999</c:v>
                </c:pt>
                <c:pt idx="22">
                  <c:v>8.3045200000000001</c:v>
                </c:pt>
                <c:pt idx="23">
                  <c:v>8.5337800000000001</c:v>
                </c:pt>
                <c:pt idx="24">
                  <c:v>9.7190799999999999</c:v>
                </c:pt>
                <c:pt idx="25">
                  <c:v>9.9779499999999999</c:v>
                </c:pt>
                <c:pt idx="26">
                  <c:v>12.9169</c:v>
                </c:pt>
                <c:pt idx="27">
                  <c:v>14.7935</c:v>
                </c:pt>
                <c:pt idx="28">
                  <c:v>15.524900000000001</c:v>
                </c:pt>
                <c:pt idx="29">
                  <c:v>20.613299999999999</c:v>
                </c:pt>
                <c:pt idx="30">
                  <c:v>22.347000000000001</c:v>
                </c:pt>
                <c:pt idx="31">
                  <c:v>30.606999999999999</c:v>
                </c:pt>
                <c:pt idx="32">
                  <c:v>34.305799999999998</c:v>
                </c:pt>
                <c:pt idx="33">
                  <c:v>36.136299999999999</c:v>
                </c:pt>
                <c:pt idx="34">
                  <c:v>43.502200000000002</c:v>
                </c:pt>
                <c:pt idx="35">
                  <c:v>52.274799999999999</c:v>
                </c:pt>
                <c:pt idx="36">
                  <c:v>55.391800000000003</c:v>
                </c:pt>
                <c:pt idx="37">
                  <c:v>58.818600000000004</c:v>
                </c:pt>
                <c:pt idx="38">
                  <c:v>70.636799999999994</c:v>
                </c:pt>
                <c:pt idx="39">
                  <c:v>73.531300000000002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28-41F2-8128-501C62A532E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'minimal comp'!$K$5:$K$44</c:f>
              <c:numCache>
                <c:formatCode>General</c:formatCode>
                <c:ptCount val="40"/>
                <c:pt idx="0">
                  <c:v>4.5</c:v>
                </c:pt>
                <c:pt idx="1">
                  <c:v>4.5121700000000002</c:v>
                </c:pt>
                <c:pt idx="2">
                  <c:v>4.5243799999999998</c:v>
                </c:pt>
                <c:pt idx="3">
                  <c:v>4.5366200000000001</c:v>
                </c:pt>
                <c:pt idx="4">
                  <c:v>4.5488900000000001</c:v>
                </c:pt>
                <c:pt idx="5">
                  <c:v>4.5612000000000004</c:v>
                </c:pt>
                <c:pt idx="6">
                  <c:v>4.5735400000000004</c:v>
                </c:pt>
                <c:pt idx="7">
                  <c:v>4.5859100000000002</c:v>
                </c:pt>
                <c:pt idx="8">
                  <c:v>4.5983099999999997</c:v>
                </c:pt>
                <c:pt idx="9">
                  <c:v>4.6107500000000003</c:v>
                </c:pt>
                <c:pt idx="10">
                  <c:v>4.6232300000000004</c:v>
                </c:pt>
                <c:pt idx="11">
                  <c:v>4.6357299999999997</c:v>
                </c:pt>
                <c:pt idx="12">
                  <c:v>4.6482700000000001</c:v>
                </c:pt>
                <c:pt idx="13">
                  <c:v>4.6608499999999999</c:v>
                </c:pt>
                <c:pt idx="14">
                  <c:v>4.6734600000000004</c:v>
                </c:pt>
                <c:pt idx="15">
                  <c:v>4.6860999999999997</c:v>
                </c:pt>
                <c:pt idx="16">
                  <c:v>4.6987800000000002</c:v>
                </c:pt>
                <c:pt idx="17">
                  <c:v>4.7114900000000004</c:v>
                </c:pt>
                <c:pt idx="18">
                  <c:v>4.7242300000000004</c:v>
                </c:pt>
                <c:pt idx="19">
                  <c:v>4.7370099999999997</c:v>
                </c:pt>
                <c:pt idx="20">
                  <c:v>4.7498300000000002</c:v>
                </c:pt>
                <c:pt idx="21">
                  <c:v>4.7626799999999996</c:v>
                </c:pt>
                <c:pt idx="22">
                  <c:v>4.7755599999999996</c:v>
                </c:pt>
                <c:pt idx="23">
                  <c:v>4.7884799999999998</c:v>
                </c:pt>
                <c:pt idx="24">
                  <c:v>4.8014299999999999</c:v>
                </c:pt>
                <c:pt idx="25">
                  <c:v>4.8144200000000001</c:v>
                </c:pt>
                <c:pt idx="26">
                  <c:v>4.8274499999999998</c:v>
                </c:pt>
                <c:pt idx="27">
                  <c:v>4.8405100000000001</c:v>
                </c:pt>
                <c:pt idx="28">
                  <c:v>4.8536000000000001</c:v>
                </c:pt>
                <c:pt idx="29">
                  <c:v>4.8667299999999996</c:v>
                </c:pt>
                <c:pt idx="30">
                  <c:v>4.8799000000000001</c:v>
                </c:pt>
                <c:pt idx="31">
                  <c:v>4.8930999999999996</c:v>
                </c:pt>
                <c:pt idx="32">
                  <c:v>4.9063299999999996</c:v>
                </c:pt>
                <c:pt idx="33">
                  <c:v>4.9196099999999996</c:v>
                </c:pt>
                <c:pt idx="34">
                  <c:v>4.9329200000000002</c:v>
                </c:pt>
                <c:pt idx="35">
                  <c:v>4.9462599999999997</c:v>
                </c:pt>
                <c:pt idx="36">
                  <c:v>4.9596400000000003</c:v>
                </c:pt>
                <c:pt idx="37">
                  <c:v>4.9730600000000003</c:v>
                </c:pt>
                <c:pt idx="38">
                  <c:v>4.98651</c:v>
                </c:pt>
                <c:pt idx="39">
                  <c:v>5</c:v>
                </c:pt>
              </c:numCache>
            </c:numRef>
          </c:xVal>
          <c:yVal>
            <c:numRef>
              <c:f>'minimal comp'!$M$5:$M$44</c:f>
              <c:numCache>
                <c:formatCode>General</c:formatCode>
                <c:ptCount val="40"/>
                <c:pt idx="0">
                  <c:v>6.1</c:v>
                </c:pt>
                <c:pt idx="1">
                  <c:v>6.1520855443494673</c:v>
                </c:pt>
                <c:pt idx="2">
                  <c:v>6.2063950540347328</c:v>
                </c:pt>
                <c:pt idx="3">
                  <c:v>6.2630648185074893</c:v>
                </c:pt>
                <c:pt idx="4">
                  <c:v>6.3222933827669534</c:v>
                </c:pt>
                <c:pt idx="5">
                  <c:v>6.3843540565177772</c:v>
                </c:pt>
                <c:pt idx="6">
                  <c:v>6.4494486432490756</c:v>
                </c:pt>
                <c:pt idx="7">
                  <c:v>6.517857161245141</c:v>
                </c:pt>
                <c:pt idx="8">
                  <c:v>6.5898955510468253</c:v>
                </c:pt>
                <c:pt idx="9">
                  <c:v>6.6659844251766245</c:v>
                </c:pt>
                <c:pt idx="10">
                  <c:v>6.7465413039785567</c:v>
                </c:pt>
                <c:pt idx="11">
                  <c:v>6.8319031682543141</c:v>
                </c:pt>
                <c:pt idx="12">
                  <c:v>6.9227418960566354</c:v>
                </c:pt>
                <c:pt idx="13">
                  <c:v>7.0196882721509652</c:v>
                </c:pt>
                <c:pt idx="14">
                  <c:v>7.1233895645250236</c:v>
                </c:pt>
                <c:pt idx="15">
                  <c:v>7.2346823510672165</c:v>
                </c:pt>
                <c:pt idx="16">
                  <c:v>7.3546461443463267</c:v>
                </c:pt>
                <c:pt idx="17">
                  <c:v>7.4843574915947499</c:v>
                </c:pt>
                <c:pt idx="18">
                  <c:v>7.6251981981361325</c:v>
                </c:pt>
                <c:pt idx="19">
                  <c:v>7.7789507582037309</c:v>
                </c:pt>
                <c:pt idx="20">
                  <c:v>7.9476554786745046</c:v>
                </c:pt>
                <c:pt idx="21">
                  <c:v>8.1336558975223259</c:v>
                </c:pt>
                <c:pt idx="22">
                  <c:v>8.3399870183567923</c:v>
                </c:pt>
                <c:pt idx="23">
                  <c:v>8.570628260211798</c:v>
                </c:pt>
                <c:pt idx="24">
                  <c:v>8.8302359626328233</c:v>
                </c:pt>
                <c:pt idx="25">
                  <c:v>9.1252293544563017</c:v>
                </c:pt>
                <c:pt idx="26">
                  <c:v>9.4637872935381004</c:v>
                </c:pt>
                <c:pt idx="27">
                  <c:v>9.8564984632265382</c:v>
                </c:pt>
                <c:pt idx="28">
                  <c:v>10.318080874316944</c:v>
                </c:pt>
                <c:pt idx="29">
                  <c:v>10.869581354393317</c:v>
                </c:pt>
                <c:pt idx="30">
                  <c:v>11.541015736885935</c:v>
                </c:pt>
                <c:pt idx="31">
                  <c:v>12.376729560336733</c:v>
                </c:pt>
                <c:pt idx="32">
                  <c:v>13.446951330201738</c:v>
                </c:pt>
                <c:pt idx="33">
                  <c:v>14.871096503296378</c:v>
                </c:pt>
                <c:pt idx="34">
                  <c:v>16.858978437686378</c:v>
                </c:pt>
                <c:pt idx="35">
                  <c:v>19.832750509862205</c:v>
                </c:pt>
                <c:pt idx="36">
                  <c:v>24.78124555004969</c:v>
                </c:pt>
                <c:pt idx="37">
                  <c:v>34.668679896065612</c:v>
                </c:pt>
                <c:pt idx="38">
                  <c:v>64.289697546330615</c:v>
                </c:pt>
                <c:pt idx="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28-41F2-8128-501C62A532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2409664"/>
        <c:axId val="1236189136"/>
      </c:scatterChart>
      <c:valAx>
        <c:axId val="1182409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36189136"/>
        <c:crosses val="autoZero"/>
        <c:crossBetween val="midCat"/>
      </c:valAx>
      <c:valAx>
        <c:axId val="123618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82409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Effizienz</a:t>
            </a:r>
            <a:r>
              <a:rPr lang="de-DE" baseline="0"/>
              <a:t> vs. </a:t>
            </a:r>
            <a:r>
              <a:rPr lang="de-DE"/>
              <a:t>B/B_{1/2,alt}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4.0094767348991325E-2"/>
          <c:y val="5.0925925925925923E-2"/>
          <c:w val="0.90957196076373792"/>
          <c:h val="0.901953873289677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'Eff x = 3.5'!$D$47</c:f>
              <c:strCache>
                <c:ptCount val="1"/>
                <c:pt idx="0">
                  <c:v>minimal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'Eff x = 3.5'!$C$48:$C$67</c:f>
              <c:numCache>
                <c:formatCode>General</c:formatCode>
                <c:ptCount val="20"/>
                <c:pt idx="0">
                  <c:v>0.5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2.5</c:v>
                </c:pt>
                <c:pt idx="5">
                  <c:v>4</c:v>
                </c:pt>
                <c:pt idx="6">
                  <c:v>6</c:v>
                </c:pt>
                <c:pt idx="7">
                  <c:v>9.5</c:v>
                </c:pt>
                <c:pt idx="8">
                  <c:v>14.5</c:v>
                </c:pt>
                <c:pt idx="9">
                  <c:v>22</c:v>
                </c:pt>
                <c:pt idx="10">
                  <c:v>33.5</c:v>
                </c:pt>
                <c:pt idx="11">
                  <c:v>51.5</c:v>
                </c:pt>
                <c:pt idx="12">
                  <c:v>78.5</c:v>
                </c:pt>
                <c:pt idx="13">
                  <c:v>119.5</c:v>
                </c:pt>
                <c:pt idx="14">
                  <c:v>182</c:v>
                </c:pt>
                <c:pt idx="15">
                  <c:v>278</c:v>
                </c:pt>
                <c:pt idx="16">
                  <c:v>423.5</c:v>
                </c:pt>
                <c:pt idx="17">
                  <c:v>645.5</c:v>
                </c:pt>
                <c:pt idx="18">
                  <c:v>984</c:v>
                </c:pt>
                <c:pt idx="19">
                  <c:v>1499.5</c:v>
                </c:pt>
              </c:numCache>
            </c:numRef>
          </c:xVal>
          <c:yVal>
            <c:numRef>
              <c:f>'Eff x = 3.5'!$D$48:$D$64</c:f>
              <c:numCache>
                <c:formatCode>General</c:formatCode>
                <c:ptCount val="17"/>
                <c:pt idx="0">
                  <c:v>0.29789500000000002</c:v>
                </c:pt>
                <c:pt idx="1">
                  <c:v>0.29181400000000002</c:v>
                </c:pt>
                <c:pt idx="2">
                  <c:v>0.47498899999999999</c:v>
                </c:pt>
                <c:pt idx="3">
                  <c:v>0.56291199999999997</c:v>
                </c:pt>
                <c:pt idx="4">
                  <c:v>0.66356400000000004</c:v>
                </c:pt>
                <c:pt idx="5">
                  <c:v>0.76370400000000005</c:v>
                </c:pt>
                <c:pt idx="6">
                  <c:v>0.80656300000000003</c:v>
                </c:pt>
                <c:pt idx="7">
                  <c:v>0.90348600000000001</c:v>
                </c:pt>
                <c:pt idx="8">
                  <c:v>0.90881400000000001</c:v>
                </c:pt>
                <c:pt idx="9">
                  <c:v>0.91300700000000001</c:v>
                </c:pt>
                <c:pt idx="10">
                  <c:v>0.97811400000000004</c:v>
                </c:pt>
                <c:pt idx="11">
                  <c:v>0.97398600000000002</c:v>
                </c:pt>
                <c:pt idx="12">
                  <c:v>0.98681099999999999</c:v>
                </c:pt>
                <c:pt idx="13">
                  <c:v>0.96779800000000005</c:v>
                </c:pt>
                <c:pt idx="14">
                  <c:v>0.98601000000000005</c:v>
                </c:pt>
                <c:pt idx="15">
                  <c:v>0.98663100000000004</c:v>
                </c:pt>
                <c:pt idx="16">
                  <c:v>0.99528399999999995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DCD-4738-803B-6694ED437E13}"/>
            </c:ext>
          </c:extLst>
        </c:ser>
        <c:ser>
          <c:idx val="4"/>
          <c:order val="4"/>
          <c:tx>
            <c:strRef>
              <c:f>'Eff x = 3.5'!$L$47</c:f>
              <c:strCache>
                <c:ptCount val="1"/>
                <c:pt idx="0">
                  <c:v>ring N = 25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'Eff x = 3.5'!$K$48:$K$67</c:f>
              <c:numCache>
                <c:formatCode>General</c:formatCode>
                <c:ptCount val="20"/>
                <c:pt idx="0">
                  <c:v>0.2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1</c:v>
                </c:pt>
                <c:pt idx="5">
                  <c:v>1.6</c:v>
                </c:pt>
                <c:pt idx="6">
                  <c:v>2.4</c:v>
                </c:pt>
                <c:pt idx="7">
                  <c:v>3.8</c:v>
                </c:pt>
                <c:pt idx="8">
                  <c:v>5.8</c:v>
                </c:pt>
                <c:pt idx="9">
                  <c:v>8.8000000000000007</c:v>
                </c:pt>
                <c:pt idx="10">
                  <c:v>13.4</c:v>
                </c:pt>
                <c:pt idx="11">
                  <c:v>20.6</c:v>
                </c:pt>
                <c:pt idx="12">
                  <c:v>31.4</c:v>
                </c:pt>
                <c:pt idx="13">
                  <c:v>47.8</c:v>
                </c:pt>
                <c:pt idx="14">
                  <c:v>72.8</c:v>
                </c:pt>
                <c:pt idx="15">
                  <c:v>111.2</c:v>
                </c:pt>
                <c:pt idx="16">
                  <c:v>169.4</c:v>
                </c:pt>
                <c:pt idx="17">
                  <c:v>258.2</c:v>
                </c:pt>
                <c:pt idx="18">
                  <c:v>393.6</c:v>
                </c:pt>
                <c:pt idx="19">
                  <c:v>599.79999999999995</c:v>
                </c:pt>
              </c:numCache>
            </c:numRef>
          </c:xVal>
          <c:yVal>
            <c:numRef>
              <c:f>'Eff x = 3.5'!$L$48:$L$66</c:f>
              <c:numCache>
                <c:formatCode>General</c:formatCode>
                <c:ptCount val="19"/>
                <c:pt idx="0">
                  <c:v>2.3147899999999999E-2</c:v>
                </c:pt>
                <c:pt idx="1">
                  <c:v>2.23293E-2</c:v>
                </c:pt>
                <c:pt idx="2">
                  <c:v>6.2182899999999999E-2</c:v>
                </c:pt>
                <c:pt idx="3">
                  <c:v>9.68831E-2</c:v>
                </c:pt>
                <c:pt idx="4">
                  <c:v>0.22023599999999999</c:v>
                </c:pt>
                <c:pt idx="5">
                  <c:v>0.34995799999999999</c:v>
                </c:pt>
                <c:pt idx="6">
                  <c:v>0.50467300000000004</c:v>
                </c:pt>
                <c:pt idx="7">
                  <c:v>0.64197300000000002</c:v>
                </c:pt>
                <c:pt idx="8">
                  <c:v>0.75857200000000002</c:v>
                </c:pt>
                <c:pt idx="9">
                  <c:v>0.82064499999999996</c:v>
                </c:pt>
                <c:pt idx="10">
                  <c:v>0.86802599999999996</c:v>
                </c:pt>
                <c:pt idx="11">
                  <c:v>0.91250100000000001</c:v>
                </c:pt>
                <c:pt idx="12">
                  <c:v>0.93408199999999997</c:v>
                </c:pt>
                <c:pt idx="13">
                  <c:v>0.96506099999999995</c:v>
                </c:pt>
                <c:pt idx="14">
                  <c:v>0.969476</c:v>
                </c:pt>
                <c:pt idx="15">
                  <c:v>0.98315799999999998</c:v>
                </c:pt>
                <c:pt idx="16">
                  <c:v>0.98864099999999999</c:v>
                </c:pt>
                <c:pt idx="17">
                  <c:v>0.99123399999999995</c:v>
                </c:pt>
                <c:pt idx="18">
                  <c:v>0.99555899999999997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DCD-4738-803B-6694ED437E13}"/>
            </c:ext>
          </c:extLst>
        </c:ser>
        <c:ser>
          <c:idx val="5"/>
          <c:order val="5"/>
          <c:tx>
            <c:strRef>
              <c:f>'Eff x = 3.5'!$M$47</c:f>
              <c:strCache>
                <c:ptCount val="1"/>
                <c:pt idx="0">
                  <c:v>ring N = 100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'Eff x = 3.5'!$K$48:$K$67</c:f>
              <c:numCache>
                <c:formatCode>General</c:formatCode>
                <c:ptCount val="20"/>
                <c:pt idx="0">
                  <c:v>0.2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1</c:v>
                </c:pt>
                <c:pt idx="5">
                  <c:v>1.6</c:v>
                </c:pt>
                <c:pt idx="6">
                  <c:v>2.4</c:v>
                </c:pt>
                <c:pt idx="7">
                  <c:v>3.8</c:v>
                </c:pt>
                <c:pt idx="8">
                  <c:v>5.8</c:v>
                </c:pt>
                <c:pt idx="9">
                  <c:v>8.8000000000000007</c:v>
                </c:pt>
                <c:pt idx="10">
                  <c:v>13.4</c:v>
                </c:pt>
                <c:pt idx="11">
                  <c:v>20.6</c:v>
                </c:pt>
                <c:pt idx="12">
                  <c:v>31.4</c:v>
                </c:pt>
                <c:pt idx="13">
                  <c:v>47.8</c:v>
                </c:pt>
                <c:pt idx="14">
                  <c:v>72.8</c:v>
                </c:pt>
                <c:pt idx="15">
                  <c:v>111.2</c:v>
                </c:pt>
                <c:pt idx="16">
                  <c:v>169.4</c:v>
                </c:pt>
                <c:pt idx="17">
                  <c:v>258.2</c:v>
                </c:pt>
                <c:pt idx="18">
                  <c:v>393.6</c:v>
                </c:pt>
                <c:pt idx="19">
                  <c:v>599.79999999999995</c:v>
                </c:pt>
              </c:numCache>
            </c:numRef>
          </c:xVal>
          <c:yVal>
            <c:numRef>
              <c:f>'Eff x = 3.5'!$M$48:$M$65</c:f>
              <c:numCache>
                <c:formatCode>General</c:formatCode>
                <c:ptCount val="18"/>
                <c:pt idx="1">
                  <c:v>1.25577E-2</c:v>
                </c:pt>
                <c:pt idx="2">
                  <c:v>3.7012299999999998E-2</c:v>
                </c:pt>
                <c:pt idx="3">
                  <c:v>7.2652599999999998E-2</c:v>
                </c:pt>
                <c:pt idx="4">
                  <c:v>0.158328</c:v>
                </c:pt>
                <c:pt idx="5">
                  <c:v>0.30260100000000001</c:v>
                </c:pt>
                <c:pt idx="6">
                  <c:v>0.467532</c:v>
                </c:pt>
                <c:pt idx="7">
                  <c:v>0.62304499999999996</c:v>
                </c:pt>
                <c:pt idx="8">
                  <c:v>0.71899500000000005</c:v>
                </c:pt>
                <c:pt idx="9">
                  <c:v>0.81987299999999996</c:v>
                </c:pt>
                <c:pt idx="10">
                  <c:v>0.86169799999999996</c:v>
                </c:pt>
                <c:pt idx="11">
                  <c:v>0.90019700000000002</c:v>
                </c:pt>
                <c:pt idx="12">
                  <c:v>0.93867400000000001</c:v>
                </c:pt>
                <c:pt idx="13">
                  <c:v>0.95906400000000003</c:v>
                </c:pt>
                <c:pt idx="14">
                  <c:v>0.97340199999999999</c:v>
                </c:pt>
                <c:pt idx="15">
                  <c:v>0.981155</c:v>
                </c:pt>
                <c:pt idx="16">
                  <c:v>0.99160300000000001</c:v>
                </c:pt>
                <c:pt idx="17">
                  <c:v>0.99091200000000002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DCD-4738-803B-6694ED437E13}"/>
            </c:ext>
          </c:extLst>
        </c:ser>
        <c:ser>
          <c:idx val="6"/>
          <c:order val="6"/>
          <c:tx>
            <c:strRef>
              <c:f>'Eff x = 3.5'!$N$47</c:f>
              <c:strCache>
                <c:ptCount val="1"/>
                <c:pt idx="0">
                  <c:v>ring N = 1000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'Eff x = 3.5'!$K$48:$K$67</c:f>
              <c:numCache>
                <c:formatCode>General</c:formatCode>
                <c:ptCount val="20"/>
                <c:pt idx="0">
                  <c:v>0.2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1</c:v>
                </c:pt>
                <c:pt idx="5">
                  <c:v>1.6</c:v>
                </c:pt>
                <c:pt idx="6">
                  <c:v>2.4</c:v>
                </c:pt>
                <c:pt idx="7">
                  <c:v>3.8</c:v>
                </c:pt>
                <c:pt idx="8">
                  <c:v>5.8</c:v>
                </c:pt>
                <c:pt idx="9">
                  <c:v>8.8000000000000007</c:v>
                </c:pt>
                <c:pt idx="10">
                  <c:v>13.4</c:v>
                </c:pt>
                <c:pt idx="11">
                  <c:v>20.6</c:v>
                </c:pt>
                <c:pt idx="12">
                  <c:v>31.4</c:v>
                </c:pt>
                <c:pt idx="13">
                  <c:v>47.8</c:v>
                </c:pt>
                <c:pt idx="14">
                  <c:v>72.8</c:v>
                </c:pt>
                <c:pt idx="15">
                  <c:v>111.2</c:v>
                </c:pt>
                <c:pt idx="16">
                  <c:v>169.4</c:v>
                </c:pt>
                <c:pt idx="17">
                  <c:v>258.2</c:v>
                </c:pt>
                <c:pt idx="18">
                  <c:v>393.6</c:v>
                </c:pt>
                <c:pt idx="19">
                  <c:v>599.79999999999995</c:v>
                </c:pt>
              </c:numCache>
            </c:numRef>
          </c:xVal>
          <c:yVal>
            <c:numRef>
              <c:f>'Eff x = 3.5'!$N$48:$N$64</c:f>
              <c:numCache>
                <c:formatCode>General</c:formatCode>
                <c:ptCount val="17"/>
                <c:pt idx="0">
                  <c:v>1.3747000000000001E-2</c:v>
                </c:pt>
                <c:pt idx="1">
                  <c:v>1.3967200000000001E-2</c:v>
                </c:pt>
                <c:pt idx="2">
                  <c:v>3.2283600000000003E-2</c:v>
                </c:pt>
                <c:pt idx="3">
                  <c:v>6.0770299999999999E-2</c:v>
                </c:pt>
                <c:pt idx="4">
                  <c:v>0.10209</c:v>
                </c:pt>
                <c:pt idx="5">
                  <c:v>0.247167</c:v>
                </c:pt>
                <c:pt idx="6">
                  <c:v>0.41794100000000001</c:v>
                </c:pt>
                <c:pt idx="7">
                  <c:v>0.57191899999999996</c:v>
                </c:pt>
                <c:pt idx="8">
                  <c:v>0.72567599999999999</c:v>
                </c:pt>
                <c:pt idx="9">
                  <c:v>0.79875499999999999</c:v>
                </c:pt>
                <c:pt idx="10">
                  <c:v>0.85696499999999998</c:v>
                </c:pt>
                <c:pt idx="11">
                  <c:v>0.91332400000000002</c:v>
                </c:pt>
                <c:pt idx="12">
                  <c:v>0.93734899999999999</c:v>
                </c:pt>
                <c:pt idx="13">
                  <c:v>0.95436399999999999</c:v>
                </c:pt>
                <c:pt idx="14">
                  <c:v>0.97035899999999997</c:v>
                </c:pt>
                <c:pt idx="15">
                  <c:v>0.979989</c:v>
                </c:pt>
                <c:pt idx="16">
                  <c:v>0.98627299999999996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DCD-4738-803B-6694ED437E13}"/>
            </c:ext>
          </c:extLst>
        </c:ser>
        <c:ser>
          <c:idx val="7"/>
          <c:order val="7"/>
          <c:tx>
            <c:strRef>
              <c:f>'Eff x = 3.5'!$X$47</c:f>
              <c:strCache>
                <c:ptCount val="1"/>
                <c:pt idx="0">
                  <c:v>torus N = 100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'Eff x = 3.5'!$W$48:$W$67</c:f>
              <c:numCache>
                <c:formatCode>General</c:formatCode>
                <c:ptCount val="20"/>
                <c:pt idx="0">
                  <c:v>5.681818181818182E-3</c:v>
                </c:pt>
                <c:pt idx="1">
                  <c:v>5.681818181818182E-3</c:v>
                </c:pt>
                <c:pt idx="2">
                  <c:v>1.1363636363636364E-2</c:v>
                </c:pt>
                <c:pt idx="3">
                  <c:v>1.7045454545454544E-2</c:v>
                </c:pt>
                <c:pt idx="4">
                  <c:v>2.8409090909090901E-2</c:v>
                </c:pt>
                <c:pt idx="5">
                  <c:v>4.5454545454545456E-2</c:v>
                </c:pt>
                <c:pt idx="6">
                  <c:v>6.8181818181818177E-2</c:v>
                </c:pt>
                <c:pt idx="7">
                  <c:v>0.10227272727272728</c:v>
                </c:pt>
                <c:pt idx="8">
                  <c:v>0.16477272727272727</c:v>
                </c:pt>
                <c:pt idx="9">
                  <c:v>0.25</c:v>
                </c:pt>
                <c:pt idx="10">
                  <c:v>0.38636363636363635</c:v>
                </c:pt>
                <c:pt idx="11">
                  <c:v>0.58522727272727271</c:v>
                </c:pt>
                <c:pt idx="12">
                  <c:v>0.89204545454545459</c:v>
                </c:pt>
                <c:pt idx="13">
                  <c:v>1.3579545454545454</c:v>
                </c:pt>
                <c:pt idx="14">
                  <c:v>2.0681818181818183</c:v>
                </c:pt>
                <c:pt idx="15">
                  <c:v>3.1590909090909092</c:v>
                </c:pt>
                <c:pt idx="16">
                  <c:v>4.8125</c:v>
                </c:pt>
                <c:pt idx="17">
                  <c:v>7.3352272727272725</c:v>
                </c:pt>
                <c:pt idx="18">
                  <c:v>11.181818181818182</c:v>
                </c:pt>
                <c:pt idx="19">
                  <c:v>17.039772727272727</c:v>
                </c:pt>
              </c:numCache>
            </c:numRef>
          </c:xVal>
          <c:yVal>
            <c:numRef>
              <c:f>'Eff x = 3.5'!$X$48:$X$67</c:f>
              <c:numCache>
                <c:formatCode>General</c:formatCode>
                <c:ptCount val="20"/>
                <c:pt idx="10">
                  <c:v>0.02</c:v>
                </c:pt>
                <c:pt idx="11">
                  <c:v>0.1</c:v>
                </c:pt>
                <c:pt idx="12">
                  <c:v>0.32525300000000001</c:v>
                </c:pt>
                <c:pt idx="13">
                  <c:v>0.57067100000000004</c:v>
                </c:pt>
                <c:pt idx="14">
                  <c:v>0.69737800000000005</c:v>
                </c:pt>
                <c:pt idx="15">
                  <c:v>0.78337000000000001</c:v>
                </c:pt>
                <c:pt idx="16">
                  <c:v>0.85064700000000004</c:v>
                </c:pt>
                <c:pt idx="17">
                  <c:v>0.89658000000000004</c:v>
                </c:pt>
                <c:pt idx="18">
                  <c:v>0.93010000000000004</c:v>
                </c:pt>
                <c:pt idx="19">
                  <c:v>0.95277500000000004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FDCD-4738-803B-6694ED437E13}"/>
            </c:ext>
          </c:extLst>
        </c:ser>
        <c:ser>
          <c:idx val="8"/>
          <c:order val="8"/>
          <c:tx>
            <c:v>fit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'Eff x = 3.5'!$K$48:$K$67</c:f>
              <c:numCache>
                <c:formatCode>General</c:formatCode>
                <c:ptCount val="20"/>
                <c:pt idx="0">
                  <c:v>0.2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1</c:v>
                </c:pt>
                <c:pt idx="5">
                  <c:v>1.6</c:v>
                </c:pt>
                <c:pt idx="6">
                  <c:v>2.4</c:v>
                </c:pt>
                <c:pt idx="7">
                  <c:v>3.8</c:v>
                </c:pt>
                <c:pt idx="8">
                  <c:v>5.8</c:v>
                </c:pt>
                <c:pt idx="9">
                  <c:v>8.8000000000000007</c:v>
                </c:pt>
                <c:pt idx="10">
                  <c:v>13.4</c:v>
                </c:pt>
                <c:pt idx="11">
                  <c:v>20.6</c:v>
                </c:pt>
                <c:pt idx="12">
                  <c:v>31.4</c:v>
                </c:pt>
                <c:pt idx="13">
                  <c:v>47.8</c:v>
                </c:pt>
                <c:pt idx="14">
                  <c:v>72.8</c:v>
                </c:pt>
                <c:pt idx="15">
                  <c:v>111.2</c:v>
                </c:pt>
                <c:pt idx="16">
                  <c:v>169.4</c:v>
                </c:pt>
                <c:pt idx="17">
                  <c:v>258.2</c:v>
                </c:pt>
                <c:pt idx="18">
                  <c:v>393.6</c:v>
                </c:pt>
                <c:pt idx="19">
                  <c:v>599.79999999999995</c:v>
                </c:pt>
              </c:numCache>
              <c:extLst xmlns:c15="http://schemas.microsoft.com/office/drawing/2012/chart"/>
            </c:numRef>
          </c:xVal>
          <c:yVal>
            <c:numRef>
              <c:f>'Eff x = 3.5'!$O$48:$O$64</c:f>
              <c:numCache>
                <c:formatCode>General</c:formatCode>
                <c:ptCount val="17"/>
                <c:pt idx="0">
                  <c:v>4.7619047619047616E-2</c:v>
                </c:pt>
                <c:pt idx="1">
                  <c:v>4.7619047619047616E-2</c:v>
                </c:pt>
                <c:pt idx="2">
                  <c:v>9.0909090909090912E-2</c:v>
                </c:pt>
                <c:pt idx="3">
                  <c:v>0.13043478260869565</c:v>
                </c:pt>
                <c:pt idx="4">
                  <c:v>0.2</c:v>
                </c:pt>
                <c:pt idx="5">
                  <c:v>0.2857142857142857</c:v>
                </c:pt>
                <c:pt idx="6">
                  <c:v>0.37499999999999994</c:v>
                </c:pt>
                <c:pt idx="7">
                  <c:v>0.48717948717948723</c:v>
                </c:pt>
                <c:pt idx="8">
                  <c:v>0.59183673469387754</c:v>
                </c:pt>
                <c:pt idx="9">
                  <c:v>0.6875</c:v>
                </c:pt>
                <c:pt idx="10">
                  <c:v>0.77011494252873569</c:v>
                </c:pt>
                <c:pt idx="11">
                  <c:v>0.83739837398373995</c:v>
                </c:pt>
                <c:pt idx="12">
                  <c:v>0.88700564971751417</c:v>
                </c:pt>
                <c:pt idx="13">
                  <c:v>0.92277992277992282</c:v>
                </c:pt>
                <c:pt idx="14">
                  <c:v>0.94791666666666663</c:v>
                </c:pt>
                <c:pt idx="15">
                  <c:v>0.96527777777777779</c:v>
                </c:pt>
                <c:pt idx="16">
                  <c:v>0.97693194925028826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9-FDCD-4738-803B-6694ED437E13}"/>
            </c:ext>
          </c:extLst>
        </c:ser>
        <c:ser>
          <c:idx val="9"/>
          <c:order val="9"/>
          <c:tx>
            <c:v>minimal unlim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1">
                    <a:alpha val="55000"/>
                  </a:schemeClr>
                </a:solidFill>
              </a:ln>
              <a:effectLst/>
            </c:spPr>
          </c:marker>
          <c:xVal>
            <c:numRef>
              <c:f>'Eff x = 3.5'!$C$48:$C$67</c:f>
              <c:numCache>
                <c:formatCode>General</c:formatCode>
                <c:ptCount val="20"/>
                <c:pt idx="0">
                  <c:v>0.5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2.5</c:v>
                </c:pt>
                <c:pt idx="5">
                  <c:v>4</c:v>
                </c:pt>
                <c:pt idx="6">
                  <c:v>6</c:v>
                </c:pt>
                <c:pt idx="7">
                  <c:v>9.5</c:v>
                </c:pt>
                <c:pt idx="8">
                  <c:v>14.5</c:v>
                </c:pt>
                <c:pt idx="9">
                  <c:v>22</c:v>
                </c:pt>
                <c:pt idx="10">
                  <c:v>33.5</c:v>
                </c:pt>
                <c:pt idx="11">
                  <c:v>51.5</c:v>
                </c:pt>
                <c:pt idx="12">
                  <c:v>78.5</c:v>
                </c:pt>
                <c:pt idx="13">
                  <c:v>119.5</c:v>
                </c:pt>
                <c:pt idx="14">
                  <c:v>182</c:v>
                </c:pt>
                <c:pt idx="15">
                  <c:v>278</c:v>
                </c:pt>
                <c:pt idx="16">
                  <c:v>423.5</c:v>
                </c:pt>
                <c:pt idx="17">
                  <c:v>645.5</c:v>
                </c:pt>
                <c:pt idx="18">
                  <c:v>984</c:v>
                </c:pt>
                <c:pt idx="19">
                  <c:v>1499.5</c:v>
                </c:pt>
              </c:numCache>
            </c:numRef>
          </c:xVal>
          <c:yVal>
            <c:numRef>
              <c:f>'Eff x = 3.5'!$H$48:$H$62</c:f>
              <c:numCache>
                <c:formatCode>General</c:formatCode>
                <c:ptCount val="15"/>
                <c:pt idx="0">
                  <c:v>0.501641</c:v>
                </c:pt>
                <c:pt idx="1">
                  <c:v>0.50169600000000003</c:v>
                </c:pt>
                <c:pt idx="2">
                  <c:v>0.65673000000000004</c:v>
                </c:pt>
                <c:pt idx="3">
                  <c:v>0.74123700000000003</c:v>
                </c:pt>
                <c:pt idx="4">
                  <c:v>0.81623500000000004</c:v>
                </c:pt>
                <c:pt idx="5">
                  <c:v>0.88215699999999997</c:v>
                </c:pt>
                <c:pt idx="6">
                  <c:v>0.91690000000000005</c:v>
                </c:pt>
                <c:pt idx="7">
                  <c:v>0.94645100000000004</c:v>
                </c:pt>
                <c:pt idx="8">
                  <c:v>0.96069800000000005</c:v>
                </c:pt>
                <c:pt idx="9">
                  <c:v>0.97729699999999997</c:v>
                </c:pt>
                <c:pt idx="10">
                  <c:v>0.98646900000000004</c:v>
                </c:pt>
                <c:pt idx="11">
                  <c:v>0.99821800000000005</c:v>
                </c:pt>
                <c:pt idx="12">
                  <c:v>0.99093600000000004</c:v>
                </c:pt>
                <c:pt idx="13">
                  <c:v>0.99825799999999998</c:v>
                </c:pt>
                <c:pt idx="14">
                  <c:v>0.99604999999999999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FDCD-4738-803B-6694ED437E13}"/>
            </c:ext>
          </c:extLst>
        </c:ser>
        <c:ser>
          <c:idx val="10"/>
          <c:order val="10"/>
          <c:tx>
            <c:strRef>
              <c:f>'Eff x = 3.5'!$T$47</c:f>
              <c:strCache>
                <c:ptCount val="1"/>
                <c:pt idx="0">
                  <c:v>torus 25 unlim</c:v>
                </c:pt>
              </c:strCache>
            </c:strRef>
          </c:tx>
          <c:spPr>
            <a:ln w="19050" cap="rnd">
              <a:solidFill>
                <a:schemeClr val="accent1">
                  <a:alpha val="5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6350">
                <a:solidFill>
                  <a:schemeClr val="accent1">
                    <a:alpha val="57000"/>
                  </a:schemeClr>
                </a:solidFill>
              </a:ln>
              <a:effectLst/>
            </c:spPr>
          </c:marker>
          <c:xVal>
            <c:numRef>
              <c:f>'Eff x = 3.5'!$S$48:$S$107</c:f>
              <c:numCache>
                <c:formatCode>General</c:formatCode>
                <c:ptCount val="60"/>
                <c:pt idx="0">
                  <c:v>2.8571428571428571E-2</c:v>
                </c:pt>
                <c:pt idx="1">
                  <c:v>2.8571428571428571E-2</c:v>
                </c:pt>
                <c:pt idx="2">
                  <c:v>2.8571428571428571E-2</c:v>
                </c:pt>
                <c:pt idx="3">
                  <c:v>2.8571428571428571E-2</c:v>
                </c:pt>
                <c:pt idx="4">
                  <c:v>2.8571428571428571E-2</c:v>
                </c:pt>
                <c:pt idx="5">
                  <c:v>2.8571428571428571E-2</c:v>
                </c:pt>
                <c:pt idx="6">
                  <c:v>5.7142857142857141E-2</c:v>
                </c:pt>
                <c:pt idx="7">
                  <c:v>5.7142857142857141E-2</c:v>
                </c:pt>
                <c:pt idx="8">
                  <c:v>5.7142857142857141E-2</c:v>
                </c:pt>
                <c:pt idx="9">
                  <c:v>8.5714285714285715E-2</c:v>
                </c:pt>
                <c:pt idx="10">
                  <c:v>8.5714285714285715E-2</c:v>
                </c:pt>
                <c:pt idx="11">
                  <c:v>0.11428571428571428</c:v>
                </c:pt>
                <c:pt idx="12">
                  <c:v>0.14285714285714285</c:v>
                </c:pt>
                <c:pt idx="13">
                  <c:v>0.14285714285714285</c:v>
                </c:pt>
                <c:pt idx="14">
                  <c:v>0.17142857142857143</c:v>
                </c:pt>
                <c:pt idx="15">
                  <c:v>0.2</c:v>
                </c:pt>
                <c:pt idx="16">
                  <c:v>0.22857142857142856</c:v>
                </c:pt>
                <c:pt idx="17">
                  <c:v>0.2857142857142857</c:v>
                </c:pt>
                <c:pt idx="18">
                  <c:v>0.31428571428571428</c:v>
                </c:pt>
                <c:pt idx="19">
                  <c:v>0.37142857142857144</c:v>
                </c:pt>
                <c:pt idx="20">
                  <c:v>0.42857142857142855</c:v>
                </c:pt>
                <c:pt idx="21">
                  <c:v>0.48571428571428571</c:v>
                </c:pt>
                <c:pt idx="22">
                  <c:v>0.54285714285714282</c:v>
                </c:pt>
                <c:pt idx="23">
                  <c:v>0.62857142857142856</c:v>
                </c:pt>
                <c:pt idx="24">
                  <c:v>0.7142857142857143</c:v>
                </c:pt>
                <c:pt idx="25">
                  <c:v>0.82857142857142863</c:v>
                </c:pt>
                <c:pt idx="26">
                  <c:v>0.97142857142857142</c:v>
                </c:pt>
                <c:pt idx="27">
                  <c:v>1.1142857142857143</c:v>
                </c:pt>
                <c:pt idx="28">
                  <c:v>1.2571428571428571</c:v>
                </c:pt>
                <c:pt idx="29">
                  <c:v>1.4571428571428571</c:v>
                </c:pt>
                <c:pt idx="30">
                  <c:v>1.6571428571428573</c:v>
                </c:pt>
                <c:pt idx="31">
                  <c:v>1.9142857142857144</c:v>
                </c:pt>
                <c:pt idx="32">
                  <c:v>2.1714285714285713</c:v>
                </c:pt>
                <c:pt idx="33">
                  <c:v>2.5142857142857142</c:v>
                </c:pt>
                <c:pt idx="34">
                  <c:v>2.8571428571428572</c:v>
                </c:pt>
                <c:pt idx="35">
                  <c:v>3.2857142857142856</c:v>
                </c:pt>
                <c:pt idx="36">
                  <c:v>3.7714285714285714</c:v>
                </c:pt>
                <c:pt idx="37">
                  <c:v>4.3142857142857141</c:v>
                </c:pt>
                <c:pt idx="38">
                  <c:v>4.9428571428571431</c:v>
                </c:pt>
                <c:pt idx="39">
                  <c:v>5.6571428571428575</c:v>
                </c:pt>
                <c:pt idx="40">
                  <c:v>6.4857142857142858</c:v>
                </c:pt>
                <c:pt idx="41">
                  <c:v>7.4285714285714288</c:v>
                </c:pt>
                <c:pt idx="42">
                  <c:v>8.5142857142857142</c:v>
                </c:pt>
                <c:pt idx="43">
                  <c:v>9.7714285714285722</c:v>
                </c:pt>
                <c:pt idx="44">
                  <c:v>11.171428571428571</c:v>
                </c:pt>
                <c:pt idx="45">
                  <c:v>12.8</c:v>
                </c:pt>
                <c:pt idx="46">
                  <c:v>14.685714285714285</c:v>
                </c:pt>
                <c:pt idx="47">
                  <c:v>16.8</c:v>
                </c:pt>
                <c:pt idx="48">
                  <c:v>19.257142857142856</c:v>
                </c:pt>
                <c:pt idx="49">
                  <c:v>22.057142857142857</c:v>
                </c:pt>
                <c:pt idx="50">
                  <c:v>25.257142857142856</c:v>
                </c:pt>
                <c:pt idx="51">
                  <c:v>28.942857142857143</c:v>
                </c:pt>
                <c:pt idx="52">
                  <c:v>33.142857142857146</c:v>
                </c:pt>
                <c:pt idx="53">
                  <c:v>37.942857142857143</c:v>
                </c:pt>
                <c:pt idx="54">
                  <c:v>43.485714285714288</c:v>
                </c:pt>
                <c:pt idx="55">
                  <c:v>49.8</c:v>
                </c:pt>
                <c:pt idx="56">
                  <c:v>57.028571428571432</c:v>
                </c:pt>
                <c:pt idx="57">
                  <c:v>65.314285714285717</c:v>
                </c:pt>
                <c:pt idx="58">
                  <c:v>74.828571428571422</c:v>
                </c:pt>
                <c:pt idx="59">
                  <c:v>85.714285714285708</c:v>
                </c:pt>
              </c:numCache>
            </c:numRef>
          </c:xVal>
          <c:yVal>
            <c:numRef>
              <c:f>'Eff x = 3.5'!$T$48:$T$107</c:f>
              <c:numCache>
                <c:formatCode>General</c:formatCode>
                <c:ptCount val="60"/>
                <c:pt idx="0">
                  <c:v>8.0414600000000003E-2</c:v>
                </c:pt>
                <c:pt idx="1">
                  <c:v>7.9078499999999996E-2</c:v>
                </c:pt>
                <c:pt idx="2">
                  <c:v>8.0323099999999995E-2</c:v>
                </c:pt>
                <c:pt idx="3">
                  <c:v>7.8639799999999996E-2</c:v>
                </c:pt>
                <c:pt idx="4">
                  <c:v>7.8626699999999994E-2</c:v>
                </c:pt>
                <c:pt idx="5">
                  <c:v>7.8331499999999998E-2</c:v>
                </c:pt>
                <c:pt idx="6">
                  <c:v>0.113427</c:v>
                </c:pt>
                <c:pt idx="7">
                  <c:v>0.11368300000000001</c:v>
                </c:pt>
                <c:pt idx="8">
                  <c:v>0.113051</c:v>
                </c:pt>
                <c:pt idx="9">
                  <c:v>0.14105500000000001</c:v>
                </c:pt>
                <c:pt idx="10">
                  <c:v>0.14117099999999999</c:v>
                </c:pt>
                <c:pt idx="11">
                  <c:v>0.16292899999999999</c:v>
                </c:pt>
                <c:pt idx="12">
                  <c:v>0.18629200000000001</c:v>
                </c:pt>
                <c:pt idx="13">
                  <c:v>0.188384</c:v>
                </c:pt>
                <c:pt idx="14">
                  <c:v>0.200762</c:v>
                </c:pt>
                <c:pt idx="15">
                  <c:v>0.21438399999999999</c:v>
                </c:pt>
                <c:pt idx="16">
                  <c:v>0.23405999999999999</c:v>
                </c:pt>
                <c:pt idx="17">
                  <c:v>0.26112800000000003</c:v>
                </c:pt>
                <c:pt idx="18">
                  <c:v>0.27119599999999999</c:v>
                </c:pt>
                <c:pt idx="19">
                  <c:v>0.29596800000000001</c:v>
                </c:pt>
                <c:pt idx="20">
                  <c:v>0.31579099999999999</c:v>
                </c:pt>
                <c:pt idx="21">
                  <c:v>0.34570299999999998</c:v>
                </c:pt>
                <c:pt idx="22">
                  <c:v>0.34820899999999999</c:v>
                </c:pt>
                <c:pt idx="23">
                  <c:v>0.38259900000000002</c:v>
                </c:pt>
                <c:pt idx="24">
                  <c:v>0.39640900000000001</c:v>
                </c:pt>
                <c:pt idx="25">
                  <c:v>0.42530000000000001</c:v>
                </c:pt>
                <c:pt idx="26">
                  <c:v>0.46295799999999998</c:v>
                </c:pt>
                <c:pt idx="27">
                  <c:v>0.485736</c:v>
                </c:pt>
                <c:pt idx="28">
                  <c:v>0.506602</c:v>
                </c:pt>
                <c:pt idx="29">
                  <c:v>0.54145200000000004</c:v>
                </c:pt>
                <c:pt idx="30">
                  <c:v>0.56132199999999999</c:v>
                </c:pt>
                <c:pt idx="31">
                  <c:v>0.59328199999999998</c:v>
                </c:pt>
                <c:pt idx="32">
                  <c:v>0.61657200000000001</c:v>
                </c:pt>
                <c:pt idx="33">
                  <c:v>0.64977600000000002</c:v>
                </c:pt>
                <c:pt idx="34">
                  <c:v>0.67906200000000005</c:v>
                </c:pt>
                <c:pt idx="35">
                  <c:v>0.69783600000000001</c:v>
                </c:pt>
                <c:pt idx="36">
                  <c:v>0.73312699999999997</c:v>
                </c:pt>
                <c:pt idx="37">
                  <c:v>0.75422299999999998</c:v>
                </c:pt>
                <c:pt idx="38">
                  <c:v>0.78282799999999997</c:v>
                </c:pt>
                <c:pt idx="39">
                  <c:v>0.800898</c:v>
                </c:pt>
                <c:pt idx="40">
                  <c:v>0.822496</c:v>
                </c:pt>
                <c:pt idx="41">
                  <c:v>0.83763200000000004</c:v>
                </c:pt>
                <c:pt idx="42">
                  <c:v>0.860985</c:v>
                </c:pt>
                <c:pt idx="43">
                  <c:v>0.87769200000000003</c:v>
                </c:pt>
                <c:pt idx="44">
                  <c:v>0.88568500000000006</c:v>
                </c:pt>
                <c:pt idx="45">
                  <c:v>0.89854199999999995</c:v>
                </c:pt>
                <c:pt idx="46">
                  <c:v>0.916076</c:v>
                </c:pt>
                <c:pt idx="47">
                  <c:v>0.92377900000000002</c:v>
                </c:pt>
                <c:pt idx="48">
                  <c:v>0.933056</c:v>
                </c:pt>
                <c:pt idx="49">
                  <c:v>0.93892699999999996</c:v>
                </c:pt>
                <c:pt idx="50">
                  <c:v>0.94779199999999997</c:v>
                </c:pt>
                <c:pt idx="51">
                  <c:v>0.95439499999999999</c:v>
                </c:pt>
                <c:pt idx="52">
                  <c:v>0.95962700000000001</c:v>
                </c:pt>
                <c:pt idx="53">
                  <c:v>0.96445499999999995</c:v>
                </c:pt>
                <c:pt idx="54">
                  <c:v>0.96714500000000003</c:v>
                </c:pt>
                <c:pt idx="55">
                  <c:v>0.97261699999999995</c:v>
                </c:pt>
                <c:pt idx="56">
                  <c:v>0.97663900000000003</c:v>
                </c:pt>
                <c:pt idx="57">
                  <c:v>0.98097699999999999</c:v>
                </c:pt>
                <c:pt idx="58">
                  <c:v>0.98191600000000001</c:v>
                </c:pt>
                <c:pt idx="59">
                  <c:v>0.98417699999999997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FDCD-4738-803B-6694ED437E13}"/>
            </c:ext>
          </c:extLst>
        </c:ser>
        <c:ser>
          <c:idx val="11"/>
          <c:order val="11"/>
          <c:tx>
            <c:v>torus 100 unlim</c:v>
          </c:tx>
          <c:spPr>
            <a:ln w="19050" cap="rnd">
              <a:solidFill>
                <a:schemeClr val="accent1">
                  <a:alpha val="5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1">
                    <a:alpha val="53000"/>
                  </a:schemeClr>
                </a:solidFill>
              </a:ln>
              <a:effectLst/>
            </c:spPr>
          </c:marker>
          <c:xVal>
            <c:numRef>
              <c:f>'Eff x = 3.5'!$W$48:$W$67</c:f>
              <c:numCache>
                <c:formatCode>General</c:formatCode>
                <c:ptCount val="20"/>
                <c:pt idx="0">
                  <c:v>5.681818181818182E-3</c:v>
                </c:pt>
                <c:pt idx="1">
                  <c:v>5.681818181818182E-3</c:v>
                </c:pt>
                <c:pt idx="2">
                  <c:v>1.1363636363636364E-2</c:v>
                </c:pt>
                <c:pt idx="3">
                  <c:v>1.7045454545454544E-2</c:v>
                </c:pt>
                <c:pt idx="4">
                  <c:v>2.8409090909090901E-2</c:v>
                </c:pt>
                <c:pt idx="5">
                  <c:v>4.5454545454545456E-2</c:v>
                </c:pt>
                <c:pt idx="6">
                  <c:v>6.8181818181818177E-2</c:v>
                </c:pt>
                <c:pt idx="7">
                  <c:v>0.10227272727272728</c:v>
                </c:pt>
                <c:pt idx="8">
                  <c:v>0.16477272727272727</c:v>
                </c:pt>
                <c:pt idx="9">
                  <c:v>0.25</c:v>
                </c:pt>
                <c:pt idx="10">
                  <c:v>0.38636363636363635</c:v>
                </c:pt>
                <c:pt idx="11">
                  <c:v>0.58522727272727271</c:v>
                </c:pt>
                <c:pt idx="12">
                  <c:v>0.89204545454545459</c:v>
                </c:pt>
                <c:pt idx="13">
                  <c:v>1.3579545454545454</c:v>
                </c:pt>
                <c:pt idx="14">
                  <c:v>2.0681818181818183</c:v>
                </c:pt>
                <c:pt idx="15">
                  <c:v>3.1590909090909092</c:v>
                </c:pt>
                <c:pt idx="16">
                  <c:v>4.8125</c:v>
                </c:pt>
                <c:pt idx="17">
                  <c:v>7.3352272727272725</c:v>
                </c:pt>
                <c:pt idx="18">
                  <c:v>11.181818181818182</c:v>
                </c:pt>
                <c:pt idx="19">
                  <c:v>17.039772727272727</c:v>
                </c:pt>
              </c:numCache>
            </c:numRef>
          </c:xVal>
          <c:yVal>
            <c:numRef>
              <c:f>'Eff x = 3.5'!$Y$48:$Y$65</c:f>
              <c:numCache>
                <c:formatCode>General</c:formatCode>
                <c:ptCount val="18"/>
                <c:pt idx="0">
                  <c:v>3.8244899999999998E-2</c:v>
                </c:pt>
                <c:pt idx="1">
                  <c:v>3.8838699999999997E-2</c:v>
                </c:pt>
                <c:pt idx="2">
                  <c:v>5.7214599999999997E-2</c:v>
                </c:pt>
                <c:pt idx="3">
                  <c:v>7.1645200000000006E-2</c:v>
                </c:pt>
                <c:pt idx="4">
                  <c:v>9.3332399999999996E-2</c:v>
                </c:pt>
                <c:pt idx="5">
                  <c:v>0.119952</c:v>
                </c:pt>
                <c:pt idx="6">
                  <c:v>0.14896799999999999</c:v>
                </c:pt>
                <c:pt idx="7">
                  <c:v>0.18299099999999999</c:v>
                </c:pt>
                <c:pt idx="8">
                  <c:v>0.23247100000000001</c:v>
                </c:pt>
                <c:pt idx="9">
                  <c:v>0.27756599999999998</c:v>
                </c:pt>
                <c:pt idx="10">
                  <c:v>0.33912999999999999</c:v>
                </c:pt>
                <c:pt idx="11">
                  <c:v>0.40959000000000001</c:v>
                </c:pt>
                <c:pt idx="12">
                  <c:v>0.48192299999999999</c:v>
                </c:pt>
                <c:pt idx="13">
                  <c:v>0.56743699999999997</c:v>
                </c:pt>
                <c:pt idx="14">
                  <c:v>0.66073899999999997</c:v>
                </c:pt>
                <c:pt idx="15">
                  <c:v>0.73872599999999999</c:v>
                </c:pt>
                <c:pt idx="16">
                  <c:v>0.820994</c:v>
                </c:pt>
                <c:pt idx="17">
                  <c:v>0.87161999999999995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FDCD-4738-803B-6694ED437E13}"/>
            </c:ext>
          </c:extLst>
        </c:ser>
        <c:ser>
          <c:idx val="12"/>
          <c:order val="12"/>
          <c:tx>
            <c:strRef>
              <c:f>'Eff x = 3.5'!$J$47</c:f>
              <c:strCache>
                <c:ptCount val="1"/>
                <c:pt idx="0">
                  <c:v>Ring 100 unlim</c:v>
                </c:pt>
              </c:strCache>
            </c:strRef>
          </c:tx>
          <c:spPr>
            <a:ln w="19050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</c:marker>
          <c:xVal>
            <c:numRef>
              <c:f>'Eff x = 3.5'!$K$48:$K$67</c:f>
              <c:numCache>
                <c:formatCode>General</c:formatCode>
                <c:ptCount val="20"/>
                <c:pt idx="0">
                  <c:v>0.2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1</c:v>
                </c:pt>
                <c:pt idx="5">
                  <c:v>1.6</c:v>
                </c:pt>
                <c:pt idx="6">
                  <c:v>2.4</c:v>
                </c:pt>
                <c:pt idx="7">
                  <c:v>3.8</c:v>
                </c:pt>
                <c:pt idx="8">
                  <c:v>5.8</c:v>
                </c:pt>
                <c:pt idx="9">
                  <c:v>8.8000000000000007</c:v>
                </c:pt>
                <c:pt idx="10">
                  <c:v>13.4</c:v>
                </c:pt>
                <c:pt idx="11">
                  <c:v>20.6</c:v>
                </c:pt>
                <c:pt idx="12">
                  <c:v>31.4</c:v>
                </c:pt>
                <c:pt idx="13">
                  <c:v>47.8</c:v>
                </c:pt>
                <c:pt idx="14">
                  <c:v>72.8</c:v>
                </c:pt>
                <c:pt idx="15">
                  <c:v>111.2</c:v>
                </c:pt>
                <c:pt idx="16">
                  <c:v>169.4</c:v>
                </c:pt>
                <c:pt idx="17">
                  <c:v>258.2</c:v>
                </c:pt>
                <c:pt idx="18">
                  <c:v>393.6</c:v>
                </c:pt>
                <c:pt idx="19">
                  <c:v>599.79999999999995</c:v>
                </c:pt>
              </c:numCache>
            </c:numRef>
          </c:xVal>
          <c:yVal>
            <c:numRef>
              <c:f>'Eff x = 3.5'!$J$48:$J$63</c:f>
              <c:numCache>
                <c:formatCode>General</c:formatCode>
                <c:ptCount val="16"/>
                <c:pt idx="0">
                  <c:v>0.214722</c:v>
                </c:pt>
                <c:pt idx="1">
                  <c:v>0.21429899999999999</c:v>
                </c:pt>
                <c:pt idx="2">
                  <c:v>0.275424</c:v>
                </c:pt>
                <c:pt idx="3">
                  <c:v>0.34980699999999998</c:v>
                </c:pt>
                <c:pt idx="4">
                  <c:v>0.45887299999999998</c:v>
                </c:pt>
                <c:pt idx="5">
                  <c:v>0.61083500000000002</c:v>
                </c:pt>
                <c:pt idx="6">
                  <c:v>0.71679300000000001</c:v>
                </c:pt>
                <c:pt idx="7">
                  <c:v>0.80893400000000004</c:v>
                </c:pt>
                <c:pt idx="8">
                  <c:v>0.86727699999999996</c:v>
                </c:pt>
                <c:pt idx="9">
                  <c:v>0.90359500000000004</c:v>
                </c:pt>
                <c:pt idx="10">
                  <c:v>0.93537000000000003</c:v>
                </c:pt>
                <c:pt idx="11">
                  <c:v>0.95914600000000005</c:v>
                </c:pt>
                <c:pt idx="12">
                  <c:v>0.97260000000000002</c:v>
                </c:pt>
                <c:pt idx="13">
                  <c:v>0.98486399999999996</c:v>
                </c:pt>
                <c:pt idx="14">
                  <c:v>0.98794499999999996</c:v>
                </c:pt>
                <c:pt idx="15">
                  <c:v>0.99578299999999997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FDCD-4738-803B-6694ED437E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8180400"/>
        <c:axId val="442032784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'Eff x = 3.5'!$E$47</c15:sqref>
                        </c15:formulaRef>
                      </c:ext>
                    </c:extLst>
                    <c:strCache>
                      <c:ptCount val="1"/>
                      <c:pt idx="0">
                        <c:v>directed ring N = 25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'Eff x = 3.5'!$C$48:$C$67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0.5</c:v>
                      </c:pt>
                      <c:pt idx="1">
                        <c:v>0.5</c:v>
                      </c:pt>
                      <c:pt idx="2">
                        <c:v>1</c:v>
                      </c:pt>
                      <c:pt idx="3">
                        <c:v>1.5</c:v>
                      </c:pt>
                      <c:pt idx="4">
                        <c:v>2.5</c:v>
                      </c:pt>
                      <c:pt idx="5">
                        <c:v>4</c:v>
                      </c:pt>
                      <c:pt idx="6">
                        <c:v>6</c:v>
                      </c:pt>
                      <c:pt idx="7">
                        <c:v>9.5</c:v>
                      </c:pt>
                      <c:pt idx="8">
                        <c:v>14.5</c:v>
                      </c:pt>
                      <c:pt idx="9">
                        <c:v>22</c:v>
                      </c:pt>
                      <c:pt idx="10">
                        <c:v>33.5</c:v>
                      </c:pt>
                      <c:pt idx="11">
                        <c:v>51.5</c:v>
                      </c:pt>
                      <c:pt idx="12">
                        <c:v>78.5</c:v>
                      </c:pt>
                      <c:pt idx="13">
                        <c:v>119.5</c:v>
                      </c:pt>
                      <c:pt idx="14">
                        <c:v>182</c:v>
                      </c:pt>
                      <c:pt idx="15">
                        <c:v>278</c:v>
                      </c:pt>
                      <c:pt idx="16">
                        <c:v>423.5</c:v>
                      </c:pt>
                      <c:pt idx="17">
                        <c:v>645.5</c:v>
                      </c:pt>
                      <c:pt idx="18">
                        <c:v>984</c:v>
                      </c:pt>
                      <c:pt idx="19">
                        <c:v>1499.5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'Eff x = 3.5'!$E$48:$E$65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0.30029600000000001</c:v>
                      </c:pt>
                      <c:pt idx="1">
                        <c:v>0.31737799999999999</c:v>
                      </c:pt>
                      <c:pt idx="2">
                        <c:v>0.47909499999999999</c:v>
                      </c:pt>
                      <c:pt idx="3">
                        <c:v>0.57384800000000002</c:v>
                      </c:pt>
                      <c:pt idx="4">
                        <c:v>0.67986500000000005</c:v>
                      </c:pt>
                      <c:pt idx="5">
                        <c:v>0.769509</c:v>
                      </c:pt>
                      <c:pt idx="6">
                        <c:v>0.84569300000000003</c:v>
                      </c:pt>
                      <c:pt idx="7">
                        <c:v>0.88168599999999997</c:v>
                      </c:pt>
                      <c:pt idx="8">
                        <c:v>0.91639599999999999</c:v>
                      </c:pt>
                      <c:pt idx="9">
                        <c:v>0.94420599999999999</c:v>
                      </c:pt>
                      <c:pt idx="10">
                        <c:v>0.96209100000000003</c:v>
                      </c:pt>
                      <c:pt idx="11">
                        <c:v>0.97031699999999999</c:v>
                      </c:pt>
                      <c:pt idx="12">
                        <c:v>0.98129200000000005</c:v>
                      </c:pt>
                      <c:pt idx="13">
                        <c:v>0.98985199999999995</c:v>
                      </c:pt>
                      <c:pt idx="14">
                        <c:v>0.99449799999999999</c:v>
                      </c:pt>
                      <c:pt idx="15">
                        <c:v>0.99855499999999997</c:v>
                      </c:pt>
                      <c:pt idx="16">
                        <c:v>0.99807599999999996</c:v>
                      </c:pt>
                      <c:pt idx="17">
                        <c:v>1.0001500000000001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FDCD-4738-803B-6694ED437E13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'Eff x = 3.5'!$F$47</c15:sqref>
                        </c15:formulaRef>
                      </c:ext>
                    </c:extLst>
                    <c:strCache>
                      <c:ptCount val="1"/>
                      <c:pt idx="0">
                        <c:v>directed ring N = 100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'Eff x = 3.5'!$C$48:$C$67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0.5</c:v>
                      </c:pt>
                      <c:pt idx="1">
                        <c:v>0.5</c:v>
                      </c:pt>
                      <c:pt idx="2">
                        <c:v>1</c:v>
                      </c:pt>
                      <c:pt idx="3">
                        <c:v>1.5</c:v>
                      </c:pt>
                      <c:pt idx="4">
                        <c:v>2.5</c:v>
                      </c:pt>
                      <c:pt idx="5">
                        <c:v>4</c:v>
                      </c:pt>
                      <c:pt idx="6">
                        <c:v>6</c:v>
                      </c:pt>
                      <c:pt idx="7">
                        <c:v>9.5</c:v>
                      </c:pt>
                      <c:pt idx="8">
                        <c:v>14.5</c:v>
                      </c:pt>
                      <c:pt idx="9">
                        <c:v>22</c:v>
                      </c:pt>
                      <c:pt idx="10">
                        <c:v>33.5</c:v>
                      </c:pt>
                      <c:pt idx="11">
                        <c:v>51.5</c:v>
                      </c:pt>
                      <c:pt idx="12">
                        <c:v>78.5</c:v>
                      </c:pt>
                      <c:pt idx="13">
                        <c:v>119.5</c:v>
                      </c:pt>
                      <c:pt idx="14">
                        <c:v>182</c:v>
                      </c:pt>
                      <c:pt idx="15">
                        <c:v>278</c:v>
                      </c:pt>
                      <c:pt idx="16">
                        <c:v>423.5</c:v>
                      </c:pt>
                      <c:pt idx="17">
                        <c:v>645.5</c:v>
                      </c:pt>
                      <c:pt idx="18">
                        <c:v>984</c:v>
                      </c:pt>
                      <c:pt idx="19">
                        <c:v>1499.5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'Eff x = 3.5'!$F$48:$F$65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0.285333</c:v>
                      </c:pt>
                      <c:pt idx="1">
                        <c:v>0.31882300000000002</c:v>
                      </c:pt>
                      <c:pt idx="2">
                        <c:v>0.46251100000000001</c:v>
                      </c:pt>
                      <c:pt idx="3">
                        <c:v>0.577044</c:v>
                      </c:pt>
                      <c:pt idx="4">
                        <c:v>0.68643500000000002</c:v>
                      </c:pt>
                      <c:pt idx="5">
                        <c:v>0.783416</c:v>
                      </c:pt>
                      <c:pt idx="6">
                        <c:v>0.84059799999999996</c:v>
                      </c:pt>
                      <c:pt idx="7">
                        <c:v>0.90269999999999995</c:v>
                      </c:pt>
                      <c:pt idx="8">
                        <c:v>0.89510000000000001</c:v>
                      </c:pt>
                      <c:pt idx="9">
                        <c:v>0.93485799999999997</c:v>
                      </c:pt>
                      <c:pt idx="10">
                        <c:v>0.95451399999999997</c:v>
                      </c:pt>
                      <c:pt idx="11">
                        <c:v>0.97769600000000001</c:v>
                      </c:pt>
                      <c:pt idx="12">
                        <c:v>0.98211300000000001</c:v>
                      </c:pt>
                      <c:pt idx="13">
                        <c:v>0.99431499999999995</c:v>
                      </c:pt>
                      <c:pt idx="14">
                        <c:v>0.99113300000000004</c:v>
                      </c:pt>
                      <c:pt idx="15">
                        <c:v>0.99482800000000005</c:v>
                      </c:pt>
                      <c:pt idx="16">
                        <c:v>0.99688100000000002</c:v>
                      </c:pt>
                      <c:pt idx="17">
                        <c:v>0.99998799999999999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DCD-4738-803B-6694ED437E13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'Eff x = 3.5'!$G$47</c15:sqref>
                        </c15:formulaRef>
                      </c:ext>
                    </c:extLst>
                    <c:strCache>
                      <c:ptCount val="1"/>
                      <c:pt idx="0">
                        <c:v>directed ring N = 1000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'Eff x = 3.5'!$C$48:$C$67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0.5</c:v>
                      </c:pt>
                      <c:pt idx="1">
                        <c:v>0.5</c:v>
                      </c:pt>
                      <c:pt idx="2">
                        <c:v>1</c:v>
                      </c:pt>
                      <c:pt idx="3">
                        <c:v>1.5</c:v>
                      </c:pt>
                      <c:pt idx="4">
                        <c:v>2.5</c:v>
                      </c:pt>
                      <c:pt idx="5">
                        <c:v>4</c:v>
                      </c:pt>
                      <c:pt idx="6">
                        <c:v>6</c:v>
                      </c:pt>
                      <c:pt idx="7">
                        <c:v>9.5</c:v>
                      </c:pt>
                      <c:pt idx="8">
                        <c:v>14.5</c:v>
                      </c:pt>
                      <c:pt idx="9">
                        <c:v>22</c:v>
                      </c:pt>
                      <c:pt idx="10">
                        <c:v>33.5</c:v>
                      </c:pt>
                      <c:pt idx="11">
                        <c:v>51.5</c:v>
                      </c:pt>
                      <c:pt idx="12">
                        <c:v>78.5</c:v>
                      </c:pt>
                      <c:pt idx="13">
                        <c:v>119.5</c:v>
                      </c:pt>
                      <c:pt idx="14">
                        <c:v>182</c:v>
                      </c:pt>
                      <c:pt idx="15">
                        <c:v>278</c:v>
                      </c:pt>
                      <c:pt idx="16">
                        <c:v>423.5</c:v>
                      </c:pt>
                      <c:pt idx="17">
                        <c:v>645.5</c:v>
                      </c:pt>
                      <c:pt idx="18">
                        <c:v>984</c:v>
                      </c:pt>
                      <c:pt idx="19">
                        <c:v>1499.5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'Eff x = 3.5'!$G$48:$G$65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0.30316900000000002</c:v>
                      </c:pt>
                      <c:pt idx="1">
                        <c:v>0.30782900000000002</c:v>
                      </c:pt>
                      <c:pt idx="2">
                        <c:v>0.45940500000000001</c:v>
                      </c:pt>
                      <c:pt idx="3">
                        <c:v>0.55911100000000002</c:v>
                      </c:pt>
                      <c:pt idx="4">
                        <c:v>0.67400599999999999</c:v>
                      </c:pt>
                      <c:pt idx="5">
                        <c:v>0.78835200000000005</c:v>
                      </c:pt>
                      <c:pt idx="6">
                        <c:v>0.82418999999999998</c:v>
                      </c:pt>
                      <c:pt idx="7">
                        <c:v>0.87713399999999997</c:v>
                      </c:pt>
                      <c:pt idx="8">
                        <c:v>0.91355500000000001</c:v>
                      </c:pt>
                      <c:pt idx="9">
                        <c:v>0.93629600000000002</c:v>
                      </c:pt>
                      <c:pt idx="10">
                        <c:v>0.96057899999999996</c:v>
                      </c:pt>
                      <c:pt idx="11">
                        <c:v>0.97772499999999996</c:v>
                      </c:pt>
                      <c:pt idx="12">
                        <c:v>0.97917799999999999</c:v>
                      </c:pt>
                      <c:pt idx="13">
                        <c:v>0.99037699999999995</c:v>
                      </c:pt>
                      <c:pt idx="14">
                        <c:v>0.99010799999999999</c:v>
                      </c:pt>
                      <c:pt idx="15">
                        <c:v>0.99397899999999995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DCD-4738-803B-6694ED437E13}"/>
                  </c:ext>
                </c:extLst>
              </c15:ser>
            </c15:filteredScatterSeries>
          </c:ext>
        </c:extLst>
      </c:scatterChart>
      <c:valAx>
        <c:axId val="328180400"/>
        <c:scaling>
          <c:logBase val="10"/>
          <c:orientation val="minMax"/>
          <c:min val="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B/B_{1/2}</a:t>
                </a:r>
              </a:p>
            </c:rich>
          </c:tx>
          <c:layout>
            <c:manualLayout>
              <c:xMode val="edge"/>
              <c:yMode val="edge"/>
              <c:x val="0.44637350817605304"/>
              <c:y val="0.929768637719703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2032784"/>
        <c:crosses val="autoZero"/>
        <c:crossBetween val="midCat"/>
      </c:valAx>
      <c:valAx>
        <c:axId val="442032784"/>
        <c:scaling>
          <c:logBase val="10"/>
          <c:orientation val="minMax"/>
          <c:max val="1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Efficiency</a:t>
                </a:r>
              </a:p>
            </c:rich>
          </c:tx>
          <c:layout>
            <c:manualLayout>
              <c:xMode val="edge"/>
              <c:yMode val="edge"/>
              <c:x val="1.1226902540657656E-2"/>
              <c:y val="0.413531384139336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28180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8007414704339131"/>
          <c:y val="0.17281250064978831"/>
          <c:w val="0.20766016313106617"/>
          <c:h val="0.5781895847540823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5800002310787911E-2"/>
          <c:y val="3.741513633759648E-2"/>
          <c:w val="0.92267869214092657"/>
          <c:h val="0.8904815839592179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'Eff cap_5 torus_100'!$B$3</c:f>
              <c:strCache>
                <c:ptCount val="1"/>
                <c:pt idx="0">
                  <c:v>x = 1.0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'Eff cap_5 torus_100'!$A$5:$A$21</c:f>
              <c:numCache>
                <c:formatCode>General</c:formatCode>
                <c:ptCount val="17"/>
                <c:pt idx="0">
                  <c:v>5.681818181818182E-3</c:v>
                </c:pt>
                <c:pt idx="1">
                  <c:v>5.681818181818182E-3</c:v>
                </c:pt>
                <c:pt idx="2">
                  <c:v>1.1363636363636364E-2</c:v>
                </c:pt>
                <c:pt idx="3">
                  <c:v>1.7045454545454544E-2</c:v>
                </c:pt>
                <c:pt idx="4">
                  <c:v>2.8409090909090908E-2</c:v>
                </c:pt>
                <c:pt idx="5">
                  <c:v>4.5454545454545456E-2</c:v>
                </c:pt>
                <c:pt idx="6">
                  <c:v>6.8181818181818177E-2</c:v>
                </c:pt>
                <c:pt idx="7">
                  <c:v>0.10795454545454546</c:v>
                </c:pt>
                <c:pt idx="8">
                  <c:v>0.16477272727272727</c:v>
                </c:pt>
                <c:pt idx="9">
                  <c:v>0.25</c:v>
                </c:pt>
                <c:pt idx="10">
                  <c:v>0.38068181818181818</c:v>
                </c:pt>
                <c:pt idx="11">
                  <c:v>0.58522727272727271</c:v>
                </c:pt>
                <c:pt idx="12">
                  <c:v>0.89204545454545459</c:v>
                </c:pt>
                <c:pt idx="13">
                  <c:v>1.3579545454545454</c:v>
                </c:pt>
                <c:pt idx="14">
                  <c:v>2.0681818181818183</c:v>
                </c:pt>
                <c:pt idx="15">
                  <c:v>3.1590909090909092</c:v>
                </c:pt>
                <c:pt idx="16">
                  <c:v>4.8125</c:v>
                </c:pt>
              </c:numCache>
            </c:numRef>
          </c:xVal>
          <c:yVal>
            <c:numRef>
              <c:f>'Eff cap_5 torus_100'!$C$5:$C$21</c:f>
              <c:numCache>
                <c:formatCode>General</c:formatCode>
                <c:ptCount val="17"/>
                <c:pt idx="0">
                  <c:v>7.2350399999999995E-2</c:v>
                </c:pt>
                <c:pt idx="1">
                  <c:v>7.1736800000000003E-2</c:v>
                </c:pt>
                <c:pt idx="2">
                  <c:v>0.130024</c:v>
                </c:pt>
                <c:pt idx="3">
                  <c:v>0.17410800000000001</c:v>
                </c:pt>
                <c:pt idx="4">
                  <c:v>0.24090400000000001</c:v>
                </c:pt>
                <c:pt idx="5">
                  <c:v>0.31364300000000001</c:v>
                </c:pt>
                <c:pt idx="6">
                  <c:v>0.391899</c:v>
                </c:pt>
                <c:pt idx="7">
                  <c:v>0.489842</c:v>
                </c:pt>
                <c:pt idx="8">
                  <c:v>0.57566899999999999</c:v>
                </c:pt>
                <c:pt idx="9">
                  <c:v>0.66077600000000003</c:v>
                </c:pt>
                <c:pt idx="10">
                  <c:v>0.73351900000000003</c:v>
                </c:pt>
                <c:pt idx="11">
                  <c:v>0.790273</c:v>
                </c:pt>
                <c:pt idx="12">
                  <c:v>0.85194599999999998</c:v>
                </c:pt>
                <c:pt idx="13">
                  <c:v>0.89289700000000005</c:v>
                </c:pt>
                <c:pt idx="14">
                  <c:v>0.91669999999999996</c:v>
                </c:pt>
                <c:pt idx="15">
                  <c:v>0.94096400000000002</c:v>
                </c:pt>
                <c:pt idx="16">
                  <c:v>0.96406599999999998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B34-4A31-A15F-40946BE3D167}"/>
            </c:ext>
          </c:extLst>
        </c:ser>
        <c:ser>
          <c:idx val="1"/>
          <c:order val="1"/>
          <c:tx>
            <c:strRef>
              <c:f>'Eff cap_5 torus_100'!$H$3</c:f>
              <c:strCache>
                <c:ptCount val="1"/>
                <c:pt idx="0">
                  <c:v>x = 1.5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'Eff cap_5 torus_100'!$G$5:$G$21</c:f>
              <c:numCache>
                <c:formatCode>General</c:formatCode>
                <c:ptCount val="17"/>
                <c:pt idx="0">
                  <c:v>5.681818181818182E-3</c:v>
                </c:pt>
                <c:pt idx="1">
                  <c:v>5.681818181818182E-3</c:v>
                </c:pt>
                <c:pt idx="2">
                  <c:v>1.1363636363636364E-2</c:v>
                </c:pt>
                <c:pt idx="3">
                  <c:v>1.7045454545454544E-2</c:v>
                </c:pt>
                <c:pt idx="4">
                  <c:v>2.8409090909090908E-2</c:v>
                </c:pt>
                <c:pt idx="5">
                  <c:v>4.5454545454545456E-2</c:v>
                </c:pt>
                <c:pt idx="6">
                  <c:v>6.8181818181818177E-2</c:v>
                </c:pt>
                <c:pt idx="7">
                  <c:v>0.10795454545454546</c:v>
                </c:pt>
                <c:pt idx="8">
                  <c:v>0.16477272727272727</c:v>
                </c:pt>
                <c:pt idx="9">
                  <c:v>0.25</c:v>
                </c:pt>
                <c:pt idx="10">
                  <c:v>0.38068181818181818</c:v>
                </c:pt>
                <c:pt idx="11">
                  <c:v>0.58522727272727271</c:v>
                </c:pt>
                <c:pt idx="12">
                  <c:v>0.89204545454545459</c:v>
                </c:pt>
                <c:pt idx="13">
                  <c:v>1.3579545454545454</c:v>
                </c:pt>
                <c:pt idx="14">
                  <c:v>2.0681818181818183</c:v>
                </c:pt>
                <c:pt idx="15">
                  <c:v>3.1590909090909092</c:v>
                </c:pt>
                <c:pt idx="16">
                  <c:v>4.8125</c:v>
                </c:pt>
              </c:numCache>
            </c:numRef>
          </c:xVal>
          <c:yVal>
            <c:numRef>
              <c:f>'Eff cap_5 torus_100'!$I$5:$I$21</c:f>
              <c:numCache>
                <c:formatCode>General</c:formatCode>
                <c:ptCount val="17"/>
                <c:pt idx="0">
                  <c:v>1.4001599999999999E-2</c:v>
                </c:pt>
                <c:pt idx="1">
                  <c:v>1.40433E-2</c:v>
                </c:pt>
                <c:pt idx="2">
                  <c:v>3.5740800000000003E-2</c:v>
                </c:pt>
                <c:pt idx="3">
                  <c:v>6.0992499999999998E-2</c:v>
                </c:pt>
                <c:pt idx="4">
                  <c:v>0.123625</c:v>
                </c:pt>
                <c:pt idx="5">
                  <c:v>0.19600600000000001</c:v>
                </c:pt>
                <c:pt idx="6">
                  <c:v>0.26098700000000002</c:v>
                </c:pt>
                <c:pt idx="7">
                  <c:v>0.33902900000000002</c:v>
                </c:pt>
                <c:pt idx="8">
                  <c:v>0.429892</c:v>
                </c:pt>
                <c:pt idx="9">
                  <c:v>0.52124099999999995</c:v>
                </c:pt>
                <c:pt idx="10">
                  <c:v>0.612645</c:v>
                </c:pt>
                <c:pt idx="11">
                  <c:v>0.69706400000000002</c:v>
                </c:pt>
                <c:pt idx="12">
                  <c:v>0.76631899999999997</c:v>
                </c:pt>
                <c:pt idx="13">
                  <c:v>0.83141799999999999</c:v>
                </c:pt>
                <c:pt idx="14">
                  <c:v>0.87112000000000001</c:v>
                </c:pt>
                <c:pt idx="15">
                  <c:v>0.911968</c:v>
                </c:pt>
                <c:pt idx="16">
                  <c:v>0.93977999999999995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B34-4A31-A15F-40946BE3D167}"/>
            </c:ext>
          </c:extLst>
        </c:ser>
        <c:ser>
          <c:idx val="2"/>
          <c:order val="2"/>
          <c:tx>
            <c:strRef>
              <c:f>'Eff cap_5 torus_100'!$N$3</c:f>
              <c:strCache>
                <c:ptCount val="1"/>
                <c:pt idx="0">
                  <c:v>x = 2.0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'Eff cap_5 torus_100'!$M$5:$M$21</c:f>
              <c:numCache>
                <c:formatCode>General</c:formatCode>
                <c:ptCount val="17"/>
                <c:pt idx="0">
                  <c:v>5.681818181818182E-3</c:v>
                </c:pt>
                <c:pt idx="1">
                  <c:v>5.681818181818182E-3</c:v>
                </c:pt>
                <c:pt idx="2">
                  <c:v>1.1363636363636364E-2</c:v>
                </c:pt>
                <c:pt idx="3">
                  <c:v>1.7045454545454544E-2</c:v>
                </c:pt>
                <c:pt idx="4">
                  <c:v>2.8409090909090908E-2</c:v>
                </c:pt>
                <c:pt idx="5">
                  <c:v>4.5454545454545456E-2</c:v>
                </c:pt>
                <c:pt idx="6">
                  <c:v>6.8181818181818177E-2</c:v>
                </c:pt>
                <c:pt idx="7">
                  <c:v>0.10795454545454546</c:v>
                </c:pt>
                <c:pt idx="8">
                  <c:v>0.16477272727272727</c:v>
                </c:pt>
                <c:pt idx="9">
                  <c:v>0.25</c:v>
                </c:pt>
                <c:pt idx="10">
                  <c:v>0.38068181818181818</c:v>
                </c:pt>
                <c:pt idx="11">
                  <c:v>0.58522727272727271</c:v>
                </c:pt>
                <c:pt idx="12">
                  <c:v>0.89204545454545459</c:v>
                </c:pt>
                <c:pt idx="13">
                  <c:v>1.3579545454545454</c:v>
                </c:pt>
                <c:pt idx="14">
                  <c:v>2.0681818181818183</c:v>
                </c:pt>
                <c:pt idx="15">
                  <c:v>3.1590909090909092</c:v>
                </c:pt>
                <c:pt idx="16">
                  <c:v>4.8125</c:v>
                </c:pt>
              </c:numCache>
            </c:numRef>
          </c:xVal>
          <c:yVal>
            <c:numRef>
              <c:f>'Eff cap_5 torus_100'!$O$5:$O$21</c:f>
              <c:numCache>
                <c:formatCode>General</c:formatCode>
                <c:ptCount val="17"/>
                <c:pt idx="0">
                  <c:v>2.20872E-3</c:v>
                </c:pt>
                <c:pt idx="1">
                  <c:v>2.3601999999999998E-3</c:v>
                </c:pt>
                <c:pt idx="2">
                  <c:v>6.7234299999999999E-3</c:v>
                </c:pt>
                <c:pt idx="3">
                  <c:v>1.30708E-2</c:v>
                </c:pt>
                <c:pt idx="4">
                  <c:v>2.9171699999999998E-2</c:v>
                </c:pt>
                <c:pt idx="5">
                  <c:v>6.4353900000000006E-2</c:v>
                </c:pt>
                <c:pt idx="6">
                  <c:v>0.12840799999999999</c:v>
                </c:pt>
                <c:pt idx="7">
                  <c:v>0.23386899999999999</c:v>
                </c:pt>
                <c:pt idx="8">
                  <c:v>0.323432</c:v>
                </c:pt>
                <c:pt idx="9">
                  <c:v>0.419076</c:v>
                </c:pt>
                <c:pt idx="10">
                  <c:v>0.52354100000000003</c:v>
                </c:pt>
                <c:pt idx="11">
                  <c:v>0.61071600000000004</c:v>
                </c:pt>
                <c:pt idx="12">
                  <c:v>0.70544099999999998</c:v>
                </c:pt>
                <c:pt idx="13">
                  <c:v>0.772783</c:v>
                </c:pt>
                <c:pt idx="14">
                  <c:v>0.836955</c:v>
                </c:pt>
                <c:pt idx="15">
                  <c:v>0.87834299999999998</c:v>
                </c:pt>
                <c:pt idx="16">
                  <c:v>0.91637400000000002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B34-4A31-A15F-40946BE3D167}"/>
            </c:ext>
          </c:extLst>
        </c:ser>
        <c:ser>
          <c:idx val="3"/>
          <c:order val="3"/>
          <c:tx>
            <c:strRef>
              <c:f>'Eff cap_5 torus_100'!$T$3</c:f>
              <c:strCache>
                <c:ptCount val="1"/>
                <c:pt idx="0">
                  <c:v>x = 2.5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'Eff cap_5 torus_100'!$S$5:$S$17</c:f>
              <c:numCache>
                <c:formatCode>General</c:formatCode>
                <c:ptCount val="13"/>
                <c:pt idx="0">
                  <c:v>3.4090909090909088E-2</c:v>
                </c:pt>
                <c:pt idx="1">
                  <c:v>5.113636363636364E-2</c:v>
                </c:pt>
                <c:pt idx="2">
                  <c:v>7.3863636363636367E-2</c:v>
                </c:pt>
                <c:pt idx="3">
                  <c:v>0.11363636363636363</c:v>
                </c:pt>
                <c:pt idx="4">
                  <c:v>0.17613636363636365</c:v>
                </c:pt>
                <c:pt idx="5">
                  <c:v>0.26704545454545453</c:v>
                </c:pt>
                <c:pt idx="6">
                  <c:v>0.40909090909090912</c:v>
                </c:pt>
                <c:pt idx="7">
                  <c:v>0.61931818181818177</c:v>
                </c:pt>
                <c:pt idx="8">
                  <c:v>0.9375</c:v>
                </c:pt>
                <c:pt idx="9">
                  <c:v>1.4147727272727273</c:v>
                </c:pt>
                <c:pt idx="10">
                  <c:v>2.1420454545454546</c:v>
                </c:pt>
                <c:pt idx="11">
                  <c:v>3.2443181818181817</c:v>
                </c:pt>
                <c:pt idx="12">
                  <c:v>4.9147727272727275</c:v>
                </c:pt>
              </c:numCache>
            </c:numRef>
          </c:xVal>
          <c:yVal>
            <c:numRef>
              <c:f>'Eff cap_5 torus_100'!$U$5:$U$17</c:f>
              <c:numCache>
                <c:formatCode>General</c:formatCode>
                <c:ptCount val="13"/>
                <c:pt idx="0">
                  <c:v>5.97942E-3</c:v>
                </c:pt>
                <c:pt idx="1">
                  <c:v>1.53458E-2</c:v>
                </c:pt>
                <c:pt idx="2">
                  <c:v>2.9916700000000001E-2</c:v>
                </c:pt>
                <c:pt idx="3">
                  <c:v>6.8227099999999999E-2</c:v>
                </c:pt>
                <c:pt idx="4">
                  <c:v>0.170906</c:v>
                </c:pt>
                <c:pt idx="5">
                  <c:v>0.320272</c:v>
                </c:pt>
                <c:pt idx="6">
                  <c:v>0.44457799999999997</c:v>
                </c:pt>
                <c:pt idx="7">
                  <c:v>0.55410599999999999</c:v>
                </c:pt>
                <c:pt idx="8">
                  <c:v>0.65079200000000004</c:v>
                </c:pt>
                <c:pt idx="9">
                  <c:v>0.73328099999999996</c:v>
                </c:pt>
                <c:pt idx="10">
                  <c:v>0.80073499999999997</c:v>
                </c:pt>
                <c:pt idx="11">
                  <c:v>0.85889000000000004</c:v>
                </c:pt>
                <c:pt idx="12">
                  <c:v>0.90180700000000003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B34-4A31-A15F-40946BE3D167}"/>
            </c:ext>
          </c:extLst>
        </c:ser>
        <c:ser>
          <c:idx val="4"/>
          <c:order val="4"/>
          <c:tx>
            <c:strRef>
              <c:f>'Eff cap_5 torus_100'!$Z$3</c:f>
              <c:strCache>
                <c:ptCount val="1"/>
                <c:pt idx="0">
                  <c:v>x = 3.0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'Eff cap_5 torus_100'!$Y$5:$Y$17</c:f>
              <c:numCache>
                <c:formatCode>General</c:formatCode>
                <c:ptCount val="13"/>
                <c:pt idx="0">
                  <c:v>0.10227272727272728</c:v>
                </c:pt>
                <c:pt idx="1">
                  <c:v>0.15909090909090909</c:v>
                </c:pt>
                <c:pt idx="2">
                  <c:v>0.25</c:v>
                </c:pt>
                <c:pt idx="3">
                  <c:v>0.38068181818181818</c:v>
                </c:pt>
                <c:pt idx="4">
                  <c:v>0.57954545454545459</c:v>
                </c:pt>
                <c:pt idx="5">
                  <c:v>0.88636363636363635</c:v>
                </c:pt>
                <c:pt idx="6">
                  <c:v>1.3522727272727273</c:v>
                </c:pt>
                <c:pt idx="7">
                  <c:v>2.0681818181818183</c:v>
                </c:pt>
                <c:pt idx="8">
                  <c:v>3.1534090909090908</c:v>
                </c:pt>
                <c:pt idx="9">
                  <c:v>4.8068181818181817</c:v>
                </c:pt>
                <c:pt idx="10">
                  <c:v>7.3295454545454541</c:v>
                </c:pt>
                <c:pt idx="11">
                  <c:v>11.176136363636363</c:v>
                </c:pt>
                <c:pt idx="12">
                  <c:v>17.039772727272727</c:v>
                </c:pt>
              </c:numCache>
            </c:numRef>
          </c:xVal>
          <c:yVal>
            <c:numRef>
              <c:f>'Eff cap_5 torus_100'!$AA$5:$AA$17</c:f>
              <c:numCache>
                <c:formatCode>General</c:formatCode>
                <c:ptCount val="13"/>
                <c:pt idx="0">
                  <c:v>5.7124300000000001E-3</c:v>
                </c:pt>
                <c:pt idx="1">
                  <c:v>2.8833899999999999E-2</c:v>
                </c:pt>
                <c:pt idx="2">
                  <c:v>7.70232E-2</c:v>
                </c:pt>
                <c:pt idx="3">
                  <c:v>0.198655</c:v>
                </c:pt>
                <c:pt idx="4">
                  <c:v>0.41742600000000002</c:v>
                </c:pt>
                <c:pt idx="5">
                  <c:v>0.57016999999999995</c:v>
                </c:pt>
                <c:pt idx="6">
                  <c:v>0.67355200000000004</c:v>
                </c:pt>
                <c:pt idx="7">
                  <c:v>0.75958000000000003</c:v>
                </c:pt>
                <c:pt idx="8">
                  <c:v>0.82726500000000003</c:v>
                </c:pt>
                <c:pt idx="9">
                  <c:v>0.87621099999999996</c:v>
                </c:pt>
                <c:pt idx="10">
                  <c:v>0.91469299999999998</c:v>
                </c:pt>
                <c:pt idx="11">
                  <c:v>0.94108199999999997</c:v>
                </c:pt>
                <c:pt idx="12">
                  <c:v>0.960955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B34-4A31-A15F-40946BE3D167}"/>
            </c:ext>
          </c:extLst>
        </c:ser>
        <c:ser>
          <c:idx val="5"/>
          <c:order val="5"/>
          <c:tx>
            <c:strRef>
              <c:f>'Eff cap_5 torus_100'!$AD$3</c:f>
              <c:strCache>
                <c:ptCount val="1"/>
                <c:pt idx="0">
                  <c:v>x = 3.1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'Eff cap_5 torus_100'!$AC$5:$AC$16</c:f>
              <c:numCache>
                <c:formatCode>General</c:formatCode>
                <c:ptCount val="12"/>
                <c:pt idx="0">
                  <c:v>0.16477272727272727</c:v>
                </c:pt>
                <c:pt idx="1">
                  <c:v>0.25</c:v>
                </c:pt>
                <c:pt idx="2">
                  <c:v>0.38068181818181818</c:v>
                </c:pt>
                <c:pt idx="3">
                  <c:v>0.58522727272727271</c:v>
                </c:pt>
                <c:pt idx="4">
                  <c:v>0.89204545454545459</c:v>
                </c:pt>
                <c:pt idx="5">
                  <c:v>1.3579545454545454</c:v>
                </c:pt>
                <c:pt idx="6">
                  <c:v>2.0681818181818183</c:v>
                </c:pt>
                <c:pt idx="7">
                  <c:v>3.1534090909090908</c:v>
                </c:pt>
                <c:pt idx="8">
                  <c:v>4.8125</c:v>
                </c:pt>
                <c:pt idx="9">
                  <c:v>7.3352272727272725</c:v>
                </c:pt>
                <c:pt idx="10">
                  <c:v>11.181818181818182</c:v>
                </c:pt>
                <c:pt idx="11">
                  <c:v>17.045454545454547</c:v>
                </c:pt>
              </c:numCache>
            </c:numRef>
          </c:xVal>
          <c:yVal>
            <c:numRef>
              <c:f>'Eff cap_5 torus_100'!$AE$5:$AE$16</c:f>
              <c:numCache>
                <c:formatCode>General</c:formatCode>
                <c:ptCount val="12"/>
                <c:pt idx="0">
                  <c:v>1.34761E-2</c:v>
                </c:pt>
                <c:pt idx="1">
                  <c:v>5.15696E-2</c:v>
                </c:pt>
                <c:pt idx="2">
                  <c:v>0.13627400000000001</c:v>
                </c:pt>
                <c:pt idx="3">
                  <c:v>0.40614600000000001</c:v>
                </c:pt>
                <c:pt idx="4">
                  <c:v>0.54059400000000002</c:v>
                </c:pt>
                <c:pt idx="5">
                  <c:v>0.66275300000000004</c:v>
                </c:pt>
                <c:pt idx="6">
                  <c:v>0.74927200000000005</c:v>
                </c:pt>
                <c:pt idx="7">
                  <c:v>0.82089299999999998</c:v>
                </c:pt>
                <c:pt idx="8">
                  <c:v>0.87234699999999998</c:v>
                </c:pt>
                <c:pt idx="9">
                  <c:v>0.91328200000000004</c:v>
                </c:pt>
                <c:pt idx="10">
                  <c:v>0.94073600000000002</c:v>
                </c:pt>
                <c:pt idx="11">
                  <c:v>0.95814999999999995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B34-4A31-A15F-40946BE3D167}"/>
            </c:ext>
          </c:extLst>
        </c:ser>
        <c:ser>
          <c:idx val="6"/>
          <c:order val="6"/>
          <c:tx>
            <c:strRef>
              <c:f>'Eff cap_5 torus_100'!$AH$3</c:f>
              <c:strCache>
                <c:ptCount val="1"/>
                <c:pt idx="0">
                  <c:v>x = 3.2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'Eff cap_5 torus_100'!$AG$5:$AG$15</c:f>
              <c:numCache>
                <c:formatCode>General</c:formatCode>
                <c:ptCount val="11"/>
                <c:pt idx="0">
                  <c:v>0.16477272727272727</c:v>
                </c:pt>
                <c:pt idx="1">
                  <c:v>0.25</c:v>
                </c:pt>
                <c:pt idx="2">
                  <c:v>0.38068181818181818</c:v>
                </c:pt>
                <c:pt idx="3">
                  <c:v>0.57954545454545459</c:v>
                </c:pt>
                <c:pt idx="4">
                  <c:v>0.88636363636363635</c:v>
                </c:pt>
                <c:pt idx="5">
                  <c:v>1.3522727272727273</c:v>
                </c:pt>
                <c:pt idx="6">
                  <c:v>2.0625</c:v>
                </c:pt>
                <c:pt idx="7">
                  <c:v>3.1477272727272729</c:v>
                </c:pt>
                <c:pt idx="8">
                  <c:v>4.8011363636363633</c:v>
                </c:pt>
                <c:pt idx="9">
                  <c:v>7.3238636363636367</c:v>
                </c:pt>
                <c:pt idx="10">
                  <c:v>11.176136363636363</c:v>
                </c:pt>
              </c:numCache>
            </c:numRef>
          </c:xVal>
          <c:yVal>
            <c:numRef>
              <c:f>'Eff cap_5 torus_100'!$AI$5:$AI$15</c:f>
              <c:numCache>
                <c:formatCode>General</c:formatCode>
                <c:ptCount val="11"/>
                <c:pt idx="0">
                  <c:v>6.2599999999999999E-3</c:v>
                </c:pt>
                <c:pt idx="1">
                  <c:v>3.4810300000000002E-2</c:v>
                </c:pt>
                <c:pt idx="2">
                  <c:v>9.6093499999999998E-2</c:v>
                </c:pt>
                <c:pt idx="3">
                  <c:v>0.29399999999999998</c:v>
                </c:pt>
                <c:pt idx="4">
                  <c:v>0.51451400000000003</c:v>
                </c:pt>
                <c:pt idx="5">
                  <c:v>0.63897999999999999</c:v>
                </c:pt>
                <c:pt idx="6">
                  <c:v>0.73656200000000005</c:v>
                </c:pt>
                <c:pt idx="7">
                  <c:v>0.81206699999999998</c:v>
                </c:pt>
                <c:pt idx="8">
                  <c:v>0.86792000000000002</c:v>
                </c:pt>
                <c:pt idx="9">
                  <c:v>0.90939499999999995</c:v>
                </c:pt>
                <c:pt idx="10">
                  <c:v>0.937975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BB34-4A31-A15F-40946BE3D167}"/>
            </c:ext>
          </c:extLst>
        </c:ser>
        <c:ser>
          <c:idx val="7"/>
          <c:order val="7"/>
          <c:tx>
            <c:strRef>
              <c:f>'Eff cap_5 torus_100'!$AL$3</c:f>
              <c:strCache>
                <c:ptCount val="1"/>
                <c:pt idx="0">
                  <c:v>x = 3.3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'Eff cap_5 torus_100'!$AK$5:$AK$13</c:f>
              <c:numCache>
                <c:formatCode>General</c:formatCode>
                <c:ptCount val="9"/>
                <c:pt idx="0">
                  <c:v>0.25</c:v>
                </c:pt>
                <c:pt idx="1">
                  <c:v>0.38068181818181818</c:v>
                </c:pt>
                <c:pt idx="2">
                  <c:v>0.57954545454545459</c:v>
                </c:pt>
                <c:pt idx="3">
                  <c:v>0.88636363636363635</c:v>
                </c:pt>
                <c:pt idx="4">
                  <c:v>1.3522727272727273</c:v>
                </c:pt>
                <c:pt idx="5">
                  <c:v>2.0625</c:v>
                </c:pt>
                <c:pt idx="6">
                  <c:v>3.1477272727272729</c:v>
                </c:pt>
                <c:pt idx="7">
                  <c:v>4.8011363636363633</c:v>
                </c:pt>
                <c:pt idx="8">
                  <c:v>7.3238636363636367</c:v>
                </c:pt>
              </c:numCache>
            </c:numRef>
          </c:xVal>
          <c:yVal>
            <c:numRef>
              <c:f>'Eff cap_5 torus_100'!$AM$5:$AM$13</c:f>
              <c:numCache>
                <c:formatCode>General</c:formatCode>
                <c:ptCount val="9"/>
                <c:pt idx="0">
                  <c:v>1.5179099999999999E-2</c:v>
                </c:pt>
                <c:pt idx="1">
                  <c:v>7.8116000000000005E-2</c:v>
                </c:pt>
                <c:pt idx="2">
                  <c:v>0.24182899999999999</c:v>
                </c:pt>
                <c:pt idx="3">
                  <c:v>0.48080600000000001</c:v>
                </c:pt>
                <c:pt idx="4">
                  <c:v>0.62597000000000003</c:v>
                </c:pt>
                <c:pt idx="5">
                  <c:v>0.72856600000000005</c:v>
                </c:pt>
                <c:pt idx="6">
                  <c:v>0.806674</c:v>
                </c:pt>
                <c:pt idx="7">
                  <c:v>0.85926599999999997</c:v>
                </c:pt>
                <c:pt idx="8">
                  <c:v>0.90637699999999999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BB34-4A31-A15F-40946BE3D167}"/>
            </c:ext>
          </c:extLst>
        </c:ser>
        <c:ser>
          <c:idx val="8"/>
          <c:order val="8"/>
          <c:tx>
            <c:strRef>
              <c:f>'Eff cap_5 torus_100'!$AP$3</c:f>
              <c:strCache>
                <c:ptCount val="1"/>
                <c:pt idx="0">
                  <c:v>x = 3.4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'Eff cap_5 torus_100'!$AO$5:$AO$12</c:f>
              <c:numCache>
                <c:formatCode>General</c:formatCode>
                <c:ptCount val="8"/>
                <c:pt idx="0">
                  <c:v>0.38636363636363635</c:v>
                </c:pt>
                <c:pt idx="1">
                  <c:v>0.59090909090909094</c:v>
                </c:pt>
                <c:pt idx="2">
                  <c:v>0.89772727272727271</c:v>
                </c:pt>
                <c:pt idx="3">
                  <c:v>1.3636363636363635</c:v>
                </c:pt>
                <c:pt idx="4">
                  <c:v>2.0795454545454546</c:v>
                </c:pt>
                <c:pt idx="5">
                  <c:v>3.1647727272727271</c:v>
                </c:pt>
                <c:pt idx="6">
                  <c:v>4.8238636363636367</c:v>
                </c:pt>
                <c:pt idx="7">
                  <c:v>7.3465909090909092</c:v>
                </c:pt>
              </c:numCache>
            </c:numRef>
          </c:xVal>
          <c:yVal>
            <c:numRef>
              <c:f>'Eff cap_5 torus_100'!$AQ$5:$AQ$12</c:f>
              <c:numCache>
                <c:formatCode>General</c:formatCode>
                <c:ptCount val="8"/>
                <c:pt idx="0">
                  <c:v>5.9194099999999999E-2</c:v>
                </c:pt>
                <c:pt idx="1">
                  <c:v>0.161546</c:v>
                </c:pt>
                <c:pt idx="2">
                  <c:v>0.42724200000000001</c:v>
                </c:pt>
                <c:pt idx="3">
                  <c:v>0.60263900000000004</c:v>
                </c:pt>
                <c:pt idx="4">
                  <c:v>0.71945800000000004</c:v>
                </c:pt>
                <c:pt idx="5">
                  <c:v>0.79623600000000005</c:v>
                </c:pt>
                <c:pt idx="6">
                  <c:v>0.85579000000000005</c:v>
                </c:pt>
                <c:pt idx="7">
                  <c:v>0.90056000000000003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BB34-4A31-A15F-40946BE3D167}"/>
            </c:ext>
          </c:extLst>
        </c:ser>
        <c:ser>
          <c:idx val="9"/>
          <c:order val="9"/>
          <c:tx>
            <c:strRef>
              <c:f>'Eff cap_5 torus_100'!$AU$3</c:f>
              <c:strCache>
                <c:ptCount val="1"/>
                <c:pt idx="0">
                  <c:v>x = 3.5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'Eff cap_5 torus_100'!$AT$5:$AT$11</c:f>
              <c:numCache>
                <c:formatCode>General</c:formatCode>
                <c:ptCount val="7"/>
                <c:pt idx="0">
                  <c:v>0.38636363636363635</c:v>
                </c:pt>
                <c:pt idx="1">
                  <c:v>0.58522727272727271</c:v>
                </c:pt>
                <c:pt idx="2">
                  <c:v>0.89204545454545459</c:v>
                </c:pt>
                <c:pt idx="3">
                  <c:v>1.3636363636363635</c:v>
                </c:pt>
                <c:pt idx="4">
                  <c:v>2.0738636363636362</c:v>
                </c:pt>
                <c:pt idx="5">
                  <c:v>3.1647727272727271</c:v>
                </c:pt>
                <c:pt idx="6">
                  <c:v>4.8238636363636367</c:v>
                </c:pt>
              </c:numCache>
            </c:numRef>
          </c:xVal>
          <c:yVal>
            <c:numRef>
              <c:f>'Eff cap_5 torus_100'!$AV$5:$AV$11</c:f>
              <c:numCache>
                <c:formatCode>General</c:formatCode>
                <c:ptCount val="7"/>
                <c:pt idx="0">
                  <c:v>2.32803E-2</c:v>
                </c:pt>
                <c:pt idx="1">
                  <c:v>0.120217</c:v>
                </c:pt>
                <c:pt idx="2">
                  <c:v>0.33704099999999998</c:v>
                </c:pt>
                <c:pt idx="3">
                  <c:v>0.58642799999999995</c:v>
                </c:pt>
                <c:pt idx="4">
                  <c:v>0.70137300000000002</c:v>
                </c:pt>
                <c:pt idx="5">
                  <c:v>0.78654100000000005</c:v>
                </c:pt>
                <c:pt idx="6">
                  <c:v>0.85261299999999995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BB34-4A31-A15F-40946BE3D1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8160655"/>
        <c:axId val="1657606751"/>
      </c:scatterChart>
      <c:valAx>
        <c:axId val="1738160655"/>
        <c:scaling>
          <c:logBase val="10"/>
          <c:orientation val="minMax"/>
          <c:max val="7"/>
          <c:min val="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57606751"/>
        <c:crosses val="autoZero"/>
        <c:crossBetween val="midCat"/>
      </c:valAx>
      <c:valAx>
        <c:axId val="165760675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381606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600915038524011"/>
          <c:y val="0.34481087947532035"/>
          <c:w val="0.14001516077809253"/>
          <c:h val="0.38520824589966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0283051385615228E-2"/>
          <c:y val="3.9388094532554666E-2"/>
          <c:w val="0.88538692962081511"/>
          <c:h val="0.9033201316019112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p_full!$R$38</c:f>
              <c:strCache>
                <c:ptCount val="1"/>
                <c:pt idx="0">
                  <c:v>B_equiv / 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p_full!$B$39:$B$58</c:f>
              <c:numCache>
                <c:formatCode>General</c:formatCode>
                <c:ptCount val="20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23</c:v>
                </c:pt>
                <c:pt idx="8">
                  <c:v>28</c:v>
                </c:pt>
                <c:pt idx="9">
                  <c:v>35</c:v>
                </c:pt>
                <c:pt idx="10">
                  <c:v>43</c:v>
                </c:pt>
                <c:pt idx="11">
                  <c:v>54</c:v>
                </c:pt>
                <c:pt idx="12">
                  <c:v>66</c:v>
                </c:pt>
                <c:pt idx="13">
                  <c:v>82</c:v>
                </c:pt>
                <c:pt idx="14">
                  <c:v>102</c:v>
                </c:pt>
                <c:pt idx="15">
                  <c:v>127</c:v>
                </c:pt>
                <c:pt idx="16">
                  <c:v>157</c:v>
                </c:pt>
                <c:pt idx="17">
                  <c:v>195</c:v>
                </c:pt>
                <c:pt idx="18">
                  <c:v>242</c:v>
                </c:pt>
                <c:pt idx="19">
                  <c:v>300</c:v>
                </c:pt>
              </c:numCache>
            </c:numRef>
          </c:xVal>
          <c:yVal>
            <c:numRef>
              <c:f>p_full!$N$39:$N$58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1.6460399999999999</c:v>
                </c:pt>
                <c:pt idx="7">
                  <c:v>3.5343599999999999</c:v>
                </c:pt>
                <c:pt idx="8">
                  <c:v>5.7239100000000001</c:v>
                </c:pt>
                <c:pt idx="9">
                  <c:v>14.867000000000001</c:v>
                </c:pt>
                <c:pt idx="10">
                  <c:v>24.811</c:v>
                </c:pt>
                <c:pt idx="11">
                  <c:v>38.044199999999996</c:v>
                </c:pt>
                <c:pt idx="12">
                  <c:v>52.291699999999999</c:v>
                </c:pt>
                <c:pt idx="13">
                  <c:v>71.1233</c:v>
                </c:pt>
                <c:pt idx="14">
                  <c:v>91.622399999999999</c:v>
                </c:pt>
                <c:pt idx="15">
                  <c:v>114.896</c:v>
                </c:pt>
                <c:pt idx="16">
                  <c:v>143.86600000000001</c:v>
                </c:pt>
                <c:pt idx="17">
                  <c:v>181.42</c:v>
                </c:pt>
                <c:pt idx="18">
                  <c:v>231.17599999999999</c:v>
                </c:pt>
                <c:pt idx="19">
                  <c:v>284.49299999999999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82C-4371-AC35-012C82864962}"/>
            </c:ext>
          </c:extLst>
        </c:ser>
        <c:ser>
          <c:idx val="1"/>
          <c:order val="1"/>
          <c:tx>
            <c:strRef>
              <c:f>p_full!$S$38</c:f>
              <c:strCache>
                <c:ptCount val="1"/>
                <c:pt idx="0">
                  <c:v>B_eff(p_full) / 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p_full!$B$39:$B$58</c:f>
              <c:numCache>
                <c:formatCode>General</c:formatCode>
                <c:ptCount val="20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23</c:v>
                </c:pt>
                <c:pt idx="8">
                  <c:v>28</c:v>
                </c:pt>
                <c:pt idx="9">
                  <c:v>35</c:v>
                </c:pt>
                <c:pt idx="10">
                  <c:v>43</c:v>
                </c:pt>
                <c:pt idx="11">
                  <c:v>54</c:v>
                </c:pt>
                <c:pt idx="12">
                  <c:v>66</c:v>
                </c:pt>
                <c:pt idx="13">
                  <c:v>82</c:v>
                </c:pt>
                <c:pt idx="14">
                  <c:v>102</c:v>
                </c:pt>
                <c:pt idx="15">
                  <c:v>127</c:v>
                </c:pt>
                <c:pt idx="16">
                  <c:v>157</c:v>
                </c:pt>
                <c:pt idx="17">
                  <c:v>195</c:v>
                </c:pt>
                <c:pt idx="18">
                  <c:v>242</c:v>
                </c:pt>
                <c:pt idx="19">
                  <c:v>300</c:v>
                </c:pt>
              </c:numCache>
            </c:numRef>
          </c:xVal>
          <c:yVal>
            <c:numRef>
              <c:f>p_full!$O$39:$O$58</c:f>
              <c:numCache>
                <c:formatCode>General</c:formatCode>
                <c:ptCount val="20"/>
                <c:pt idx="0">
                  <c:v>3.8280000000000002E-2</c:v>
                </c:pt>
                <c:pt idx="1">
                  <c:v>5.7779999999999998E-2</c:v>
                </c:pt>
                <c:pt idx="2">
                  <c:v>0.11456</c:v>
                </c:pt>
                <c:pt idx="3">
                  <c:v>0.21601999999999999</c:v>
                </c:pt>
                <c:pt idx="4">
                  <c:v>0.47799999999999998</c:v>
                </c:pt>
                <c:pt idx="5">
                  <c:v>0.91327999999999998</c:v>
                </c:pt>
                <c:pt idx="6">
                  <c:v>2.0143599999999999</c:v>
                </c:pt>
                <c:pt idx="7">
                  <c:v>4.6002200000000002</c:v>
                </c:pt>
                <c:pt idx="8">
                  <c:v>9.6299799999999998</c:v>
                </c:pt>
                <c:pt idx="9">
                  <c:v>21.430499999999999</c:v>
                </c:pt>
                <c:pt idx="10">
                  <c:v>31.044699999999999</c:v>
                </c:pt>
                <c:pt idx="11">
                  <c:v>46.456800000000001</c:v>
                </c:pt>
                <c:pt idx="12">
                  <c:v>60.125700000000002</c:v>
                </c:pt>
                <c:pt idx="13">
                  <c:v>76.534300000000002</c:v>
                </c:pt>
                <c:pt idx="14">
                  <c:v>96.496600000000001</c:v>
                </c:pt>
                <c:pt idx="15">
                  <c:v>121.864</c:v>
                </c:pt>
                <c:pt idx="16">
                  <c:v>152.249</c:v>
                </c:pt>
                <c:pt idx="17">
                  <c:v>190.744</c:v>
                </c:pt>
                <c:pt idx="18">
                  <c:v>237.28399999999999</c:v>
                </c:pt>
                <c:pt idx="19">
                  <c:v>293.68299999999999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82C-4371-AC35-012C82864962}"/>
            </c:ext>
          </c:extLst>
        </c:ser>
        <c:ser>
          <c:idx val="2"/>
          <c:order val="2"/>
          <c:tx>
            <c:strRef>
              <c:f>p_full!$T$38</c:f>
              <c:strCache>
                <c:ptCount val="1"/>
                <c:pt idx="0">
                  <c:v>B_eff(p_full2) / B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p_full!$B$39:$B$58</c:f>
              <c:numCache>
                <c:formatCode>General</c:formatCode>
                <c:ptCount val="20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23</c:v>
                </c:pt>
                <c:pt idx="8">
                  <c:v>28</c:v>
                </c:pt>
                <c:pt idx="9">
                  <c:v>35</c:v>
                </c:pt>
                <c:pt idx="10">
                  <c:v>43</c:v>
                </c:pt>
                <c:pt idx="11">
                  <c:v>54</c:v>
                </c:pt>
                <c:pt idx="12">
                  <c:v>66</c:v>
                </c:pt>
                <c:pt idx="13">
                  <c:v>82</c:v>
                </c:pt>
                <c:pt idx="14">
                  <c:v>102</c:v>
                </c:pt>
                <c:pt idx="15">
                  <c:v>127</c:v>
                </c:pt>
                <c:pt idx="16">
                  <c:v>157</c:v>
                </c:pt>
                <c:pt idx="17">
                  <c:v>195</c:v>
                </c:pt>
                <c:pt idx="18">
                  <c:v>242</c:v>
                </c:pt>
                <c:pt idx="19">
                  <c:v>300</c:v>
                </c:pt>
              </c:numCache>
            </c:numRef>
          </c:xVal>
          <c:yVal>
            <c:numRef>
              <c:f>p_full!$P$39:$P$58</c:f>
              <c:numCache>
                <c:formatCode>General</c:formatCode>
                <c:ptCount val="20"/>
                <c:pt idx="0">
                  <c:v>4.4400000000000002E-2</c:v>
                </c:pt>
                <c:pt idx="1">
                  <c:v>6.4799999999999996E-2</c:v>
                </c:pt>
                <c:pt idx="2">
                  <c:v>0.12256</c:v>
                </c:pt>
                <c:pt idx="3">
                  <c:v>0.2016</c:v>
                </c:pt>
                <c:pt idx="4">
                  <c:v>0.32640000000000002</c:v>
                </c:pt>
                <c:pt idx="5">
                  <c:v>0.50819999999999999</c:v>
                </c:pt>
                <c:pt idx="6">
                  <c:v>0.94284000000000001</c:v>
                </c:pt>
                <c:pt idx="7">
                  <c:v>1.9536199999999999</c:v>
                </c:pt>
                <c:pt idx="8">
                  <c:v>5.2130400000000003</c:v>
                </c:pt>
                <c:pt idx="9">
                  <c:v>16.5932</c:v>
                </c:pt>
                <c:pt idx="10">
                  <c:v>26.329799999999999</c:v>
                </c:pt>
                <c:pt idx="11">
                  <c:v>42.872700000000002</c:v>
                </c:pt>
                <c:pt idx="12">
                  <c:v>57.521500000000003</c:v>
                </c:pt>
                <c:pt idx="13">
                  <c:v>74.101299999999995</c:v>
                </c:pt>
                <c:pt idx="14">
                  <c:v>93.5578</c:v>
                </c:pt>
                <c:pt idx="15">
                  <c:v>119.545</c:v>
                </c:pt>
                <c:pt idx="16">
                  <c:v>150.36600000000001</c:v>
                </c:pt>
                <c:pt idx="17">
                  <c:v>188.63399999999999</c:v>
                </c:pt>
                <c:pt idx="18">
                  <c:v>234.124</c:v>
                </c:pt>
                <c:pt idx="19">
                  <c:v>290.89400000000001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82C-4371-AC35-012C828649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4396303"/>
        <c:axId val="1655072111"/>
      </c:scatterChart>
      <c:valAx>
        <c:axId val="1734396303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55072111"/>
        <c:crosses val="autoZero"/>
        <c:crossBetween val="midCat"/>
      </c:valAx>
      <c:valAx>
        <c:axId val="165507211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343963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258929695187524"/>
          <c:y val="0.67075556628209942"/>
          <c:w val="0.21156608989908235"/>
          <c:h val="0.2278255882768399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Lineare Darstellung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777827240359624"/>
          <c:y val="7.8736122640665415E-2"/>
          <c:w val="0.82439874870232754"/>
          <c:h val="0.80577195109419275"/>
        </c:manualLayout>
      </c:layout>
      <c:scatterChart>
        <c:scatterStyle val="smoothMarker"/>
        <c:varyColors val="0"/>
        <c:ser>
          <c:idx val="3"/>
          <c:order val="0"/>
          <c:tx>
            <c:strRef>
              <c:f>p_full!$R$38</c:f>
              <c:strCache>
                <c:ptCount val="1"/>
                <c:pt idx="0">
                  <c:v>B_equiv / B</c:v>
                </c:pt>
              </c:strCache>
            </c:strRef>
          </c:tx>
          <c:xVal>
            <c:numRef>
              <c:f>p_full!$B$39:$B$58</c:f>
              <c:numCache>
                <c:formatCode>General</c:formatCode>
                <c:ptCount val="20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23</c:v>
                </c:pt>
                <c:pt idx="8">
                  <c:v>28</c:v>
                </c:pt>
                <c:pt idx="9">
                  <c:v>35</c:v>
                </c:pt>
                <c:pt idx="10">
                  <c:v>43</c:v>
                </c:pt>
                <c:pt idx="11">
                  <c:v>54</c:v>
                </c:pt>
                <c:pt idx="12">
                  <c:v>66</c:v>
                </c:pt>
                <c:pt idx="13">
                  <c:v>82</c:v>
                </c:pt>
                <c:pt idx="14">
                  <c:v>102</c:v>
                </c:pt>
                <c:pt idx="15">
                  <c:v>127</c:v>
                </c:pt>
                <c:pt idx="16">
                  <c:v>157</c:v>
                </c:pt>
                <c:pt idx="17">
                  <c:v>195</c:v>
                </c:pt>
                <c:pt idx="18">
                  <c:v>242</c:v>
                </c:pt>
                <c:pt idx="19">
                  <c:v>300</c:v>
                </c:pt>
              </c:numCache>
            </c:numRef>
          </c:xVal>
          <c:yVal>
            <c:numRef>
              <c:f>p_full!$R$39:$R$58</c:f>
              <c:numCache>
                <c:formatCode>General</c:formatCode>
                <c:ptCount val="20"/>
                <c:pt idx="0">
                  <c:v>0.2</c:v>
                </c:pt>
                <c:pt idx="1">
                  <c:v>0.16666666666666666</c:v>
                </c:pt>
                <c:pt idx="2">
                  <c:v>0.125</c:v>
                </c:pt>
                <c:pt idx="3">
                  <c:v>0.1</c:v>
                </c:pt>
                <c:pt idx="4">
                  <c:v>8.3333333333333329E-2</c:v>
                </c:pt>
                <c:pt idx="5">
                  <c:v>6.6666666666666666E-2</c:v>
                </c:pt>
                <c:pt idx="6">
                  <c:v>9.1446666666666662E-2</c:v>
                </c:pt>
                <c:pt idx="7">
                  <c:v>0.15366782608695653</c:v>
                </c:pt>
                <c:pt idx="8">
                  <c:v>0.20442535714285714</c:v>
                </c:pt>
                <c:pt idx="9">
                  <c:v>0.42477142857142858</c:v>
                </c:pt>
                <c:pt idx="10">
                  <c:v>0.57699999999999996</c:v>
                </c:pt>
                <c:pt idx="11">
                  <c:v>0.70452222222222216</c:v>
                </c:pt>
                <c:pt idx="12">
                  <c:v>0.79229848484848486</c:v>
                </c:pt>
                <c:pt idx="13">
                  <c:v>0.86735731707317076</c:v>
                </c:pt>
                <c:pt idx="14">
                  <c:v>0.89825882352941178</c:v>
                </c:pt>
                <c:pt idx="15">
                  <c:v>0.9046929133858268</c:v>
                </c:pt>
                <c:pt idx="16">
                  <c:v>0.91634394904458605</c:v>
                </c:pt>
                <c:pt idx="17">
                  <c:v>0.9303589743589743</c:v>
                </c:pt>
                <c:pt idx="18">
                  <c:v>0.95527272727272727</c:v>
                </c:pt>
                <c:pt idx="19">
                  <c:v>0.94830999999999999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0AA4-4C5A-9B0B-8474168F7BBF}"/>
            </c:ext>
          </c:extLst>
        </c:ser>
        <c:ser>
          <c:idx val="4"/>
          <c:order val="1"/>
          <c:tx>
            <c:strRef>
              <c:f>p_full!$S$38</c:f>
              <c:strCache>
                <c:ptCount val="1"/>
                <c:pt idx="0">
                  <c:v>B_eff(p_full) / B</c:v>
                </c:pt>
              </c:strCache>
            </c:strRef>
          </c:tx>
          <c:xVal>
            <c:numRef>
              <c:f>p_full!$B$39:$B$58</c:f>
              <c:numCache>
                <c:formatCode>General</c:formatCode>
                <c:ptCount val="20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23</c:v>
                </c:pt>
                <c:pt idx="8">
                  <c:v>28</c:v>
                </c:pt>
                <c:pt idx="9">
                  <c:v>35</c:v>
                </c:pt>
                <c:pt idx="10">
                  <c:v>43</c:v>
                </c:pt>
                <c:pt idx="11">
                  <c:v>54</c:v>
                </c:pt>
                <c:pt idx="12">
                  <c:v>66</c:v>
                </c:pt>
                <c:pt idx="13">
                  <c:v>82</c:v>
                </c:pt>
                <c:pt idx="14">
                  <c:v>102</c:v>
                </c:pt>
                <c:pt idx="15">
                  <c:v>127</c:v>
                </c:pt>
                <c:pt idx="16">
                  <c:v>157</c:v>
                </c:pt>
                <c:pt idx="17">
                  <c:v>195</c:v>
                </c:pt>
                <c:pt idx="18">
                  <c:v>242</c:v>
                </c:pt>
                <c:pt idx="19">
                  <c:v>300</c:v>
                </c:pt>
              </c:numCache>
            </c:numRef>
          </c:xVal>
          <c:yVal>
            <c:numRef>
              <c:f>p_full!$S$39:$S$58</c:f>
              <c:numCache>
                <c:formatCode>General</c:formatCode>
                <c:ptCount val="20"/>
                <c:pt idx="0">
                  <c:v>7.6560000000000005E-3</c:v>
                </c:pt>
                <c:pt idx="1">
                  <c:v>9.6299999999999997E-3</c:v>
                </c:pt>
                <c:pt idx="2">
                  <c:v>1.4319999999999999E-2</c:v>
                </c:pt>
                <c:pt idx="3">
                  <c:v>2.1602E-2</c:v>
                </c:pt>
                <c:pt idx="4">
                  <c:v>3.9833333333333332E-2</c:v>
                </c:pt>
                <c:pt idx="5">
                  <c:v>6.0885333333333333E-2</c:v>
                </c:pt>
                <c:pt idx="6">
                  <c:v>0.11190888888888889</c:v>
                </c:pt>
                <c:pt idx="7">
                  <c:v>0.2000095652173913</c:v>
                </c:pt>
                <c:pt idx="8">
                  <c:v>0.34392785714285712</c:v>
                </c:pt>
                <c:pt idx="9">
                  <c:v>0.61229999999999996</c:v>
                </c:pt>
                <c:pt idx="10">
                  <c:v>0.72196976744186048</c:v>
                </c:pt>
                <c:pt idx="11">
                  <c:v>0.86031111111111114</c:v>
                </c:pt>
                <c:pt idx="12">
                  <c:v>0.91099545454545461</c:v>
                </c:pt>
                <c:pt idx="13">
                  <c:v>0.93334512195121955</c:v>
                </c:pt>
                <c:pt idx="14">
                  <c:v>0.94604509803921566</c:v>
                </c:pt>
                <c:pt idx="15">
                  <c:v>0.95955905511811024</c:v>
                </c:pt>
                <c:pt idx="16">
                  <c:v>0.96973885350318467</c:v>
                </c:pt>
                <c:pt idx="17">
                  <c:v>0.978174358974359</c:v>
                </c:pt>
                <c:pt idx="18">
                  <c:v>0.98051239669421486</c:v>
                </c:pt>
                <c:pt idx="19">
                  <c:v>0.97894333333333328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0AA4-4C5A-9B0B-8474168F7BBF}"/>
            </c:ext>
          </c:extLst>
        </c:ser>
        <c:ser>
          <c:idx val="5"/>
          <c:order val="2"/>
          <c:tx>
            <c:strRef>
              <c:f>p_full!$T$38</c:f>
              <c:strCache>
                <c:ptCount val="1"/>
                <c:pt idx="0">
                  <c:v>B_eff(p_full2) / B</c:v>
                </c:pt>
              </c:strCache>
            </c:strRef>
          </c:tx>
          <c:xVal>
            <c:numRef>
              <c:f>p_full!$B$39:$B$58</c:f>
              <c:numCache>
                <c:formatCode>General</c:formatCode>
                <c:ptCount val="20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23</c:v>
                </c:pt>
                <c:pt idx="8">
                  <c:v>28</c:v>
                </c:pt>
                <c:pt idx="9">
                  <c:v>35</c:v>
                </c:pt>
                <c:pt idx="10">
                  <c:v>43</c:v>
                </c:pt>
                <c:pt idx="11">
                  <c:v>54</c:v>
                </c:pt>
                <c:pt idx="12">
                  <c:v>66</c:v>
                </c:pt>
                <c:pt idx="13">
                  <c:v>82</c:v>
                </c:pt>
                <c:pt idx="14">
                  <c:v>102</c:v>
                </c:pt>
                <c:pt idx="15">
                  <c:v>127</c:v>
                </c:pt>
                <c:pt idx="16">
                  <c:v>157</c:v>
                </c:pt>
                <c:pt idx="17">
                  <c:v>195</c:v>
                </c:pt>
                <c:pt idx="18">
                  <c:v>242</c:v>
                </c:pt>
                <c:pt idx="19">
                  <c:v>300</c:v>
                </c:pt>
              </c:numCache>
            </c:numRef>
          </c:xVal>
          <c:yVal>
            <c:numRef>
              <c:f>p_full!$T$39:$T$58</c:f>
              <c:numCache>
                <c:formatCode>General</c:formatCode>
                <c:ptCount val="20"/>
                <c:pt idx="0">
                  <c:v>8.8800000000000007E-3</c:v>
                </c:pt>
                <c:pt idx="1">
                  <c:v>1.0799999999999999E-2</c:v>
                </c:pt>
                <c:pt idx="2">
                  <c:v>1.532E-2</c:v>
                </c:pt>
                <c:pt idx="3">
                  <c:v>2.0160000000000001E-2</c:v>
                </c:pt>
                <c:pt idx="4">
                  <c:v>2.7200000000000002E-2</c:v>
                </c:pt>
                <c:pt idx="5">
                  <c:v>3.388E-2</c:v>
                </c:pt>
                <c:pt idx="6">
                  <c:v>5.2380000000000003E-2</c:v>
                </c:pt>
                <c:pt idx="7">
                  <c:v>8.4940000000000002E-2</c:v>
                </c:pt>
                <c:pt idx="8">
                  <c:v>0.18618000000000001</c:v>
                </c:pt>
                <c:pt idx="9">
                  <c:v>0.47409142857142855</c:v>
                </c:pt>
                <c:pt idx="10">
                  <c:v>0.61232093023255807</c:v>
                </c:pt>
                <c:pt idx="11">
                  <c:v>0.79393888888888897</c:v>
                </c:pt>
                <c:pt idx="12">
                  <c:v>0.87153787878787881</c:v>
                </c:pt>
                <c:pt idx="13">
                  <c:v>0.90367439024390239</c:v>
                </c:pt>
                <c:pt idx="14">
                  <c:v>0.91723333333333334</c:v>
                </c:pt>
                <c:pt idx="15">
                  <c:v>0.94129921259842519</c:v>
                </c:pt>
                <c:pt idx="16">
                  <c:v>0.95774522292993636</c:v>
                </c:pt>
                <c:pt idx="17">
                  <c:v>0.96735384615384612</c:v>
                </c:pt>
                <c:pt idx="18">
                  <c:v>0.96745454545454546</c:v>
                </c:pt>
                <c:pt idx="19">
                  <c:v>0.96964666666666666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0AA4-4C5A-9B0B-8474168F7BBF}"/>
            </c:ext>
          </c:extLst>
        </c:ser>
        <c:ser>
          <c:idx val="0"/>
          <c:order val="3"/>
          <c:tx>
            <c:strRef>
              <c:f>p_full!$R$38</c:f>
              <c:strCache>
                <c:ptCount val="1"/>
                <c:pt idx="0">
                  <c:v>B_equiv / 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p_full!$B$39:$B$58</c:f>
              <c:numCache>
                <c:formatCode>General</c:formatCode>
                <c:ptCount val="20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23</c:v>
                </c:pt>
                <c:pt idx="8">
                  <c:v>28</c:v>
                </c:pt>
                <c:pt idx="9">
                  <c:v>35</c:v>
                </c:pt>
                <c:pt idx="10">
                  <c:v>43</c:v>
                </c:pt>
                <c:pt idx="11">
                  <c:v>54</c:v>
                </c:pt>
                <c:pt idx="12">
                  <c:v>66</c:v>
                </c:pt>
                <c:pt idx="13">
                  <c:v>82</c:v>
                </c:pt>
                <c:pt idx="14">
                  <c:v>102</c:v>
                </c:pt>
                <c:pt idx="15">
                  <c:v>127</c:v>
                </c:pt>
                <c:pt idx="16">
                  <c:v>157</c:v>
                </c:pt>
                <c:pt idx="17">
                  <c:v>195</c:v>
                </c:pt>
                <c:pt idx="18">
                  <c:v>242</c:v>
                </c:pt>
                <c:pt idx="19">
                  <c:v>300</c:v>
                </c:pt>
              </c:numCache>
            </c:numRef>
          </c:xVal>
          <c:yVal>
            <c:numRef>
              <c:f>p_full!$R$39:$R$58</c:f>
              <c:numCache>
                <c:formatCode>General</c:formatCode>
                <c:ptCount val="20"/>
                <c:pt idx="0">
                  <c:v>0.2</c:v>
                </c:pt>
                <c:pt idx="1">
                  <c:v>0.16666666666666666</c:v>
                </c:pt>
                <c:pt idx="2">
                  <c:v>0.125</c:v>
                </c:pt>
                <c:pt idx="3">
                  <c:v>0.1</c:v>
                </c:pt>
                <c:pt idx="4">
                  <c:v>8.3333333333333329E-2</c:v>
                </c:pt>
                <c:pt idx="5">
                  <c:v>6.6666666666666666E-2</c:v>
                </c:pt>
                <c:pt idx="6">
                  <c:v>9.1446666666666662E-2</c:v>
                </c:pt>
                <c:pt idx="7">
                  <c:v>0.15366782608695653</c:v>
                </c:pt>
                <c:pt idx="8">
                  <c:v>0.20442535714285714</c:v>
                </c:pt>
                <c:pt idx="9">
                  <c:v>0.42477142857142858</c:v>
                </c:pt>
                <c:pt idx="10">
                  <c:v>0.57699999999999996</c:v>
                </c:pt>
                <c:pt idx="11">
                  <c:v>0.70452222222222216</c:v>
                </c:pt>
                <c:pt idx="12">
                  <c:v>0.79229848484848486</c:v>
                </c:pt>
                <c:pt idx="13">
                  <c:v>0.86735731707317076</c:v>
                </c:pt>
                <c:pt idx="14">
                  <c:v>0.89825882352941178</c:v>
                </c:pt>
                <c:pt idx="15">
                  <c:v>0.9046929133858268</c:v>
                </c:pt>
                <c:pt idx="16">
                  <c:v>0.91634394904458605</c:v>
                </c:pt>
                <c:pt idx="17">
                  <c:v>0.9303589743589743</c:v>
                </c:pt>
                <c:pt idx="18">
                  <c:v>0.95527272727272727</c:v>
                </c:pt>
                <c:pt idx="19">
                  <c:v>0.94830999999999999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AA4-4C5A-9B0B-8474168F7BBF}"/>
            </c:ext>
          </c:extLst>
        </c:ser>
        <c:ser>
          <c:idx val="1"/>
          <c:order val="4"/>
          <c:tx>
            <c:strRef>
              <c:f>p_full!$S$38</c:f>
              <c:strCache>
                <c:ptCount val="1"/>
                <c:pt idx="0">
                  <c:v>B_eff(p_full) / 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p_full!$B$39:$B$58</c:f>
              <c:numCache>
                <c:formatCode>General</c:formatCode>
                <c:ptCount val="20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23</c:v>
                </c:pt>
                <c:pt idx="8">
                  <c:v>28</c:v>
                </c:pt>
                <c:pt idx="9">
                  <c:v>35</c:v>
                </c:pt>
                <c:pt idx="10">
                  <c:v>43</c:v>
                </c:pt>
                <c:pt idx="11">
                  <c:v>54</c:v>
                </c:pt>
                <c:pt idx="12">
                  <c:v>66</c:v>
                </c:pt>
                <c:pt idx="13">
                  <c:v>82</c:v>
                </c:pt>
                <c:pt idx="14">
                  <c:v>102</c:v>
                </c:pt>
                <c:pt idx="15">
                  <c:v>127</c:v>
                </c:pt>
                <c:pt idx="16">
                  <c:v>157</c:v>
                </c:pt>
                <c:pt idx="17">
                  <c:v>195</c:v>
                </c:pt>
                <c:pt idx="18">
                  <c:v>242</c:v>
                </c:pt>
                <c:pt idx="19">
                  <c:v>300</c:v>
                </c:pt>
              </c:numCache>
            </c:numRef>
          </c:xVal>
          <c:yVal>
            <c:numRef>
              <c:f>p_full!$S$39:$S$58</c:f>
              <c:numCache>
                <c:formatCode>General</c:formatCode>
                <c:ptCount val="20"/>
                <c:pt idx="0">
                  <c:v>7.6560000000000005E-3</c:v>
                </c:pt>
                <c:pt idx="1">
                  <c:v>9.6299999999999997E-3</c:v>
                </c:pt>
                <c:pt idx="2">
                  <c:v>1.4319999999999999E-2</c:v>
                </c:pt>
                <c:pt idx="3">
                  <c:v>2.1602E-2</c:v>
                </c:pt>
                <c:pt idx="4">
                  <c:v>3.9833333333333332E-2</c:v>
                </c:pt>
                <c:pt idx="5">
                  <c:v>6.0885333333333333E-2</c:v>
                </c:pt>
                <c:pt idx="6">
                  <c:v>0.11190888888888889</c:v>
                </c:pt>
                <c:pt idx="7">
                  <c:v>0.2000095652173913</c:v>
                </c:pt>
                <c:pt idx="8">
                  <c:v>0.34392785714285712</c:v>
                </c:pt>
                <c:pt idx="9">
                  <c:v>0.61229999999999996</c:v>
                </c:pt>
                <c:pt idx="10">
                  <c:v>0.72196976744186048</c:v>
                </c:pt>
                <c:pt idx="11">
                  <c:v>0.86031111111111114</c:v>
                </c:pt>
                <c:pt idx="12">
                  <c:v>0.91099545454545461</c:v>
                </c:pt>
                <c:pt idx="13">
                  <c:v>0.93334512195121955</c:v>
                </c:pt>
                <c:pt idx="14">
                  <c:v>0.94604509803921566</c:v>
                </c:pt>
                <c:pt idx="15">
                  <c:v>0.95955905511811024</c:v>
                </c:pt>
                <c:pt idx="16">
                  <c:v>0.96973885350318467</c:v>
                </c:pt>
                <c:pt idx="17">
                  <c:v>0.978174358974359</c:v>
                </c:pt>
                <c:pt idx="18">
                  <c:v>0.98051239669421486</c:v>
                </c:pt>
                <c:pt idx="19">
                  <c:v>0.97894333333333328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AA4-4C5A-9B0B-8474168F7BBF}"/>
            </c:ext>
          </c:extLst>
        </c:ser>
        <c:ser>
          <c:idx val="2"/>
          <c:order val="5"/>
          <c:tx>
            <c:strRef>
              <c:f>p_full!$T$38</c:f>
              <c:strCache>
                <c:ptCount val="1"/>
                <c:pt idx="0">
                  <c:v>B_eff(p_full2) / B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p_full!$B$39:$B$58</c:f>
              <c:numCache>
                <c:formatCode>General</c:formatCode>
                <c:ptCount val="20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23</c:v>
                </c:pt>
                <c:pt idx="8">
                  <c:v>28</c:v>
                </c:pt>
                <c:pt idx="9">
                  <c:v>35</c:v>
                </c:pt>
                <c:pt idx="10">
                  <c:v>43</c:v>
                </c:pt>
                <c:pt idx="11">
                  <c:v>54</c:v>
                </c:pt>
                <c:pt idx="12">
                  <c:v>66</c:v>
                </c:pt>
                <c:pt idx="13">
                  <c:v>82</c:v>
                </c:pt>
                <c:pt idx="14">
                  <c:v>102</c:v>
                </c:pt>
                <c:pt idx="15">
                  <c:v>127</c:v>
                </c:pt>
                <c:pt idx="16">
                  <c:v>157</c:v>
                </c:pt>
                <c:pt idx="17">
                  <c:v>195</c:v>
                </c:pt>
                <c:pt idx="18">
                  <c:v>242</c:v>
                </c:pt>
                <c:pt idx="19">
                  <c:v>300</c:v>
                </c:pt>
              </c:numCache>
            </c:numRef>
          </c:xVal>
          <c:yVal>
            <c:numRef>
              <c:f>p_full!$T$39:$T$58</c:f>
              <c:numCache>
                <c:formatCode>General</c:formatCode>
                <c:ptCount val="20"/>
                <c:pt idx="0">
                  <c:v>8.8800000000000007E-3</c:v>
                </c:pt>
                <c:pt idx="1">
                  <c:v>1.0799999999999999E-2</c:v>
                </c:pt>
                <c:pt idx="2">
                  <c:v>1.532E-2</c:v>
                </c:pt>
                <c:pt idx="3">
                  <c:v>2.0160000000000001E-2</c:v>
                </c:pt>
                <c:pt idx="4">
                  <c:v>2.7200000000000002E-2</c:v>
                </c:pt>
                <c:pt idx="5">
                  <c:v>3.388E-2</c:v>
                </c:pt>
                <c:pt idx="6">
                  <c:v>5.2380000000000003E-2</c:v>
                </c:pt>
                <c:pt idx="7">
                  <c:v>8.4940000000000002E-2</c:v>
                </c:pt>
                <c:pt idx="8">
                  <c:v>0.18618000000000001</c:v>
                </c:pt>
                <c:pt idx="9">
                  <c:v>0.47409142857142855</c:v>
                </c:pt>
                <c:pt idx="10">
                  <c:v>0.61232093023255807</c:v>
                </c:pt>
                <c:pt idx="11">
                  <c:v>0.79393888888888897</c:v>
                </c:pt>
                <c:pt idx="12">
                  <c:v>0.87153787878787881</c:v>
                </c:pt>
                <c:pt idx="13">
                  <c:v>0.90367439024390239</c:v>
                </c:pt>
                <c:pt idx="14">
                  <c:v>0.91723333333333334</c:v>
                </c:pt>
                <c:pt idx="15">
                  <c:v>0.94129921259842519</c:v>
                </c:pt>
                <c:pt idx="16">
                  <c:v>0.95774522292993636</c:v>
                </c:pt>
                <c:pt idx="17">
                  <c:v>0.96735384615384612</c:v>
                </c:pt>
                <c:pt idx="18">
                  <c:v>0.96745454545454546</c:v>
                </c:pt>
                <c:pt idx="19">
                  <c:v>0.96964666666666666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0AA4-4C5A-9B0B-8474168F7B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8562623"/>
        <c:axId val="1872627855"/>
      </c:scatterChart>
      <c:valAx>
        <c:axId val="1728562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B</a:t>
                </a:r>
              </a:p>
            </c:rich>
          </c:tx>
          <c:layout>
            <c:manualLayout>
              <c:xMode val="edge"/>
              <c:yMode val="edge"/>
              <c:x val="0.53602010236161257"/>
              <c:y val="0.9289242101805204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72627855"/>
        <c:crosses val="autoZero"/>
        <c:crossBetween val="midCat"/>
      </c:valAx>
      <c:valAx>
        <c:axId val="1872627855"/>
        <c:scaling>
          <c:orientation val="minMax"/>
          <c:min val="1.0000000000000002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B_eff / B</a:t>
                </a:r>
              </a:p>
            </c:rich>
          </c:tx>
          <c:layout>
            <c:manualLayout>
              <c:xMode val="edge"/>
              <c:yMode val="edge"/>
              <c:x val="1.8957038722286431E-2"/>
              <c:y val="0.38247485587710894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28562623"/>
        <c:crosses val="autoZero"/>
        <c:crossBetween val="midCat"/>
      </c:valAx>
    </c:plotArea>
    <c:legend>
      <c:legendPos val="r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.7189879190472912"/>
          <c:y val="0.4517730327732824"/>
          <c:w val="0.2195636593196644"/>
          <c:h val="0.19561284409608712"/>
        </c:manualLayout>
      </c:layout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Log Darstellung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4859042668988324E-2"/>
          <c:y val="0.11687297990436771"/>
          <c:w val="0.88408358937018705"/>
          <c:h val="0.81219332424264334"/>
        </c:manualLayout>
      </c:layout>
      <c:scatterChart>
        <c:scatterStyle val="smoothMarker"/>
        <c:varyColors val="0"/>
        <c:ser>
          <c:idx val="3"/>
          <c:order val="0"/>
          <c:tx>
            <c:strRef>
              <c:f>p_full!$R$38</c:f>
              <c:strCache>
                <c:ptCount val="1"/>
                <c:pt idx="0">
                  <c:v>B_equiv / B</c:v>
                </c:pt>
              </c:strCache>
            </c:strRef>
          </c:tx>
          <c:xVal>
            <c:numRef>
              <c:f>p_full!$B$39:$B$58</c:f>
              <c:numCache>
                <c:formatCode>General</c:formatCode>
                <c:ptCount val="20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23</c:v>
                </c:pt>
                <c:pt idx="8">
                  <c:v>28</c:v>
                </c:pt>
                <c:pt idx="9">
                  <c:v>35</c:v>
                </c:pt>
                <c:pt idx="10">
                  <c:v>43</c:v>
                </c:pt>
                <c:pt idx="11">
                  <c:v>54</c:v>
                </c:pt>
                <c:pt idx="12">
                  <c:v>66</c:v>
                </c:pt>
                <c:pt idx="13">
                  <c:v>82</c:v>
                </c:pt>
                <c:pt idx="14">
                  <c:v>102</c:v>
                </c:pt>
                <c:pt idx="15">
                  <c:v>127</c:v>
                </c:pt>
                <c:pt idx="16">
                  <c:v>157</c:v>
                </c:pt>
                <c:pt idx="17">
                  <c:v>195</c:v>
                </c:pt>
                <c:pt idx="18">
                  <c:v>242</c:v>
                </c:pt>
                <c:pt idx="19">
                  <c:v>300</c:v>
                </c:pt>
              </c:numCache>
            </c:numRef>
          </c:xVal>
          <c:yVal>
            <c:numRef>
              <c:f>p_full!$R$39:$R$58</c:f>
              <c:numCache>
                <c:formatCode>General</c:formatCode>
                <c:ptCount val="20"/>
                <c:pt idx="0">
                  <c:v>0.2</c:v>
                </c:pt>
                <c:pt idx="1">
                  <c:v>0.16666666666666666</c:v>
                </c:pt>
                <c:pt idx="2">
                  <c:v>0.125</c:v>
                </c:pt>
                <c:pt idx="3">
                  <c:v>0.1</c:v>
                </c:pt>
                <c:pt idx="4">
                  <c:v>8.3333333333333329E-2</c:v>
                </c:pt>
                <c:pt idx="5">
                  <c:v>6.6666666666666666E-2</c:v>
                </c:pt>
                <c:pt idx="6">
                  <c:v>9.1446666666666662E-2</c:v>
                </c:pt>
                <c:pt idx="7">
                  <c:v>0.15366782608695653</c:v>
                </c:pt>
                <c:pt idx="8">
                  <c:v>0.20442535714285714</c:v>
                </c:pt>
                <c:pt idx="9">
                  <c:v>0.42477142857142858</c:v>
                </c:pt>
                <c:pt idx="10">
                  <c:v>0.57699999999999996</c:v>
                </c:pt>
                <c:pt idx="11">
                  <c:v>0.70452222222222216</c:v>
                </c:pt>
                <c:pt idx="12">
                  <c:v>0.79229848484848486</c:v>
                </c:pt>
                <c:pt idx="13">
                  <c:v>0.86735731707317076</c:v>
                </c:pt>
                <c:pt idx="14">
                  <c:v>0.89825882352941178</c:v>
                </c:pt>
                <c:pt idx="15">
                  <c:v>0.9046929133858268</c:v>
                </c:pt>
                <c:pt idx="16">
                  <c:v>0.91634394904458605</c:v>
                </c:pt>
                <c:pt idx="17">
                  <c:v>0.9303589743589743</c:v>
                </c:pt>
                <c:pt idx="18">
                  <c:v>0.95527272727272727</c:v>
                </c:pt>
                <c:pt idx="19">
                  <c:v>0.94830999999999999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698-4DDE-A819-DA6235D0972E}"/>
            </c:ext>
          </c:extLst>
        </c:ser>
        <c:ser>
          <c:idx val="4"/>
          <c:order val="1"/>
          <c:tx>
            <c:strRef>
              <c:f>p_full!$S$38</c:f>
              <c:strCache>
                <c:ptCount val="1"/>
                <c:pt idx="0">
                  <c:v>B_eff(p_full) / B</c:v>
                </c:pt>
              </c:strCache>
            </c:strRef>
          </c:tx>
          <c:xVal>
            <c:numRef>
              <c:f>p_full!$B$39:$B$58</c:f>
              <c:numCache>
                <c:formatCode>General</c:formatCode>
                <c:ptCount val="20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23</c:v>
                </c:pt>
                <c:pt idx="8">
                  <c:v>28</c:v>
                </c:pt>
                <c:pt idx="9">
                  <c:v>35</c:v>
                </c:pt>
                <c:pt idx="10">
                  <c:v>43</c:v>
                </c:pt>
                <c:pt idx="11">
                  <c:v>54</c:v>
                </c:pt>
                <c:pt idx="12">
                  <c:v>66</c:v>
                </c:pt>
                <c:pt idx="13">
                  <c:v>82</c:v>
                </c:pt>
                <c:pt idx="14">
                  <c:v>102</c:v>
                </c:pt>
                <c:pt idx="15">
                  <c:v>127</c:v>
                </c:pt>
                <c:pt idx="16">
                  <c:v>157</c:v>
                </c:pt>
                <c:pt idx="17">
                  <c:v>195</c:v>
                </c:pt>
                <c:pt idx="18">
                  <c:v>242</c:v>
                </c:pt>
                <c:pt idx="19">
                  <c:v>300</c:v>
                </c:pt>
              </c:numCache>
            </c:numRef>
          </c:xVal>
          <c:yVal>
            <c:numRef>
              <c:f>p_full!$S$39:$S$58</c:f>
              <c:numCache>
                <c:formatCode>General</c:formatCode>
                <c:ptCount val="20"/>
                <c:pt idx="0">
                  <c:v>7.6560000000000005E-3</c:v>
                </c:pt>
                <c:pt idx="1">
                  <c:v>9.6299999999999997E-3</c:v>
                </c:pt>
                <c:pt idx="2">
                  <c:v>1.4319999999999999E-2</c:v>
                </c:pt>
                <c:pt idx="3">
                  <c:v>2.1602E-2</c:v>
                </c:pt>
                <c:pt idx="4">
                  <c:v>3.9833333333333332E-2</c:v>
                </c:pt>
                <c:pt idx="5">
                  <c:v>6.0885333333333333E-2</c:v>
                </c:pt>
                <c:pt idx="6">
                  <c:v>0.11190888888888889</c:v>
                </c:pt>
                <c:pt idx="7">
                  <c:v>0.2000095652173913</c:v>
                </c:pt>
                <c:pt idx="8">
                  <c:v>0.34392785714285712</c:v>
                </c:pt>
                <c:pt idx="9">
                  <c:v>0.61229999999999996</c:v>
                </c:pt>
                <c:pt idx="10">
                  <c:v>0.72196976744186048</c:v>
                </c:pt>
                <c:pt idx="11">
                  <c:v>0.86031111111111114</c:v>
                </c:pt>
                <c:pt idx="12">
                  <c:v>0.91099545454545461</c:v>
                </c:pt>
                <c:pt idx="13">
                  <c:v>0.93334512195121955</c:v>
                </c:pt>
                <c:pt idx="14">
                  <c:v>0.94604509803921566</c:v>
                </c:pt>
                <c:pt idx="15">
                  <c:v>0.95955905511811024</c:v>
                </c:pt>
                <c:pt idx="16">
                  <c:v>0.96973885350318467</c:v>
                </c:pt>
                <c:pt idx="17">
                  <c:v>0.978174358974359</c:v>
                </c:pt>
                <c:pt idx="18">
                  <c:v>0.98051239669421486</c:v>
                </c:pt>
                <c:pt idx="19">
                  <c:v>0.97894333333333328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698-4DDE-A819-DA6235D0972E}"/>
            </c:ext>
          </c:extLst>
        </c:ser>
        <c:ser>
          <c:idx val="5"/>
          <c:order val="2"/>
          <c:tx>
            <c:strRef>
              <c:f>p_full!$T$38</c:f>
              <c:strCache>
                <c:ptCount val="1"/>
                <c:pt idx="0">
                  <c:v>B_eff(p_full2) / B</c:v>
                </c:pt>
              </c:strCache>
            </c:strRef>
          </c:tx>
          <c:xVal>
            <c:numRef>
              <c:f>p_full!$B$39:$B$58</c:f>
              <c:numCache>
                <c:formatCode>General</c:formatCode>
                <c:ptCount val="20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23</c:v>
                </c:pt>
                <c:pt idx="8">
                  <c:v>28</c:v>
                </c:pt>
                <c:pt idx="9">
                  <c:v>35</c:v>
                </c:pt>
                <c:pt idx="10">
                  <c:v>43</c:v>
                </c:pt>
                <c:pt idx="11">
                  <c:v>54</c:v>
                </c:pt>
                <c:pt idx="12">
                  <c:v>66</c:v>
                </c:pt>
                <c:pt idx="13">
                  <c:v>82</c:v>
                </c:pt>
                <c:pt idx="14">
                  <c:v>102</c:v>
                </c:pt>
                <c:pt idx="15">
                  <c:v>127</c:v>
                </c:pt>
                <c:pt idx="16">
                  <c:v>157</c:v>
                </c:pt>
                <c:pt idx="17">
                  <c:v>195</c:v>
                </c:pt>
                <c:pt idx="18">
                  <c:v>242</c:v>
                </c:pt>
                <c:pt idx="19">
                  <c:v>300</c:v>
                </c:pt>
              </c:numCache>
            </c:numRef>
          </c:xVal>
          <c:yVal>
            <c:numRef>
              <c:f>p_full!$T$39:$T$58</c:f>
              <c:numCache>
                <c:formatCode>General</c:formatCode>
                <c:ptCount val="20"/>
                <c:pt idx="0">
                  <c:v>8.8800000000000007E-3</c:v>
                </c:pt>
                <c:pt idx="1">
                  <c:v>1.0799999999999999E-2</c:v>
                </c:pt>
                <c:pt idx="2">
                  <c:v>1.532E-2</c:v>
                </c:pt>
                <c:pt idx="3">
                  <c:v>2.0160000000000001E-2</c:v>
                </c:pt>
                <c:pt idx="4">
                  <c:v>2.7200000000000002E-2</c:v>
                </c:pt>
                <c:pt idx="5">
                  <c:v>3.388E-2</c:v>
                </c:pt>
                <c:pt idx="6">
                  <c:v>5.2380000000000003E-2</c:v>
                </c:pt>
                <c:pt idx="7">
                  <c:v>8.4940000000000002E-2</c:v>
                </c:pt>
                <c:pt idx="8">
                  <c:v>0.18618000000000001</c:v>
                </c:pt>
                <c:pt idx="9">
                  <c:v>0.47409142857142855</c:v>
                </c:pt>
                <c:pt idx="10">
                  <c:v>0.61232093023255807</c:v>
                </c:pt>
                <c:pt idx="11">
                  <c:v>0.79393888888888897</c:v>
                </c:pt>
                <c:pt idx="12">
                  <c:v>0.87153787878787881</c:v>
                </c:pt>
                <c:pt idx="13">
                  <c:v>0.90367439024390239</c:v>
                </c:pt>
                <c:pt idx="14">
                  <c:v>0.91723333333333334</c:v>
                </c:pt>
                <c:pt idx="15">
                  <c:v>0.94129921259842519</c:v>
                </c:pt>
                <c:pt idx="16">
                  <c:v>0.95774522292993636</c:v>
                </c:pt>
                <c:pt idx="17">
                  <c:v>0.96735384615384612</c:v>
                </c:pt>
                <c:pt idx="18">
                  <c:v>0.96745454545454546</c:v>
                </c:pt>
                <c:pt idx="19">
                  <c:v>0.96964666666666666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698-4DDE-A819-DA6235D0972E}"/>
            </c:ext>
          </c:extLst>
        </c:ser>
        <c:ser>
          <c:idx val="0"/>
          <c:order val="3"/>
          <c:tx>
            <c:strRef>
              <c:f>p_full!$R$38</c:f>
              <c:strCache>
                <c:ptCount val="1"/>
                <c:pt idx="0">
                  <c:v>B_equiv / 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p_full!$B$39:$B$58</c:f>
              <c:numCache>
                <c:formatCode>General</c:formatCode>
                <c:ptCount val="20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23</c:v>
                </c:pt>
                <c:pt idx="8">
                  <c:v>28</c:v>
                </c:pt>
                <c:pt idx="9">
                  <c:v>35</c:v>
                </c:pt>
                <c:pt idx="10">
                  <c:v>43</c:v>
                </c:pt>
                <c:pt idx="11">
                  <c:v>54</c:v>
                </c:pt>
                <c:pt idx="12">
                  <c:v>66</c:v>
                </c:pt>
                <c:pt idx="13">
                  <c:v>82</c:v>
                </c:pt>
                <c:pt idx="14">
                  <c:v>102</c:v>
                </c:pt>
                <c:pt idx="15">
                  <c:v>127</c:v>
                </c:pt>
                <c:pt idx="16">
                  <c:v>157</c:v>
                </c:pt>
                <c:pt idx="17">
                  <c:v>195</c:v>
                </c:pt>
                <c:pt idx="18">
                  <c:v>242</c:v>
                </c:pt>
                <c:pt idx="19">
                  <c:v>300</c:v>
                </c:pt>
              </c:numCache>
            </c:numRef>
          </c:xVal>
          <c:yVal>
            <c:numRef>
              <c:f>p_full!$R$39:$R$58</c:f>
              <c:numCache>
                <c:formatCode>General</c:formatCode>
                <c:ptCount val="20"/>
                <c:pt idx="0">
                  <c:v>0.2</c:v>
                </c:pt>
                <c:pt idx="1">
                  <c:v>0.16666666666666666</c:v>
                </c:pt>
                <c:pt idx="2">
                  <c:v>0.125</c:v>
                </c:pt>
                <c:pt idx="3">
                  <c:v>0.1</c:v>
                </c:pt>
                <c:pt idx="4">
                  <c:v>8.3333333333333329E-2</c:v>
                </c:pt>
                <c:pt idx="5">
                  <c:v>6.6666666666666666E-2</c:v>
                </c:pt>
                <c:pt idx="6">
                  <c:v>9.1446666666666662E-2</c:v>
                </c:pt>
                <c:pt idx="7">
                  <c:v>0.15366782608695653</c:v>
                </c:pt>
                <c:pt idx="8">
                  <c:v>0.20442535714285714</c:v>
                </c:pt>
                <c:pt idx="9">
                  <c:v>0.42477142857142858</c:v>
                </c:pt>
                <c:pt idx="10">
                  <c:v>0.57699999999999996</c:v>
                </c:pt>
                <c:pt idx="11">
                  <c:v>0.70452222222222216</c:v>
                </c:pt>
                <c:pt idx="12">
                  <c:v>0.79229848484848486</c:v>
                </c:pt>
                <c:pt idx="13">
                  <c:v>0.86735731707317076</c:v>
                </c:pt>
                <c:pt idx="14">
                  <c:v>0.89825882352941178</c:v>
                </c:pt>
                <c:pt idx="15">
                  <c:v>0.9046929133858268</c:v>
                </c:pt>
                <c:pt idx="16">
                  <c:v>0.91634394904458605</c:v>
                </c:pt>
                <c:pt idx="17">
                  <c:v>0.9303589743589743</c:v>
                </c:pt>
                <c:pt idx="18">
                  <c:v>0.95527272727272727</c:v>
                </c:pt>
                <c:pt idx="19">
                  <c:v>0.94830999999999999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698-4DDE-A819-DA6235D0972E}"/>
            </c:ext>
          </c:extLst>
        </c:ser>
        <c:ser>
          <c:idx val="1"/>
          <c:order val="4"/>
          <c:tx>
            <c:strRef>
              <c:f>p_full!$S$38</c:f>
              <c:strCache>
                <c:ptCount val="1"/>
                <c:pt idx="0">
                  <c:v>B_eff(p_full) / 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p_full!$B$39:$B$58</c:f>
              <c:numCache>
                <c:formatCode>General</c:formatCode>
                <c:ptCount val="20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23</c:v>
                </c:pt>
                <c:pt idx="8">
                  <c:v>28</c:v>
                </c:pt>
                <c:pt idx="9">
                  <c:v>35</c:v>
                </c:pt>
                <c:pt idx="10">
                  <c:v>43</c:v>
                </c:pt>
                <c:pt idx="11">
                  <c:v>54</c:v>
                </c:pt>
                <c:pt idx="12">
                  <c:v>66</c:v>
                </c:pt>
                <c:pt idx="13">
                  <c:v>82</c:v>
                </c:pt>
                <c:pt idx="14">
                  <c:v>102</c:v>
                </c:pt>
                <c:pt idx="15">
                  <c:v>127</c:v>
                </c:pt>
                <c:pt idx="16">
                  <c:v>157</c:v>
                </c:pt>
                <c:pt idx="17">
                  <c:v>195</c:v>
                </c:pt>
                <c:pt idx="18">
                  <c:v>242</c:v>
                </c:pt>
                <c:pt idx="19">
                  <c:v>300</c:v>
                </c:pt>
              </c:numCache>
            </c:numRef>
          </c:xVal>
          <c:yVal>
            <c:numRef>
              <c:f>p_full!$S$39:$S$58</c:f>
              <c:numCache>
                <c:formatCode>General</c:formatCode>
                <c:ptCount val="20"/>
                <c:pt idx="0">
                  <c:v>7.6560000000000005E-3</c:v>
                </c:pt>
                <c:pt idx="1">
                  <c:v>9.6299999999999997E-3</c:v>
                </c:pt>
                <c:pt idx="2">
                  <c:v>1.4319999999999999E-2</c:v>
                </c:pt>
                <c:pt idx="3">
                  <c:v>2.1602E-2</c:v>
                </c:pt>
                <c:pt idx="4">
                  <c:v>3.9833333333333332E-2</c:v>
                </c:pt>
                <c:pt idx="5">
                  <c:v>6.0885333333333333E-2</c:v>
                </c:pt>
                <c:pt idx="6">
                  <c:v>0.11190888888888889</c:v>
                </c:pt>
                <c:pt idx="7">
                  <c:v>0.2000095652173913</c:v>
                </c:pt>
                <c:pt idx="8">
                  <c:v>0.34392785714285712</c:v>
                </c:pt>
                <c:pt idx="9">
                  <c:v>0.61229999999999996</c:v>
                </c:pt>
                <c:pt idx="10">
                  <c:v>0.72196976744186048</c:v>
                </c:pt>
                <c:pt idx="11">
                  <c:v>0.86031111111111114</c:v>
                </c:pt>
                <c:pt idx="12">
                  <c:v>0.91099545454545461</c:v>
                </c:pt>
                <c:pt idx="13">
                  <c:v>0.93334512195121955</c:v>
                </c:pt>
                <c:pt idx="14">
                  <c:v>0.94604509803921566</c:v>
                </c:pt>
                <c:pt idx="15">
                  <c:v>0.95955905511811024</c:v>
                </c:pt>
                <c:pt idx="16">
                  <c:v>0.96973885350318467</c:v>
                </c:pt>
                <c:pt idx="17">
                  <c:v>0.978174358974359</c:v>
                </c:pt>
                <c:pt idx="18">
                  <c:v>0.98051239669421486</c:v>
                </c:pt>
                <c:pt idx="19">
                  <c:v>0.97894333333333328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698-4DDE-A819-DA6235D0972E}"/>
            </c:ext>
          </c:extLst>
        </c:ser>
        <c:ser>
          <c:idx val="2"/>
          <c:order val="5"/>
          <c:tx>
            <c:strRef>
              <c:f>p_full!$T$38</c:f>
              <c:strCache>
                <c:ptCount val="1"/>
                <c:pt idx="0">
                  <c:v>B_eff(p_full2) / B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p_full!$B$39:$B$58</c:f>
              <c:numCache>
                <c:formatCode>General</c:formatCode>
                <c:ptCount val="20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23</c:v>
                </c:pt>
                <c:pt idx="8">
                  <c:v>28</c:v>
                </c:pt>
                <c:pt idx="9">
                  <c:v>35</c:v>
                </c:pt>
                <c:pt idx="10">
                  <c:v>43</c:v>
                </c:pt>
                <c:pt idx="11">
                  <c:v>54</c:v>
                </c:pt>
                <c:pt idx="12">
                  <c:v>66</c:v>
                </c:pt>
                <c:pt idx="13">
                  <c:v>82</c:v>
                </c:pt>
                <c:pt idx="14">
                  <c:v>102</c:v>
                </c:pt>
                <c:pt idx="15">
                  <c:v>127</c:v>
                </c:pt>
                <c:pt idx="16">
                  <c:v>157</c:v>
                </c:pt>
                <c:pt idx="17">
                  <c:v>195</c:v>
                </c:pt>
                <c:pt idx="18">
                  <c:v>242</c:v>
                </c:pt>
                <c:pt idx="19">
                  <c:v>300</c:v>
                </c:pt>
              </c:numCache>
            </c:numRef>
          </c:xVal>
          <c:yVal>
            <c:numRef>
              <c:f>p_full!$T$39:$T$58</c:f>
              <c:numCache>
                <c:formatCode>General</c:formatCode>
                <c:ptCount val="20"/>
                <c:pt idx="0">
                  <c:v>8.8800000000000007E-3</c:v>
                </c:pt>
                <c:pt idx="1">
                  <c:v>1.0799999999999999E-2</c:v>
                </c:pt>
                <c:pt idx="2">
                  <c:v>1.532E-2</c:v>
                </c:pt>
                <c:pt idx="3">
                  <c:v>2.0160000000000001E-2</c:v>
                </c:pt>
                <c:pt idx="4">
                  <c:v>2.7200000000000002E-2</c:v>
                </c:pt>
                <c:pt idx="5">
                  <c:v>3.388E-2</c:v>
                </c:pt>
                <c:pt idx="6">
                  <c:v>5.2380000000000003E-2</c:v>
                </c:pt>
                <c:pt idx="7">
                  <c:v>8.4940000000000002E-2</c:v>
                </c:pt>
                <c:pt idx="8">
                  <c:v>0.18618000000000001</c:v>
                </c:pt>
                <c:pt idx="9">
                  <c:v>0.47409142857142855</c:v>
                </c:pt>
                <c:pt idx="10">
                  <c:v>0.61232093023255807</c:v>
                </c:pt>
                <c:pt idx="11">
                  <c:v>0.79393888888888897</c:v>
                </c:pt>
                <c:pt idx="12">
                  <c:v>0.87153787878787881</c:v>
                </c:pt>
                <c:pt idx="13">
                  <c:v>0.90367439024390239</c:v>
                </c:pt>
                <c:pt idx="14">
                  <c:v>0.91723333333333334</c:v>
                </c:pt>
                <c:pt idx="15">
                  <c:v>0.94129921259842519</c:v>
                </c:pt>
                <c:pt idx="16">
                  <c:v>0.95774522292993636</c:v>
                </c:pt>
                <c:pt idx="17">
                  <c:v>0.96735384615384612</c:v>
                </c:pt>
                <c:pt idx="18">
                  <c:v>0.96745454545454546</c:v>
                </c:pt>
                <c:pt idx="19">
                  <c:v>0.96964666666666666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698-4DDE-A819-DA6235D097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8562623"/>
        <c:axId val="1872627855"/>
      </c:scatterChart>
      <c:valAx>
        <c:axId val="1728562623"/>
        <c:scaling>
          <c:logBase val="10"/>
          <c:orientation val="minMax"/>
          <c:max val="400"/>
          <c:min val="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B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72627855"/>
        <c:crosses val="autoZero"/>
        <c:crossBetween val="midCat"/>
      </c:valAx>
      <c:valAx>
        <c:axId val="1872627855"/>
        <c:scaling>
          <c:logBase val="10"/>
          <c:orientation val="minMax"/>
          <c:min val="2.0000000000000004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B_eff</a:t>
                </a:r>
                <a:r>
                  <a:rPr lang="de-DE" baseline="0"/>
                  <a:t> / B</a:t>
                </a:r>
                <a:endParaRPr lang="de-DE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28562623"/>
        <c:crosses val="autoZero"/>
        <c:crossBetween val="midCat"/>
      </c:valAx>
    </c:plotArea>
    <c:legend>
      <c:legendPos val="r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.69057536129700547"/>
          <c:y val="0.43357262501619409"/>
          <c:w val="0.23292916071295505"/>
          <c:h val="0.43862377569141969"/>
        </c:manualLayout>
      </c:layout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Lineare Darstellung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0475399524544843"/>
          <c:y val="0.13046833301896382"/>
          <c:w val="0.86111034808644427"/>
          <c:h val="0.734443625514174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p_full!$R$62</c:f>
              <c:strCache>
                <c:ptCount val="1"/>
                <c:pt idx="0">
                  <c:v>B_equiv / 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p_full!$B$63:$B$82</c:f>
              <c:numCache>
                <c:formatCode>General</c:formatCode>
                <c:ptCount val="20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23</c:v>
                </c:pt>
                <c:pt idx="8">
                  <c:v>28</c:v>
                </c:pt>
                <c:pt idx="9">
                  <c:v>35</c:v>
                </c:pt>
                <c:pt idx="10">
                  <c:v>43</c:v>
                </c:pt>
                <c:pt idx="11">
                  <c:v>54</c:v>
                </c:pt>
                <c:pt idx="12">
                  <c:v>66</c:v>
                </c:pt>
                <c:pt idx="13">
                  <c:v>82</c:v>
                </c:pt>
                <c:pt idx="14">
                  <c:v>102</c:v>
                </c:pt>
                <c:pt idx="15">
                  <c:v>127</c:v>
                </c:pt>
                <c:pt idx="16">
                  <c:v>157</c:v>
                </c:pt>
                <c:pt idx="17">
                  <c:v>195</c:v>
                </c:pt>
                <c:pt idx="18">
                  <c:v>242</c:v>
                </c:pt>
                <c:pt idx="19">
                  <c:v>300</c:v>
                </c:pt>
              </c:numCache>
            </c:numRef>
          </c:xVal>
          <c:yVal>
            <c:numRef>
              <c:f>p_full!$R$63:$R$82</c:f>
              <c:numCache>
                <c:formatCode>General</c:formatCode>
                <c:ptCount val="20"/>
                <c:pt idx="0">
                  <c:v>0.2</c:v>
                </c:pt>
                <c:pt idx="1">
                  <c:v>0.16666666666666666</c:v>
                </c:pt>
                <c:pt idx="2">
                  <c:v>0.16034499999999999</c:v>
                </c:pt>
                <c:pt idx="3">
                  <c:v>0.252301</c:v>
                </c:pt>
                <c:pt idx="4">
                  <c:v>0.33060416666666664</c:v>
                </c:pt>
                <c:pt idx="5">
                  <c:v>0.50286200000000003</c:v>
                </c:pt>
                <c:pt idx="6">
                  <c:v>0.59192222222222224</c:v>
                </c:pt>
                <c:pt idx="7">
                  <c:v>0.75109565217391316</c:v>
                </c:pt>
                <c:pt idx="8">
                  <c:v>0.83938928571428573</c:v>
                </c:pt>
                <c:pt idx="9">
                  <c:v>0.87638285714285713</c:v>
                </c:pt>
                <c:pt idx="10">
                  <c:v>0.94099534883720937</c:v>
                </c:pt>
                <c:pt idx="11">
                  <c:v>0.98284074074074068</c:v>
                </c:pt>
                <c:pt idx="12">
                  <c:v>0.95713787878787882</c:v>
                </c:pt>
                <c:pt idx="13">
                  <c:v>0.98746463414634145</c:v>
                </c:pt>
                <c:pt idx="14">
                  <c:v>0.95079509803921569</c:v>
                </c:pt>
                <c:pt idx="15">
                  <c:v>0.99925196850393705</c:v>
                </c:pt>
                <c:pt idx="16">
                  <c:v>1.0504649681528662</c:v>
                </c:pt>
                <c:pt idx="17">
                  <c:v>0.94796923076923079</c:v>
                </c:pt>
                <c:pt idx="18">
                  <c:v>1.0005413223140496</c:v>
                </c:pt>
                <c:pt idx="19">
                  <c:v>0.97467666666666675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AAB-41B6-B0FD-A4980E63D25A}"/>
            </c:ext>
          </c:extLst>
        </c:ser>
        <c:ser>
          <c:idx val="1"/>
          <c:order val="1"/>
          <c:tx>
            <c:strRef>
              <c:f>p_full!$S$62</c:f>
              <c:strCache>
                <c:ptCount val="1"/>
                <c:pt idx="0">
                  <c:v>B_eff(p_full) / 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p_full!$B$63:$B$82</c:f>
              <c:numCache>
                <c:formatCode>General</c:formatCode>
                <c:ptCount val="20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23</c:v>
                </c:pt>
                <c:pt idx="8">
                  <c:v>28</c:v>
                </c:pt>
                <c:pt idx="9">
                  <c:v>35</c:v>
                </c:pt>
                <c:pt idx="10">
                  <c:v>43</c:v>
                </c:pt>
                <c:pt idx="11">
                  <c:v>54</c:v>
                </c:pt>
                <c:pt idx="12">
                  <c:v>66</c:v>
                </c:pt>
                <c:pt idx="13">
                  <c:v>82</c:v>
                </c:pt>
                <c:pt idx="14">
                  <c:v>102</c:v>
                </c:pt>
                <c:pt idx="15">
                  <c:v>127</c:v>
                </c:pt>
                <c:pt idx="16">
                  <c:v>157</c:v>
                </c:pt>
                <c:pt idx="17">
                  <c:v>195</c:v>
                </c:pt>
                <c:pt idx="18">
                  <c:v>242</c:v>
                </c:pt>
                <c:pt idx="19">
                  <c:v>300</c:v>
                </c:pt>
              </c:numCache>
            </c:numRef>
          </c:xVal>
          <c:yVal>
            <c:numRef>
              <c:f>p_full!$S$63:$S$82</c:f>
              <c:numCache>
                <c:formatCode>General</c:formatCode>
                <c:ptCount val="20"/>
                <c:pt idx="0">
                  <c:v>0.10069999999999998</c:v>
                </c:pt>
                <c:pt idx="1">
                  <c:v>0.14063666666666666</c:v>
                </c:pt>
                <c:pt idx="2">
                  <c:v>0.25825749999999997</c:v>
                </c:pt>
                <c:pt idx="3">
                  <c:v>0.402119</c:v>
                </c:pt>
                <c:pt idx="4">
                  <c:v>0.51918249999999999</c:v>
                </c:pt>
                <c:pt idx="5">
                  <c:v>0.69082666666666659</c:v>
                </c:pt>
                <c:pt idx="6">
                  <c:v>0.77393333333333336</c:v>
                </c:pt>
                <c:pt idx="7">
                  <c:v>0.87297391304347816</c:v>
                </c:pt>
                <c:pt idx="8">
                  <c:v>0.91781785714285713</c:v>
                </c:pt>
                <c:pt idx="9">
                  <c:v>0.9507714285714286</c:v>
                </c:pt>
                <c:pt idx="10">
                  <c:v>0.96874651162790704</c:v>
                </c:pt>
                <c:pt idx="11">
                  <c:v>0.9785759259259259</c:v>
                </c:pt>
                <c:pt idx="12">
                  <c:v>0.98483484848484848</c:v>
                </c:pt>
                <c:pt idx="13">
                  <c:v>0.98962926829268305</c:v>
                </c:pt>
                <c:pt idx="14">
                  <c:v>0.99209803921568629</c:v>
                </c:pt>
                <c:pt idx="15">
                  <c:v>0.99448818897637792</c:v>
                </c:pt>
                <c:pt idx="16">
                  <c:v>0.99537579617834393</c:v>
                </c:pt>
                <c:pt idx="17">
                  <c:v>0.99531282051282055</c:v>
                </c:pt>
                <c:pt idx="18">
                  <c:v>0.99577272727272725</c:v>
                </c:pt>
                <c:pt idx="19">
                  <c:v>0.99605999999999995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AAB-41B6-B0FD-A4980E63D25A}"/>
            </c:ext>
          </c:extLst>
        </c:ser>
        <c:ser>
          <c:idx val="2"/>
          <c:order val="2"/>
          <c:tx>
            <c:strRef>
              <c:f>p_full!$T$62</c:f>
              <c:strCache>
                <c:ptCount val="1"/>
                <c:pt idx="0">
                  <c:v>B_eff(p_full2) / B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p_full!$B$63:$B$82</c:f>
              <c:numCache>
                <c:formatCode>General</c:formatCode>
                <c:ptCount val="20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23</c:v>
                </c:pt>
                <c:pt idx="8">
                  <c:v>28</c:v>
                </c:pt>
                <c:pt idx="9">
                  <c:v>35</c:v>
                </c:pt>
                <c:pt idx="10">
                  <c:v>43</c:v>
                </c:pt>
                <c:pt idx="11">
                  <c:v>54</c:v>
                </c:pt>
                <c:pt idx="12">
                  <c:v>66</c:v>
                </c:pt>
                <c:pt idx="13">
                  <c:v>82</c:v>
                </c:pt>
                <c:pt idx="14">
                  <c:v>102</c:v>
                </c:pt>
                <c:pt idx="15">
                  <c:v>127</c:v>
                </c:pt>
                <c:pt idx="16">
                  <c:v>157</c:v>
                </c:pt>
                <c:pt idx="17">
                  <c:v>195</c:v>
                </c:pt>
                <c:pt idx="18">
                  <c:v>242</c:v>
                </c:pt>
                <c:pt idx="19">
                  <c:v>300</c:v>
                </c:pt>
              </c:numCache>
            </c:numRef>
          </c:xVal>
          <c:yVal>
            <c:numRef>
              <c:f>p_full!$T$63:$T$82</c:f>
              <c:numCache>
                <c:formatCode>General</c:formatCode>
                <c:ptCount val="20"/>
                <c:pt idx="0">
                  <c:v>6.1060000000000003E-2</c:v>
                </c:pt>
                <c:pt idx="1">
                  <c:v>7.6510000000000009E-2</c:v>
                </c:pt>
                <c:pt idx="2">
                  <c:v>0.13793</c:v>
                </c:pt>
                <c:pt idx="3">
                  <c:v>0.25230000000000002</c:v>
                </c:pt>
                <c:pt idx="4">
                  <c:v>0.37174499999999999</c:v>
                </c:pt>
                <c:pt idx="5">
                  <c:v>0.57718999999999998</c:v>
                </c:pt>
                <c:pt idx="6">
                  <c:v>0.68310000000000004</c:v>
                </c:pt>
                <c:pt idx="7">
                  <c:v>0.81890000000000007</c:v>
                </c:pt>
                <c:pt idx="8">
                  <c:v>0.88102142857142862</c:v>
                </c:pt>
                <c:pt idx="9">
                  <c:v>0.92755999999999994</c:v>
                </c:pt>
                <c:pt idx="10">
                  <c:v>0.95242093023255803</c:v>
                </c:pt>
                <c:pt idx="11">
                  <c:v>0.96872037037037029</c:v>
                </c:pt>
                <c:pt idx="12">
                  <c:v>0.97748030303030298</c:v>
                </c:pt>
                <c:pt idx="13">
                  <c:v>0.9841597560975609</c:v>
                </c:pt>
                <c:pt idx="14">
                  <c:v>0.98707843137254903</c:v>
                </c:pt>
                <c:pt idx="15">
                  <c:v>0.99091338582677169</c:v>
                </c:pt>
                <c:pt idx="16">
                  <c:v>0.99271337579617835</c:v>
                </c:pt>
                <c:pt idx="17">
                  <c:v>0.9923384615384615</c:v>
                </c:pt>
                <c:pt idx="18">
                  <c:v>0.99340495867768597</c:v>
                </c:pt>
                <c:pt idx="19">
                  <c:v>0.99348666666666663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AAB-41B6-B0FD-A4980E63D2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6669727"/>
        <c:axId val="1733099615"/>
      </c:scatterChart>
      <c:valAx>
        <c:axId val="1926669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33099615"/>
        <c:crosses val="autoZero"/>
        <c:crossBetween val="midCat"/>
      </c:valAx>
      <c:valAx>
        <c:axId val="1733099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B_eff/B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266697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835005864086042"/>
          <c:y val="0.63272777732999741"/>
          <c:w val="0.20504925593142101"/>
          <c:h val="0.1817419116846846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Log Darstellung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0475399524544843"/>
          <c:y val="0.13076492999301539"/>
          <c:w val="0.86689602608640326"/>
          <c:h val="0.7514679868924983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p_full!$R$62</c:f>
              <c:strCache>
                <c:ptCount val="1"/>
                <c:pt idx="0">
                  <c:v>B_equiv / 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p_full!$B$63:$B$82</c:f>
              <c:numCache>
                <c:formatCode>General</c:formatCode>
                <c:ptCount val="20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23</c:v>
                </c:pt>
                <c:pt idx="8">
                  <c:v>28</c:v>
                </c:pt>
                <c:pt idx="9">
                  <c:v>35</c:v>
                </c:pt>
                <c:pt idx="10">
                  <c:v>43</c:v>
                </c:pt>
                <c:pt idx="11">
                  <c:v>54</c:v>
                </c:pt>
                <c:pt idx="12">
                  <c:v>66</c:v>
                </c:pt>
                <c:pt idx="13">
                  <c:v>82</c:v>
                </c:pt>
                <c:pt idx="14">
                  <c:v>102</c:v>
                </c:pt>
                <c:pt idx="15">
                  <c:v>127</c:v>
                </c:pt>
                <c:pt idx="16">
                  <c:v>157</c:v>
                </c:pt>
                <c:pt idx="17">
                  <c:v>195</c:v>
                </c:pt>
                <c:pt idx="18">
                  <c:v>242</c:v>
                </c:pt>
                <c:pt idx="19">
                  <c:v>300</c:v>
                </c:pt>
              </c:numCache>
            </c:numRef>
          </c:xVal>
          <c:yVal>
            <c:numRef>
              <c:f>p_full!$R$63:$R$82</c:f>
              <c:numCache>
                <c:formatCode>General</c:formatCode>
                <c:ptCount val="20"/>
                <c:pt idx="0">
                  <c:v>0.2</c:v>
                </c:pt>
                <c:pt idx="1">
                  <c:v>0.16666666666666666</c:v>
                </c:pt>
                <c:pt idx="2">
                  <c:v>0.16034499999999999</c:v>
                </c:pt>
                <c:pt idx="3">
                  <c:v>0.252301</c:v>
                </c:pt>
                <c:pt idx="4">
                  <c:v>0.33060416666666664</c:v>
                </c:pt>
                <c:pt idx="5">
                  <c:v>0.50286200000000003</c:v>
                </c:pt>
                <c:pt idx="6">
                  <c:v>0.59192222222222224</c:v>
                </c:pt>
                <c:pt idx="7">
                  <c:v>0.75109565217391316</c:v>
                </c:pt>
                <c:pt idx="8">
                  <c:v>0.83938928571428573</c:v>
                </c:pt>
                <c:pt idx="9">
                  <c:v>0.87638285714285713</c:v>
                </c:pt>
                <c:pt idx="10">
                  <c:v>0.94099534883720937</c:v>
                </c:pt>
                <c:pt idx="11">
                  <c:v>0.98284074074074068</c:v>
                </c:pt>
                <c:pt idx="12">
                  <c:v>0.95713787878787882</c:v>
                </c:pt>
                <c:pt idx="13">
                  <c:v>0.98746463414634145</c:v>
                </c:pt>
                <c:pt idx="14">
                  <c:v>0.95079509803921569</c:v>
                </c:pt>
                <c:pt idx="15">
                  <c:v>0.99925196850393705</c:v>
                </c:pt>
                <c:pt idx="16">
                  <c:v>1.0504649681528662</c:v>
                </c:pt>
                <c:pt idx="17">
                  <c:v>0.94796923076923079</c:v>
                </c:pt>
                <c:pt idx="18">
                  <c:v>1.0005413223140496</c:v>
                </c:pt>
                <c:pt idx="19">
                  <c:v>0.97467666666666675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BEB-404F-90C0-916FCE371791}"/>
            </c:ext>
          </c:extLst>
        </c:ser>
        <c:ser>
          <c:idx val="1"/>
          <c:order val="1"/>
          <c:tx>
            <c:strRef>
              <c:f>p_full!$S$62</c:f>
              <c:strCache>
                <c:ptCount val="1"/>
                <c:pt idx="0">
                  <c:v>B_eff(p_full) / 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p_full!$B$63:$B$82</c:f>
              <c:numCache>
                <c:formatCode>General</c:formatCode>
                <c:ptCount val="20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23</c:v>
                </c:pt>
                <c:pt idx="8">
                  <c:v>28</c:v>
                </c:pt>
                <c:pt idx="9">
                  <c:v>35</c:v>
                </c:pt>
                <c:pt idx="10">
                  <c:v>43</c:v>
                </c:pt>
                <c:pt idx="11">
                  <c:v>54</c:v>
                </c:pt>
                <c:pt idx="12">
                  <c:v>66</c:v>
                </c:pt>
                <c:pt idx="13">
                  <c:v>82</c:v>
                </c:pt>
                <c:pt idx="14">
                  <c:v>102</c:v>
                </c:pt>
                <c:pt idx="15">
                  <c:v>127</c:v>
                </c:pt>
                <c:pt idx="16">
                  <c:v>157</c:v>
                </c:pt>
                <c:pt idx="17">
                  <c:v>195</c:v>
                </c:pt>
                <c:pt idx="18">
                  <c:v>242</c:v>
                </c:pt>
                <c:pt idx="19">
                  <c:v>300</c:v>
                </c:pt>
              </c:numCache>
            </c:numRef>
          </c:xVal>
          <c:yVal>
            <c:numRef>
              <c:f>p_full!$S$63:$S$82</c:f>
              <c:numCache>
                <c:formatCode>General</c:formatCode>
                <c:ptCount val="20"/>
                <c:pt idx="0">
                  <c:v>0.10069999999999998</c:v>
                </c:pt>
                <c:pt idx="1">
                  <c:v>0.14063666666666666</c:v>
                </c:pt>
                <c:pt idx="2">
                  <c:v>0.25825749999999997</c:v>
                </c:pt>
                <c:pt idx="3">
                  <c:v>0.402119</c:v>
                </c:pt>
                <c:pt idx="4">
                  <c:v>0.51918249999999999</c:v>
                </c:pt>
                <c:pt idx="5">
                  <c:v>0.69082666666666659</c:v>
                </c:pt>
                <c:pt idx="6">
                  <c:v>0.77393333333333336</c:v>
                </c:pt>
                <c:pt idx="7">
                  <c:v>0.87297391304347816</c:v>
                </c:pt>
                <c:pt idx="8">
                  <c:v>0.91781785714285713</c:v>
                </c:pt>
                <c:pt idx="9">
                  <c:v>0.9507714285714286</c:v>
                </c:pt>
                <c:pt idx="10">
                  <c:v>0.96874651162790704</c:v>
                </c:pt>
                <c:pt idx="11">
                  <c:v>0.9785759259259259</c:v>
                </c:pt>
                <c:pt idx="12">
                  <c:v>0.98483484848484848</c:v>
                </c:pt>
                <c:pt idx="13">
                  <c:v>0.98962926829268305</c:v>
                </c:pt>
                <c:pt idx="14">
                  <c:v>0.99209803921568629</c:v>
                </c:pt>
                <c:pt idx="15">
                  <c:v>0.99448818897637792</c:v>
                </c:pt>
                <c:pt idx="16">
                  <c:v>0.99537579617834393</c:v>
                </c:pt>
                <c:pt idx="17">
                  <c:v>0.99531282051282055</c:v>
                </c:pt>
                <c:pt idx="18">
                  <c:v>0.99577272727272725</c:v>
                </c:pt>
                <c:pt idx="19">
                  <c:v>0.99605999999999995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BEB-404F-90C0-916FCE371791}"/>
            </c:ext>
          </c:extLst>
        </c:ser>
        <c:ser>
          <c:idx val="2"/>
          <c:order val="2"/>
          <c:tx>
            <c:strRef>
              <c:f>p_full!$T$62</c:f>
              <c:strCache>
                <c:ptCount val="1"/>
                <c:pt idx="0">
                  <c:v>B_eff(p_full2) / B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p_full!$B$63:$B$82</c:f>
              <c:numCache>
                <c:formatCode>General</c:formatCode>
                <c:ptCount val="20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23</c:v>
                </c:pt>
                <c:pt idx="8">
                  <c:v>28</c:v>
                </c:pt>
                <c:pt idx="9">
                  <c:v>35</c:v>
                </c:pt>
                <c:pt idx="10">
                  <c:v>43</c:v>
                </c:pt>
                <c:pt idx="11">
                  <c:v>54</c:v>
                </c:pt>
                <c:pt idx="12">
                  <c:v>66</c:v>
                </c:pt>
                <c:pt idx="13">
                  <c:v>82</c:v>
                </c:pt>
                <c:pt idx="14">
                  <c:v>102</c:v>
                </c:pt>
                <c:pt idx="15">
                  <c:v>127</c:v>
                </c:pt>
                <c:pt idx="16">
                  <c:v>157</c:v>
                </c:pt>
                <c:pt idx="17">
                  <c:v>195</c:v>
                </c:pt>
                <c:pt idx="18">
                  <c:v>242</c:v>
                </c:pt>
                <c:pt idx="19">
                  <c:v>300</c:v>
                </c:pt>
              </c:numCache>
            </c:numRef>
          </c:xVal>
          <c:yVal>
            <c:numRef>
              <c:f>p_full!$T$63:$T$82</c:f>
              <c:numCache>
                <c:formatCode>General</c:formatCode>
                <c:ptCount val="20"/>
                <c:pt idx="0">
                  <c:v>6.1060000000000003E-2</c:v>
                </c:pt>
                <c:pt idx="1">
                  <c:v>7.6510000000000009E-2</c:v>
                </c:pt>
                <c:pt idx="2">
                  <c:v>0.13793</c:v>
                </c:pt>
                <c:pt idx="3">
                  <c:v>0.25230000000000002</c:v>
                </c:pt>
                <c:pt idx="4">
                  <c:v>0.37174499999999999</c:v>
                </c:pt>
                <c:pt idx="5">
                  <c:v>0.57718999999999998</c:v>
                </c:pt>
                <c:pt idx="6">
                  <c:v>0.68310000000000004</c:v>
                </c:pt>
                <c:pt idx="7">
                  <c:v>0.81890000000000007</c:v>
                </c:pt>
                <c:pt idx="8">
                  <c:v>0.88102142857142862</c:v>
                </c:pt>
                <c:pt idx="9">
                  <c:v>0.92755999999999994</c:v>
                </c:pt>
                <c:pt idx="10">
                  <c:v>0.95242093023255803</c:v>
                </c:pt>
                <c:pt idx="11">
                  <c:v>0.96872037037037029</c:v>
                </c:pt>
                <c:pt idx="12">
                  <c:v>0.97748030303030298</c:v>
                </c:pt>
                <c:pt idx="13">
                  <c:v>0.9841597560975609</c:v>
                </c:pt>
                <c:pt idx="14">
                  <c:v>0.98707843137254903</c:v>
                </c:pt>
                <c:pt idx="15">
                  <c:v>0.99091338582677169</c:v>
                </c:pt>
                <c:pt idx="16">
                  <c:v>0.99271337579617835</c:v>
                </c:pt>
                <c:pt idx="17">
                  <c:v>0.9923384615384615</c:v>
                </c:pt>
                <c:pt idx="18">
                  <c:v>0.99340495867768597</c:v>
                </c:pt>
                <c:pt idx="19">
                  <c:v>0.99348666666666663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BEB-404F-90C0-916FCE3717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6669727"/>
        <c:axId val="1733099615"/>
      </c:scatterChart>
      <c:valAx>
        <c:axId val="1926669727"/>
        <c:scaling>
          <c:logBase val="10"/>
          <c:orientation val="minMax"/>
          <c:max val="350"/>
          <c:min val="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33099615"/>
        <c:crosses val="autoZero"/>
        <c:crossBetween val="midCat"/>
      </c:valAx>
      <c:valAx>
        <c:axId val="1733099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B_eff/B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266697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601359675185616"/>
          <c:y val="0.57661958818637005"/>
          <c:w val="0.21995607759578384"/>
          <c:h val="0.2031646110778599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Lineare Darstellung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0475399524544843"/>
          <c:y val="0.13046833301896382"/>
          <c:w val="0.86111034808644427"/>
          <c:h val="0.734443625514174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p_full!$R$62</c:f>
              <c:strCache>
                <c:ptCount val="1"/>
                <c:pt idx="0">
                  <c:v>B_equiv / 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p_full!$B$87:$B$106</c:f>
              <c:numCache>
                <c:formatCode>General</c:formatCode>
                <c:ptCount val="20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23</c:v>
                </c:pt>
                <c:pt idx="8">
                  <c:v>28</c:v>
                </c:pt>
                <c:pt idx="9">
                  <c:v>35</c:v>
                </c:pt>
                <c:pt idx="10">
                  <c:v>43</c:v>
                </c:pt>
                <c:pt idx="11">
                  <c:v>54</c:v>
                </c:pt>
                <c:pt idx="12">
                  <c:v>66</c:v>
                </c:pt>
                <c:pt idx="13">
                  <c:v>82</c:v>
                </c:pt>
                <c:pt idx="14">
                  <c:v>102</c:v>
                </c:pt>
                <c:pt idx="15">
                  <c:v>127</c:v>
                </c:pt>
                <c:pt idx="16">
                  <c:v>157</c:v>
                </c:pt>
                <c:pt idx="17">
                  <c:v>195</c:v>
                </c:pt>
                <c:pt idx="18">
                  <c:v>242</c:v>
                </c:pt>
                <c:pt idx="19">
                  <c:v>300</c:v>
                </c:pt>
              </c:numCache>
            </c:numRef>
          </c:xVal>
          <c:yVal>
            <c:numRef>
              <c:f>p_full!$R$87:$R$106</c:f>
              <c:numCache>
                <c:formatCode>General</c:formatCode>
                <c:ptCount val="20"/>
                <c:pt idx="0">
                  <c:v>0.2</c:v>
                </c:pt>
                <c:pt idx="1">
                  <c:v>0.16666666666666666</c:v>
                </c:pt>
                <c:pt idx="2">
                  <c:v>0.125</c:v>
                </c:pt>
                <c:pt idx="3">
                  <c:v>0.1</c:v>
                </c:pt>
                <c:pt idx="4">
                  <c:v>8.3333333333333329E-2</c:v>
                </c:pt>
                <c:pt idx="5">
                  <c:v>6.6666666666666666E-2</c:v>
                </c:pt>
                <c:pt idx="6">
                  <c:v>7.7310555555555563E-2</c:v>
                </c:pt>
                <c:pt idx="7">
                  <c:v>0.13123173913043479</c:v>
                </c:pt>
                <c:pt idx="8">
                  <c:v>0.22712214285714286</c:v>
                </c:pt>
                <c:pt idx="9">
                  <c:v>0.42477142857142858</c:v>
                </c:pt>
                <c:pt idx="10">
                  <c:v>0.57699999999999996</c:v>
                </c:pt>
                <c:pt idx="11">
                  <c:v>0.70452222222222216</c:v>
                </c:pt>
                <c:pt idx="12">
                  <c:v>0.79229848484848486</c:v>
                </c:pt>
                <c:pt idx="13">
                  <c:v>0.86735731707317076</c:v>
                </c:pt>
                <c:pt idx="14">
                  <c:v>0.89825882352941178</c:v>
                </c:pt>
                <c:pt idx="15">
                  <c:v>0.9046929133858268</c:v>
                </c:pt>
                <c:pt idx="16">
                  <c:v>0.91634394904458605</c:v>
                </c:pt>
                <c:pt idx="17">
                  <c:v>0.9303589743589743</c:v>
                </c:pt>
                <c:pt idx="18">
                  <c:v>0.95527272727272727</c:v>
                </c:pt>
                <c:pt idx="19">
                  <c:v>0.94830999999999999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1FF-4ADA-88CE-02F1FCFBAA63}"/>
            </c:ext>
          </c:extLst>
        </c:ser>
        <c:ser>
          <c:idx val="1"/>
          <c:order val="1"/>
          <c:tx>
            <c:strRef>
              <c:f>p_full!$S$62</c:f>
              <c:strCache>
                <c:ptCount val="1"/>
                <c:pt idx="0">
                  <c:v>B_eff(p_full) / 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p_full!$B$87:$B$106</c:f>
              <c:numCache>
                <c:formatCode>General</c:formatCode>
                <c:ptCount val="20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23</c:v>
                </c:pt>
                <c:pt idx="8">
                  <c:v>28</c:v>
                </c:pt>
                <c:pt idx="9">
                  <c:v>35</c:v>
                </c:pt>
                <c:pt idx="10">
                  <c:v>43</c:v>
                </c:pt>
                <c:pt idx="11">
                  <c:v>54</c:v>
                </c:pt>
                <c:pt idx="12">
                  <c:v>66</c:v>
                </c:pt>
                <c:pt idx="13">
                  <c:v>82</c:v>
                </c:pt>
                <c:pt idx="14">
                  <c:v>102</c:v>
                </c:pt>
                <c:pt idx="15">
                  <c:v>127</c:v>
                </c:pt>
                <c:pt idx="16">
                  <c:v>157</c:v>
                </c:pt>
                <c:pt idx="17">
                  <c:v>195</c:v>
                </c:pt>
                <c:pt idx="18">
                  <c:v>242</c:v>
                </c:pt>
                <c:pt idx="19">
                  <c:v>300</c:v>
                </c:pt>
              </c:numCache>
            </c:numRef>
          </c:xVal>
          <c:yVal>
            <c:numRef>
              <c:f>p_full!$S$87:$S$106</c:f>
              <c:numCache>
                <c:formatCode>General</c:formatCode>
                <c:ptCount val="20"/>
                <c:pt idx="0">
                  <c:v>7.6560000000000005E-3</c:v>
                </c:pt>
                <c:pt idx="1">
                  <c:v>9.6299999999999997E-3</c:v>
                </c:pt>
                <c:pt idx="2">
                  <c:v>1.4319999999999999E-2</c:v>
                </c:pt>
                <c:pt idx="3">
                  <c:v>2.1602E-2</c:v>
                </c:pt>
                <c:pt idx="4">
                  <c:v>3.9833333333333332E-2</c:v>
                </c:pt>
                <c:pt idx="5">
                  <c:v>6.0885333333333333E-2</c:v>
                </c:pt>
                <c:pt idx="6">
                  <c:v>0.11190888888888889</c:v>
                </c:pt>
                <c:pt idx="7">
                  <c:v>0.2000095652173913</c:v>
                </c:pt>
                <c:pt idx="8">
                  <c:v>0.34392785714285712</c:v>
                </c:pt>
                <c:pt idx="9">
                  <c:v>0.58349142857142855</c:v>
                </c:pt>
                <c:pt idx="10">
                  <c:v>0.72196976744186048</c:v>
                </c:pt>
                <c:pt idx="11">
                  <c:v>0.83074074074074078</c:v>
                </c:pt>
                <c:pt idx="12">
                  <c:v>0.8913545454545454</c:v>
                </c:pt>
                <c:pt idx="13">
                  <c:v>0.92539146341463407</c:v>
                </c:pt>
                <c:pt idx="14">
                  <c:v>0.95069999999999999</c:v>
                </c:pt>
                <c:pt idx="15">
                  <c:v>0.96408661417322827</c:v>
                </c:pt>
                <c:pt idx="16">
                  <c:v>0.96973885350318467</c:v>
                </c:pt>
                <c:pt idx="17">
                  <c:v>0.97467179487179489</c:v>
                </c:pt>
                <c:pt idx="18">
                  <c:v>0.97897933884297528</c:v>
                </c:pt>
                <c:pt idx="19">
                  <c:v>0.98035000000000005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1FF-4ADA-88CE-02F1FCFBAA63}"/>
            </c:ext>
          </c:extLst>
        </c:ser>
        <c:ser>
          <c:idx val="2"/>
          <c:order val="2"/>
          <c:tx>
            <c:strRef>
              <c:f>p_full!$T$62</c:f>
              <c:strCache>
                <c:ptCount val="1"/>
                <c:pt idx="0">
                  <c:v>B_eff(p_full2) / B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p_full!$B$87:$B$107</c:f>
              <c:numCache>
                <c:formatCode>General</c:formatCode>
                <c:ptCount val="21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23</c:v>
                </c:pt>
                <c:pt idx="8">
                  <c:v>28</c:v>
                </c:pt>
                <c:pt idx="9">
                  <c:v>35</c:v>
                </c:pt>
                <c:pt idx="10">
                  <c:v>43</c:v>
                </c:pt>
                <c:pt idx="11">
                  <c:v>54</c:v>
                </c:pt>
                <c:pt idx="12">
                  <c:v>66</c:v>
                </c:pt>
                <c:pt idx="13">
                  <c:v>82</c:v>
                </c:pt>
                <c:pt idx="14">
                  <c:v>102</c:v>
                </c:pt>
                <c:pt idx="15">
                  <c:v>127</c:v>
                </c:pt>
                <c:pt idx="16">
                  <c:v>157</c:v>
                </c:pt>
                <c:pt idx="17">
                  <c:v>195</c:v>
                </c:pt>
                <c:pt idx="18">
                  <c:v>242</c:v>
                </c:pt>
                <c:pt idx="19">
                  <c:v>300</c:v>
                </c:pt>
              </c:numCache>
            </c:numRef>
          </c:xVal>
          <c:yVal>
            <c:numRef>
              <c:f>p_full!$T$87:$T$106</c:f>
              <c:numCache>
                <c:formatCode>General</c:formatCode>
                <c:ptCount val="20"/>
                <c:pt idx="0">
                  <c:v>8.8800000000000007E-3</c:v>
                </c:pt>
                <c:pt idx="1">
                  <c:v>1.0799999999999999E-2</c:v>
                </c:pt>
                <c:pt idx="2">
                  <c:v>1.532E-2</c:v>
                </c:pt>
                <c:pt idx="3">
                  <c:v>2.0160000000000001E-2</c:v>
                </c:pt>
                <c:pt idx="4">
                  <c:v>2.7200000000000002E-2</c:v>
                </c:pt>
                <c:pt idx="5">
                  <c:v>3.388E-2</c:v>
                </c:pt>
                <c:pt idx="6">
                  <c:v>5.2380000000000003E-2</c:v>
                </c:pt>
                <c:pt idx="7">
                  <c:v>8.4940000000000002E-2</c:v>
                </c:pt>
                <c:pt idx="8">
                  <c:v>0.18618000000000001</c:v>
                </c:pt>
                <c:pt idx="9">
                  <c:v>0.43918000000000001</c:v>
                </c:pt>
                <c:pt idx="10">
                  <c:v>0.61232093023255807</c:v>
                </c:pt>
                <c:pt idx="11">
                  <c:v>0.75654074074074074</c:v>
                </c:pt>
                <c:pt idx="12">
                  <c:v>0.84048030303030297</c:v>
                </c:pt>
                <c:pt idx="13">
                  <c:v>0.8918195121951219</c:v>
                </c:pt>
                <c:pt idx="14">
                  <c:v>0.92599999999999993</c:v>
                </c:pt>
                <c:pt idx="15">
                  <c:v>0.94529133858267722</c:v>
                </c:pt>
                <c:pt idx="16">
                  <c:v>0.95414012738853515</c:v>
                </c:pt>
                <c:pt idx="17">
                  <c:v>0.96082051282051284</c:v>
                </c:pt>
                <c:pt idx="18">
                  <c:v>0.96745454545454546</c:v>
                </c:pt>
                <c:pt idx="19">
                  <c:v>0.96964666666666666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1FF-4ADA-88CE-02F1FCFBAA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6669727"/>
        <c:axId val="1733099615"/>
      </c:scatterChart>
      <c:valAx>
        <c:axId val="1926669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33099615"/>
        <c:crosses val="autoZero"/>
        <c:crossBetween val="midCat"/>
      </c:valAx>
      <c:valAx>
        <c:axId val="1733099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B_eff/B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266697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500445921806572"/>
          <c:y val="0.57183251138435764"/>
          <c:w val="0.23924496992325245"/>
          <c:h val="0.2422388225986374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Log Darstellung</a:t>
            </a:r>
          </a:p>
        </c:rich>
      </c:tx>
      <c:layout>
        <c:manualLayout>
          <c:xMode val="edge"/>
          <c:yMode val="edge"/>
          <c:x val="0.39825114631223979"/>
          <c:y val="3.58207102936593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0475399524544843"/>
          <c:y val="0.13046833301896382"/>
          <c:w val="0.86111034808644427"/>
          <c:h val="0.734443625514174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p_full!$R$62</c:f>
              <c:strCache>
                <c:ptCount val="1"/>
                <c:pt idx="0">
                  <c:v>B_equiv / 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p_full!$B$87:$B$106</c:f>
              <c:numCache>
                <c:formatCode>General</c:formatCode>
                <c:ptCount val="20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23</c:v>
                </c:pt>
                <c:pt idx="8">
                  <c:v>28</c:v>
                </c:pt>
                <c:pt idx="9">
                  <c:v>35</c:v>
                </c:pt>
                <c:pt idx="10">
                  <c:v>43</c:v>
                </c:pt>
                <c:pt idx="11">
                  <c:v>54</c:v>
                </c:pt>
                <c:pt idx="12">
                  <c:v>66</c:v>
                </c:pt>
                <c:pt idx="13">
                  <c:v>82</c:v>
                </c:pt>
                <c:pt idx="14">
                  <c:v>102</c:v>
                </c:pt>
                <c:pt idx="15">
                  <c:v>127</c:v>
                </c:pt>
                <c:pt idx="16">
                  <c:v>157</c:v>
                </c:pt>
                <c:pt idx="17">
                  <c:v>195</c:v>
                </c:pt>
                <c:pt idx="18">
                  <c:v>242</c:v>
                </c:pt>
                <c:pt idx="19">
                  <c:v>300</c:v>
                </c:pt>
              </c:numCache>
            </c:numRef>
          </c:xVal>
          <c:yVal>
            <c:numRef>
              <c:f>p_full!$R$87:$R$106</c:f>
              <c:numCache>
                <c:formatCode>General</c:formatCode>
                <c:ptCount val="20"/>
                <c:pt idx="0">
                  <c:v>0.2</c:v>
                </c:pt>
                <c:pt idx="1">
                  <c:v>0.16666666666666666</c:v>
                </c:pt>
                <c:pt idx="2">
                  <c:v>0.125</c:v>
                </c:pt>
                <c:pt idx="3">
                  <c:v>0.1</c:v>
                </c:pt>
                <c:pt idx="4">
                  <c:v>8.3333333333333329E-2</c:v>
                </c:pt>
                <c:pt idx="5">
                  <c:v>6.6666666666666666E-2</c:v>
                </c:pt>
                <c:pt idx="6">
                  <c:v>7.7310555555555563E-2</c:v>
                </c:pt>
                <c:pt idx="7">
                  <c:v>0.13123173913043479</c:v>
                </c:pt>
                <c:pt idx="8">
                  <c:v>0.22712214285714286</c:v>
                </c:pt>
                <c:pt idx="9">
                  <c:v>0.42477142857142858</c:v>
                </c:pt>
                <c:pt idx="10">
                  <c:v>0.57699999999999996</c:v>
                </c:pt>
                <c:pt idx="11">
                  <c:v>0.70452222222222216</c:v>
                </c:pt>
                <c:pt idx="12">
                  <c:v>0.79229848484848486</c:v>
                </c:pt>
                <c:pt idx="13">
                  <c:v>0.86735731707317076</c:v>
                </c:pt>
                <c:pt idx="14">
                  <c:v>0.89825882352941178</c:v>
                </c:pt>
                <c:pt idx="15">
                  <c:v>0.9046929133858268</c:v>
                </c:pt>
                <c:pt idx="16">
                  <c:v>0.91634394904458605</c:v>
                </c:pt>
                <c:pt idx="17">
                  <c:v>0.9303589743589743</c:v>
                </c:pt>
                <c:pt idx="18">
                  <c:v>0.95527272727272727</c:v>
                </c:pt>
                <c:pt idx="19">
                  <c:v>0.94830999999999999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6F9-4C82-9526-0080BAB4272E}"/>
            </c:ext>
          </c:extLst>
        </c:ser>
        <c:ser>
          <c:idx val="1"/>
          <c:order val="1"/>
          <c:tx>
            <c:strRef>
              <c:f>p_full!$S$62</c:f>
              <c:strCache>
                <c:ptCount val="1"/>
                <c:pt idx="0">
                  <c:v>B_eff(p_full) / 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p_full!$B$87:$B$106</c:f>
              <c:numCache>
                <c:formatCode>General</c:formatCode>
                <c:ptCount val="20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23</c:v>
                </c:pt>
                <c:pt idx="8">
                  <c:v>28</c:v>
                </c:pt>
                <c:pt idx="9">
                  <c:v>35</c:v>
                </c:pt>
                <c:pt idx="10">
                  <c:v>43</c:v>
                </c:pt>
                <c:pt idx="11">
                  <c:v>54</c:v>
                </c:pt>
                <c:pt idx="12">
                  <c:v>66</c:v>
                </c:pt>
                <c:pt idx="13">
                  <c:v>82</c:v>
                </c:pt>
                <c:pt idx="14">
                  <c:v>102</c:v>
                </c:pt>
                <c:pt idx="15">
                  <c:v>127</c:v>
                </c:pt>
                <c:pt idx="16">
                  <c:v>157</c:v>
                </c:pt>
                <c:pt idx="17">
                  <c:v>195</c:v>
                </c:pt>
                <c:pt idx="18">
                  <c:v>242</c:v>
                </c:pt>
                <c:pt idx="19">
                  <c:v>300</c:v>
                </c:pt>
              </c:numCache>
            </c:numRef>
          </c:xVal>
          <c:yVal>
            <c:numRef>
              <c:f>p_full!$S$87:$S$106</c:f>
              <c:numCache>
                <c:formatCode>General</c:formatCode>
                <c:ptCount val="20"/>
                <c:pt idx="0">
                  <c:v>7.6560000000000005E-3</c:v>
                </c:pt>
                <c:pt idx="1">
                  <c:v>9.6299999999999997E-3</c:v>
                </c:pt>
                <c:pt idx="2">
                  <c:v>1.4319999999999999E-2</c:v>
                </c:pt>
                <c:pt idx="3">
                  <c:v>2.1602E-2</c:v>
                </c:pt>
                <c:pt idx="4">
                  <c:v>3.9833333333333332E-2</c:v>
                </c:pt>
                <c:pt idx="5">
                  <c:v>6.0885333333333333E-2</c:v>
                </c:pt>
                <c:pt idx="6">
                  <c:v>0.11190888888888889</c:v>
                </c:pt>
                <c:pt idx="7">
                  <c:v>0.2000095652173913</c:v>
                </c:pt>
                <c:pt idx="8">
                  <c:v>0.34392785714285712</c:v>
                </c:pt>
                <c:pt idx="9">
                  <c:v>0.58349142857142855</c:v>
                </c:pt>
                <c:pt idx="10">
                  <c:v>0.72196976744186048</c:v>
                </c:pt>
                <c:pt idx="11">
                  <c:v>0.83074074074074078</c:v>
                </c:pt>
                <c:pt idx="12">
                  <c:v>0.8913545454545454</c:v>
                </c:pt>
                <c:pt idx="13">
                  <c:v>0.92539146341463407</c:v>
                </c:pt>
                <c:pt idx="14">
                  <c:v>0.95069999999999999</c:v>
                </c:pt>
                <c:pt idx="15">
                  <c:v>0.96408661417322827</c:v>
                </c:pt>
                <c:pt idx="16">
                  <c:v>0.96973885350318467</c:v>
                </c:pt>
                <c:pt idx="17">
                  <c:v>0.97467179487179489</c:v>
                </c:pt>
                <c:pt idx="18">
                  <c:v>0.97897933884297528</c:v>
                </c:pt>
                <c:pt idx="19">
                  <c:v>0.98035000000000005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6F9-4C82-9526-0080BAB4272E}"/>
            </c:ext>
          </c:extLst>
        </c:ser>
        <c:ser>
          <c:idx val="2"/>
          <c:order val="2"/>
          <c:tx>
            <c:strRef>
              <c:f>p_full!$T$62</c:f>
              <c:strCache>
                <c:ptCount val="1"/>
                <c:pt idx="0">
                  <c:v>B_eff(p_full2) / B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p_full!$B$87:$B$107</c:f>
              <c:numCache>
                <c:formatCode>General</c:formatCode>
                <c:ptCount val="21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23</c:v>
                </c:pt>
                <c:pt idx="8">
                  <c:v>28</c:v>
                </c:pt>
                <c:pt idx="9">
                  <c:v>35</c:v>
                </c:pt>
                <c:pt idx="10">
                  <c:v>43</c:v>
                </c:pt>
                <c:pt idx="11">
                  <c:v>54</c:v>
                </c:pt>
                <c:pt idx="12">
                  <c:v>66</c:v>
                </c:pt>
                <c:pt idx="13">
                  <c:v>82</c:v>
                </c:pt>
                <c:pt idx="14">
                  <c:v>102</c:v>
                </c:pt>
                <c:pt idx="15">
                  <c:v>127</c:v>
                </c:pt>
                <c:pt idx="16">
                  <c:v>157</c:v>
                </c:pt>
                <c:pt idx="17">
                  <c:v>195</c:v>
                </c:pt>
                <c:pt idx="18">
                  <c:v>242</c:v>
                </c:pt>
                <c:pt idx="19">
                  <c:v>300</c:v>
                </c:pt>
              </c:numCache>
            </c:numRef>
          </c:xVal>
          <c:yVal>
            <c:numRef>
              <c:f>p_full!$T$87:$T$106</c:f>
              <c:numCache>
                <c:formatCode>General</c:formatCode>
                <c:ptCount val="20"/>
                <c:pt idx="0">
                  <c:v>8.8800000000000007E-3</c:v>
                </c:pt>
                <c:pt idx="1">
                  <c:v>1.0799999999999999E-2</c:v>
                </c:pt>
                <c:pt idx="2">
                  <c:v>1.532E-2</c:v>
                </c:pt>
                <c:pt idx="3">
                  <c:v>2.0160000000000001E-2</c:v>
                </c:pt>
                <c:pt idx="4">
                  <c:v>2.7200000000000002E-2</c:v>
                </c:pt>
                <c:pt idx="5">
                  <c:v>3.388E-2</c:v>
                </c:pt>
                <c:pt idx="6">
                  <c:v>5.2380000000000003E-2</c:v>
                </c:pt>
                <c:pt idx="7">
                  <c:v>8.4940000000000002E-2</c:v>
                </c:pt>
                <c:pt idx="8">
                  <c:v>0.18618000000000001</c:v>
                </c:pt>
                <c:pt idx="9">
                  <c:v>0.43918000000000001</c:v>
                </c:pt>
                <c:pt idx="10">
                  <c:v>0.61232093023255807</c:v>
                </c:pt>
                <c:pt idx="11">
                  <c:v>0.75654074074074074</c:v>
                </c:pt>
                <c:pt idx="12">
                  <c:v>0.84048030303030297</c:v>
                </c:pt>
                <c:pt idx="13">
                  <c:v>0.8918195121951219</c:v>
                </c:pt>
                <c:pt idx="14">
                  <c:v>0.92599999999999993</c:v>
                </c:pt>
                <c:pt idx="15">
                  <c:v>0.94529133858267722</c:v>
                </c:pt>
                <c:pt idx="16">
                  <c:v>0.95414012738853515</c:v>
                </c:pt>
                <c:pt idx="17">
                  <c:v>0.96082051282051284</c:v>
                </c:pt>
                <c:pt idx="18">
                  <c:v>0.96745454545454546</c:v>
                </c:pt>
                <c:pt idx="19">
                  <c:v>0.96964666666666666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6F9-4C82-9526-0080BAB427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6669727"/>
        <c:axId val="1733099615"/>
      </c:scatterChart>
      <c:valAx>
        <c:axId val="1926669727"/>
        <c:scaling>
          <c:logBase val="10"/>
          <c:orientation val="minMax"/>
          <c:max val="350"/>
          <c:min val="1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33099615"/>
        <c:crosses val="autoZero"/>
        <c:crossBetween val="midCat"/>
      </c:valAx>
      <c:valAx>
        <c:axId val="1733099615"/>
        <c:scaling>
          <c:logBase val="10"/>
          <c:orientation val="minMax"/>
          <c:min val="4.0000000000000008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B_eff/B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266697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427740099791962"/>
          <c:y val="0.55750422726689386"/>
          <c:w val="0.26147541916212214"/>
          <c:h val="0.256567106716101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4.4832647985846553E-2"/>
          <c:y val="0.10513201626721168"/>
          <c:w val="0.91382955612047712"/>
          <c:h val="0.75774080267174959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'minimal comp'!$K$5:$K$44</c:f>
              <c:numCache>
                <c:formatCode>General</c:formatCode>
                <c:ptCount val="40"/>
                <c:pt idx="0">
                  <c:v>4.5</c:v>
                </c:pt>
                <c:pt idx="1">
                  <c:v>4.5121700000000002</c:v>
                </c:pt>
                <c:pt idx="2">
                  <c:v>4.5243799999999998</c:v>
                </c:pt>
                <c:pt idx="3">
                  <c:v>4.5366200000000001</c:v>
                </c:pt>
                <c:pt idx="4">
                  <c:v>4.5488900000000001</c:v>
                </c:pt>
                <c:pt idx="5">
                  <c:v>4.5612000000000004</c:v>
                </c:pt>
                <c:pt idx="6">
                  <c:v>4.5735400000000004</c:v>
                </c:pt>
                <c:pt idx="7">
                  <c:v>4.5859100000000002</c:v>
                </c:pt>
                <c:pt idx="8">
                  <c:v>4.5983099999999997</c:v>
                </c:pt>
                <c:pt idx="9">
                  <c:v>4.6107500000000003</c:v>
                </c:pt>
                <c:pt idx="10">
                  <c:v>4.6232300000000004</c:v>
                </c:pt>
                <c:pt idx="11">
                  <c:v>4.6357299999999997</c:v>
                </c:pt>
                <c:pt idx="12">
                  <c:v>4.6482700000000001</c:v>
                </c:pt>
                <c:pt idx="13">
                  <c:v>4.6608499999999999</c:v>
                </c:pt>
                <c:pt idx="14">
                  <c:v>4.6734600000000004</c:v>
                </c:pt>
                <c:pt idx="15">
                  <c:v>4.6860999999999997</c:v>
                </c:pt>
                <c:pt idx="16">
                  <c:v>4.6987800000000002</c:v>
                </c:pt>
                <c:pt idx="17">
                  <c:v>4.7114900000000004</c:v>
                </c:pt>
                <c:pt idx="18">
                  <c:v>4.7242300000000004</c:v>
                </c:pt>
                <c:pt idx="19">
                  <c:v>4.7370099999999997</c:v>
                </c:pt>
                <c:pt idx="20">
                  <c:v>4.7498300000000002</c:v>
                </c:pt>
                <c:pt idx="21">
                  <c:v>4.7626799999999996</c:v>
                </c:pt>
                <c:pt idx="22">
                  <c:v>4.7755599999999996</c:v>
                </c:pt>
                <c:pt idx="23">
                  <c:v>4.7884799999999998</c:v>
                </c:pt>
                <c:pt idx="24">
                  <c:v>4.8014299999999999</c:v>
                </c:pt>
                <c:pt idx="25">
                  <c:v>4.8144200000000001</c:v>
                </c:pt>
                <c:pt idx="26">
                  <c:v>4.8274499999999998</c:v>
                </c:pt>
                <c:pt idx="27">
                  <c:v>4.8405100000000001</c:v>
                </c:pt>
                <c:pt idx="28">
                  <c:v>4.8536000000000001</c:v>
                </c:pt>
                <c:pt idx="29">
                  <c:v>4.8667299999999996</c:v>
                </c:pt>
                <c:pt idx="30">
                  <c:v>4.8799000000000001</c:v>
                </c:pt>
                <c:pt idx="31">
                  <c:v>4.8930999999999996</c:v>
                </c:pt>
                <c:pt idx="32">
                  <c:v>4.9063299999999996</c:v>
                </c:pt>
                <c:pt idx="33">
                  <c:v>4.9196099999999996</c:v>
                </c:pt>
                <c:pt idx="34">
                  <c:v>4.9329200000000002</c:v>
                </c:pt>
                <c:pt idx="35">
                  <c:v>4.9462599999999997</c:v>
                </c:pt>
                <c:pt idx="36">
                  <c:v>4.9596400000000003</c:v>
                </c:pt>
                <c:pt idx="37">
                  <c:v>4.9730600000000003</c:v>
                </c:pt>
                <c:pt idx="38">
                  <c:v>4.98651</c:v>
                </c:pt>
                <c:pt idx="39">
                  <c:v>5</c:v>
                </c:pt>
              </c:numCache>
            </c:numRef>
          </c:xVal>
          <c:yVal>
            <c:numRef>
              <c:f>'minimal comp'!$L$5:$L$44</c:f>
              <c:numCache>
                <c:formatCode>General</c:formatCode>
                <c:ptCount val="40"/>
                <c:pt idx="0">
                  <c:v>5.93811</c:v>
                </c:pt>
                <c:pt idx="1">
                  <c:v>5.9770799999999999</c:v>
                </c:pt>
                <c:pt idx="2">
                  <c:v>6.0327999999999999</c:v>
                </c:pt>
                <c:pt idx="3">
                  <c:v>6.0767899999999999</c:v>
                </c:pt>
                <c:pt idx="4">
                  <c:v>6.1216900000000001</c:v>
                </c:pt>
                <c:pt idx="5">
                  <c:v>6.1866899999999996</c:v>
                </c:pt>
                <c:pt idx="6">
                  <c:v>6.2018000000000004</c:v>
                </c:pt>
                <c:pt idx="7">
                  <c:v>6.2882800000000003</c:v>
                </c:pt>
                <c:pt idx="8">
                  <c:v>6.3171400000000002</c:v>
                </c:pt>
                <c:pt idx="9">
                  <c:v>6.3514299999999997</c:v>
                </c:pt>
                <c:pt idx="10">
                  <c:v>6.4410800000000004</c:v>
                </c:pt>
                <c:pt idx="11">
                  <c:v>6.5272899999999998</c:v>
                </c:pt>
                <c:pt idx="12">
                  <c:v>6.5585300000000002</c:v>
                </c:pt>
                <c:pt idx="13">
                  <c:v>6.6199000000000003</c:v>
                </c:pt>
                <c:pt idx="14">
                  <c:v>6.8066000000000004</c:v>
                </c:pt>
                <c:pt idx="15">
                  <c:v>6.8265500000000001</c:v>
                </c:pt>
                <c:pt idx="16">
                  <c:v>7.0368199999999996</c:v>
                </c:pt>
                <c:pt idx="17">
                  <c:v>7.02562</c:v>
                </c:pt>
                <c:pt idx="18">
                  <c:v>7.2950200000000001</c:v>
                </c:pt>
                <c:pt idx="19">
                  <c:v>7.4022699999999997</c:v>
                </c:pt>
                <c:pt idx="20">
                  <c:v>7.5787500000000003</c:v>
                </c:pt>
                <c:pt idx="21">
                  <c:v>7.9163399999999999</c:v>
                </c:pt>
                <c:pt idx="22">
                  <c:v>8.3045200000000001</c:v>
                </c:pt>
                <c:pt idx="23">
                  <c:v>8.5337800000000001</c:v>
                </c:pt>
                <c:pt idx="24">
                  <c:v>9.7190799999999999</c:v>
                </c:pt>
                <c:pt idx="25">
                  <c:v>9.9779499999999999</c:v>
                </c:pt>
                <c:pt idx="26">
                  <c:v>12.9169</c:v>
                </c:pt>
                <c:pt idx="27">
                  <c:v>14.7935</c:v>
                </c:pt>
                <c:pt idx="28">
                  <c:v>15.524900000000001</c:v>
                </c:pt>
                <c:pt idx="29">
                  <c:v>20.613299999999999</c:v>
                </c:pt>
                <c:pt idx="30">
                  <c:v>22.347000000000001</c:v>
                </c:pt>
                <c:pt idx="31">
                  <c:v>30.606999999999999</c:v>
                </c:pt>
                <c:pt idx="32">
                  <c:v>34.305799999999998</c:v>
                </c:pt>
                <c:pt idx="33">
                  <c:v>36.136299999999999</c:v>
                </c:pt>
                <c:pt idx="34">
                  <c:v>43.502200000000002</c:v>
                </c:pt>
                <c:pt idx="35">
                  <c:v>52.274799999999999</c:v>
                </c:pt>
                <c:pt idx="36">
                  <c:v>55.391800000000003</c:v>
                </c:pt>
                <c:pt idx="37">
                  <c:v>58.818600000000004</c:v>
                </c:pt>
                <c:pt idx="38">
                  <c:v>70.636799999999994</c:v>
                </c:pt>
                <c:pt idx="39">
                  <c:v>73.531300000000002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7B5-4C6C-A62B-161B74AE6B37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'minimal comp'!$K$5:$K$44</c:f>
              <c:numCache>
                <c:formatCode>General</c:formatCode>
                <c:ptCount val="40"/>
                <c:pt idx="0">
                  <c:v>4.5</c:v>
                </c:pt>
                <c:pt idx="1">
                  <c:v>4.5121700000000002</c:v>
                </c:pt>
                <c:pt idx="2">
                  <c:v>4.5243799999999998</c:v>
                </c:pt>
                <c:pt idx="3">
                  <c:v>4.5366200000000001</c:v>
                </c:pt>
                <c:pt idx="4">
                  <c:v>4.5488900000000001</c:v>
                </c:pt>
                <c:pt idx="5">
                  <c:v>4.5612000000000004</c:v>
                </c:pt>
                <c:pt idx="6">
                  <c:v>4.5735400000000004</c:v>
                </c:pt>
                <c:pt idx="7">
                  <c:v>4.5859100000000002</c:v>
                </c:pt>
                <c:pt idx="8">
                  <c:v>4.5983099999999997</c:v>
                </c:pt>
                <c:pt idx="9">
                  <c:v>4.6107500000000003</c:v>
                </c:pt>
                <c:pt idx="10">
                  <c:v>4.6232300000000004</c:v>
                </c:pt>
                <c:pt idx="11">
                  <c:v>4.6357299999999997</c:v>
                </c:pt>
                <c:pt idx="12">
                  <c:v>4.6482700000000001</c:v>
                </c:pt>
                <c:pt idx="13">
                  <c:v>4.6608499999999999</c:v>
                </c:pt>
                <c:pt idx="14">
                  <c:v>4.6734600000000004</c:v>
                </c:pt>
                <c:pt idx="15">
                  <c:v>4.6860999999999997</c:v>
                </c:pt>
                <c:pt idx="16">
                  <c:v>4.6987800000000002</c:v>
                </c:pt>
                <c:pt idx="17">
                  <c:v>4.7114900000000004</c:v>
                </c:pt>
                <c:pt idx="18">
                  <c:v>4.7242300000000004</c:v>
                </c:pt>
                <c:pt idx="19">
                  <c:v>4.7370099999999997</c:v>
                </c:pt>
                <c:pt idx="20">
                  <c:v>4.7498300000000002</c:v>
                </c:pt>
                <c:pt idx="21">
                  <c:v>4.7626799999999996</c:v>
                </c:pt>
                <c:pt idx="22">
                  <c:v>4.7755599999999996</c:v>
                </c:pt>
                <c:pt idx="23">
                  <c:v>4.7884799999999998</c:v>
                </c:pt>
                <c:pt idx="24">
                  <c:v>4.8014299999999999</c:v>
                </c:pt>
                <c:pt idx="25">
                  <c:v>4.8144200000000001</c:v>
                </c:pt>
                <c:pt idx="26">
                  <c:v>4.8274499999999998</c:v>
                </c:pt>
                <c:pt idx="27">
                  <c:v>4.8405100000000001</c:v>
                </c:pt>
                <c:pt idx="28">
                  <c:v>4.8536000000000001</c:v>
                </c:pt>
                <c:pt idx="29">
                  <c:v>4.8667299999999996</c:v>
                </c:pt>
                <c:pt idx="30">
                  <c:v>4.8799000000000001</c:v>
                </c:pt>
                <c:pt idx="31">
                  <c:v>4.8930999999999996</c:v>
                </c:pt>
                <c:pt idx="32">
                  <c:v>4.9063299999999996</c:v>
                </c:pt>
                <c:pt idx="33">
                  <c:v>4.9196099999999996</c:v>
                </c:pt>
                <c:pt idx="34">
                  <c:v>4.9329200000000002</c:v>
                </c:pt>
                <c:pt idx="35">
                  <c:v>4.9462599999999997</c:v>
                </c:pt>
                <c:pt idx="36">
                  <c:v>4.9596400000000003</c:v>
                </c:pt>
                <c:pt idx="37">
                  <c:v>4.9730600000000003</c:v>
                </c:pt>
                <c:pt idx="38">
                  <c:v>4.98651</c:v>
                </c:pt>
                <c:pt idx="39">
                  <c:v>5</c:v>
                </c:pt>
              </c:numCache>
            </c:numRef>
          </c:xVal>
          <c:yVal>
            <c:numRef>
              <c:f>'minimal comp'!$M$5:$M$44</c:f>
              <c:numCache>
                <c:formatCode>General</c:formatCode>
                <c:ptCount val="40"/>
                <c:pt idx="0">
                  <c:v>6.1</c:v>
                </c:pt>
                <c:pt idx="1">
                  <c:v>6.1520855443494673</c:v>
                </c:pt>
                <c:pt idx="2">
                  <c:v>6.2063950540347328</c:v>
                </c:pt>
                <c:pt idx="3">
                  <c:v>6.2630648185074893</c:v>
                </c:pt>
                <c:pt idx="4">
                  <c:v>6.3222933827669534</c:v>
                </c:pt>
                <c:pt idx="5">
                  <c:v>6.3843540565177772</c:v>
                </c:pt>
                <c:pt idx="6">
                  <c:v>6.4494486432490756</c:v>
                </c:pt>
                <c:pt idx="7">
                  <c:v>6.517857161245141</c:v>
                </c:pt>
                <c:pt idx="8">
                  <c:v>6.5898955510468253</c:v>
                </c:pt>
                <c:pt idx="9">
                  <c:v>6.6659844251766245</c:v>
                </c:pt>
                <c:pt idx="10">
                  <c:v>6.7465413039785567</c:v>
                </c:pt>
                <c:pt idx="11">
                  <c:v>6.8319031682543141</c:v>
                </c:pt>
                <c:pt idx="12">
                  <c:v>6.9227418960566354</c:v>
                </c:pt>
                <c:pt idx="13">
                  <c:v>7.0196882721509652</c:v>
                </c:pt>
                <c:pt idx="14">
                  <c:v>7.1233895645250236</c:v>
                </c:pt>
                <c:pt idx="15">
                  <c:v>7.2346823510672165</c:v>
                </c:pt>
                <c:pt idx="16">
                  <c:v>7.3546461443463267</c:v>
                </c:pt>
                <c:pt idx="17">
                  <c:v>7.4843574915947499</c:v>
                </c:pt>
                <c:pt idx="18">
                  <c:v>7.6251981981361325</c:v>
                </c:pt>
                <c:pt idx="19">
                  <c:v>7.7789507582037309</c:v>
                </c:pt>
                <c:pt idx="20">
                  <c:v>7.9476554786745046</c:v>
                </c:pt>
                <c:pt idx="21">
                  <c:v>8.1336558975223259</c:v>
                </c:pt>
                <c:pt idx="22">
                  <c:v>8.3399870183567923</c:v>
                </c:pt>
                <c:pt idx="23">
                  <c:v>8.570628260211798</c:v>
                </c:pt>
                <c:pt idx="24">
                  <c:v>8.8302359626328233</c:v>
                </c:pt>
                <c:pt idx="25">
                  <c:v>9.1252293544563017</c:v>
                </c:pt>
                <c:pt idx="26">
                  <c:v>9.4637872935381004</c:v>
                </c:pt>
                <c:pt idx="27">
                  <c:v>9.8564984632265382</c:v>
                </c:pt>
                <c:pt idx="28">
                  <c:v>10.318080874316944</c:v>
                </c:pt>
                <c:pt idx="29">
                  <c:v>10.869581354393317</c:v>
                </c:pt>
                <c:pt idx="30">
                  <c:v>11.541015736885935</c:v>
                </c:pt>
                <c:pt idx="31">
                  <c:v>12.376729560336733</c:v>
                </c:pt>
                <c:pt idx="32">
                  <c:v>13.446951330201738</c:v>
                </c:pt>
                <c:pt idx="33">
                  <c:v>14.871096503296378</c:v>
                </c:pt>
                <c:pt idx="34">
                  <c:v>16.858978437686378</c:v>
                </c:pt>
                <c:pt idx="35">
                  <c:v>19.832750509862205</c:v>
                </c:pt>
                <c:pt idx="36">
                  <c:v>24.78124555004969</c:v>
                </c:pt>
                <c:pt idx="37">
                  <c:v>34.668679896065612</c:v>
                </c:pt>
                <c:pt idx="38">
                  <c:v>64.289697546330615</c:v>
                </c:pt>
                <c:pt idx="3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7B5-4C6C-A62B-161B74AE6B37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37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>
                  <a:outerShdw blurRad="279400" dist="508000" dir="5400000" sx="78000" sy="78000" algn="ctr" rotWithShape="0">
                    <a:srgbClr val="000000">
                      <a:alpha val="43137"/>
                    </a:srgbClr>
                  </a:outerShdw>
                </a:effectLst>
              </c:spPr>
            </c:marker>
            <c:bubble3D val="0"/>
            <c:spPr>
              <a:ln w="19050" cap="rnd">
                <a:solidFill>
                  <a:schemeClr val="accent3"/>
                </a:solidFill>
                <a:round/>
              </a:ln>
              <a:effectLst>
                <a:outerShdw blurRad="279400" dist="508000" dir="5400000" sx="78000" sy="78000" algn="ctr" rotWithShape="0">
                  <a:srgbClr val="000000">
                    <a:alpha val="43137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7B5-4C6C-A62B-161B74AE6B37}"/>
              </c:ext>
            </c:extLst>
          </c:dPt>
          <c:xVal>
            <c:numRef>
              <c:f>'minimal comp'!$K$5:$K$44</c:f>
              <c:numCache>
                <c:formatCode>General</c:formatCode>
                <c:ptCount val="40"/>
                <c:pt idx="0">
                  <c:v>4.5</c:v>
                </c:pt>
                <c:pt idx="1">
                  <c:v>4.5121700000000002</c:v>
                </c:pt>
                <c:pt idx="2">
                  <c:v>4.5243799999999998</c:v>
                </c:pt>
                <c:pt idx="3">
                  <c:v>4.5366200000000001</c:v>
                </c:pt>
                <c:pt idx="4">
                  <c:v>4.5488900000000001</c:v>
                </c:pt>
                <c:pt idx="5">
                  <c:v>4.5612000000000004</c:v>
                </c:pt>
                <c:pt idx="6">
                  <c:v>4.5735400000000004</c:v>
                </c:pt>
                <c:pt idx="7">
                  <c:v>4.5859100000000002</c:v>
                </c:pt>
                <c:pt idx="8">
                  <c:v>4.5983099999999997</c:v>
                </c:pt>
                <c:pt idx="9">
                  <c:v>4.6107500000000003</c:v>
                </c:pt>
                <c:pt idx="10">
                  <c:v>4.6232300000000004</c:v>
                </c:pt>
                <c:pt idx="11">
                  <c:v>4.6357299999999997</c:v>
                </c:pt>
                <c:pt idx="12">
                  <c:v>4.6482700000000001</c:v>
                </c:pt>
                <c:pt idx="13">
                  <c:v>4.6608499999999999</c:v>
                </c:pt>
                <c:pt idx="14">
                  <c:v>4.6734600000000004</c:v>
                </c:pt>
                <c:pt idx="15">
                  <c:v>4.6860999999999997</c:v>
                </c:pt>
                <c:pt idx="16">
                  <c:v>4.6987800000000002</c:v>
                </c:pt>
                <c:pt idx="17">
                  <c:v>4.7114900000000004</c:v>
                </c:pt>
                <c:pt idx="18">
                  <c:v>4.7242300000000004</c:v>
                </c:pt>
                <c:pt idx="19">
                  <c:v>4.7370099999999997</c:v>
                </c:pt>
                <c:pt idx="20">
                  <c:v>4.7498300000000002</c:v>
                </c:pt>
                <c:pt idx="21">
                  <c:v>4.7626799999999996</c:v>
                </c:pt>
                <c:pt idx="22">
                  <c:v>4.7755599999999996</c:v>
                </c:pt>
                <c:pt idx="23">
                  <c:v>4.7884799999999998</c:v>
                </c:pt>
                <c:pt idx="24">
                  <c:v>4.8014299999999999</c:v>
                </c:pt>
                <c:pt idx="25">
                  <c:v>4.8144200000000001</c:v>
                </c:pt>
                <c:pt idx="26">
                  <c:v>4.8274499999999998</c:v>
                </c:pt>
                <c:pt idx="27">
                  <c:v>4.8405100000000001</c:v>
                </c:pt>
                <c:pt idx="28">
                  <c:v>4.8536000000000001</c:v>
                </c:pt>
                <c:pt idx="29">
                  <c:v>4.8667299999999996</c:v>
                </c:pt>
                <c:pt idx="30">
                  <c:v>4.8799000000000001</c:v>
                </c:pt>
                <c:pt idx="31">
                  <c:v>4.8930999999999996</c:v>
                </c:pt>
                <c:pt idx="32">
                  <c:v>4.9063299999999996</c:v>
                </c:pt>
                <c:pt idx="33">
                  <c:v>4.9196099999999996</c:v>
                </c:pt>
                <c:pt idx="34">
                  <c:v>4.9329200000000002</c:v>
                </c:pt>
                <c:pt idx="35">
                  <c:v>4.9462599999999997</c:v>
                </c:pt>
                <c:pt idx="36">
                  <c:v>4.9596400000000003</c:v>
                </c:pt>
                <c:pt idx="37">
                  <c:v>4.9730600000000003</c:v>
                </c:pt>
                <c:pt idx="38">
                  <c:v>4.98651</c:v>
                </c:pt>
                <c:pt idx="39">
                  <c:v>5</c:v>
                </c:pt>
              </c:numCache>
            </c:numRef>
          </c:xVal>
          <c:yVal>
            <c:numRef>
              <c:f>'minimal comp'!$N$5:$N$44</c:f>
              <c:numCache>
                <c:formatCode>General</c:formatCode>
                <c:ptCount val="40"/>
                <c:pt idx="0">
                  <c:v>4.75</c:v>
                </c:pt>
                <c:pt idx="1">
                  <c:v>4.8808210760920847</c:v>
                </c:pt>
                <c:pt idx="2">
                  <c:v>5.0184870438585403</c:v>
                </c:pt>
                <c:pt idx="3">
                  <c:v>5.1634500578359024</c:v>
                </c:pt>
                <c:pt idx="4">
                  <c:v>5.3163305711467279</c:v>
                </c:pt>
                <c:pt idx="5">
                  <c:v>5.4779564266180536</c:v>
                </c:pt>
                <c:pt idx="6">
                  <c:v>5.6489845101533618</c:v>
                </c:pt>
                <c:pt idx="7">
                  <c:v>5.8302898788910644</c:v>
                </c:pt>
                <c:pt idx="8">
                  <c:v>6.0228598470213299</c:v>
                </c:pt>
                <c:pt idx="9">
                  <c:v>6.2279825786769489</c:v>
                </c:pt>
                <c:pt idx="10">
                  <c:v>6.4469628249329904</c:v>
                </c:pt>
                <c:pt idx="11">
                  <c:v>6.6809061507947334</c:v>
                </c:pt>
                <c:pt idx="12">
                  <c:v>6.9318596751769848</c:v>
                </c:pt>
                <c:pt idx="13">
                  <c:v>7.2017946004717661</c:v>
                </c:pt>
                <c:pt idx="14">
                  <c:v>7.4927598891406966</c:v>
                </c:pt>
                <c:pt idx="15">
                  <c:v>7.8073698470850514</c:v>
                </c:pt>
                <c:pt idx="16">
                  <c:v>8.1489717010822709</c:v>
                </c:pt>
                <c:pt idx="17">
                  <c:v>8.5209559112335924</c:v>
                </c:pt>
                <c:pt idx="18">
                  <c:v>8.9276406191754134</c:v>
                </c:pt>
                <c:pt idx="19">
                  <c:v>9.3745698693866579</c:v>
                </c:pt>
                <c:pt idx="20">
                  <c:v>9.8681196208578257</c:v>
                </c:pt>
                <c:pt idx="21">
                  <c:v>10.415639679757271</c:v>
                </c:pt>
                <c:pt idx="22">
                  <c:v>11.026614432364976</c:v>
                </c:pt>
                <c:pt idx="23">
                  <c:v>11.713453313161867</c:v>
                </c:pt>
                <c:pt idx="24">
                  <c:v>12.490733633227569</c:v>
                </c:pt>
                <c:pt idx="25">
                  <c:v>13.378489232675946</c:v>
                </c:pt>
                <c:pt idx="26">
                  <c:v>14.40227904230656</c:v>
                </c:pt>
                <c:pt idx="27">
                  <c:v>15.595218947582929</c:v>
                </c:pt>
                <c:pt idx="28">
                  <c:v>17.003302732240453</c:v>
                </c:pt>
                <c:pt idx="29">
                  <c:v>18.692275482479115</c:v>
                </c:pt>
                <c:pt idx="30">
                  <c:v>20.755936677768549</c:v>
                </c:pt>
                <c:pt idx="31">
                  <c:v>23.332892376052289</c:v>
                </c:pt>
                <c:pt idx="32">
                  <c:v>26.642606656880432</c:v>
                </c:pt>
                <c:pt idx="33">
                  <c:v>31.058200322801184</c:v>
                </c:pt>
                <c:pt idx="34">
                  <c:v>37.235392617769932</c:v>
                </c:pt>
                <c:pt idx="35">
                  <c:v>46.493412843319391</c:v>
                </c:pt>
                <c:pt idx="36">
                  <c:v>61.922337343905269</c:v>
                </c:pt>
                <c:pt idx="37">
                  <c:v>92.785342175205045</c:v>
                </c:pt>
                <c:pt idx="38">
                  <c:v>185.31571608228316</c:v>
                </c:pt>
                <c:pt idx="3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7B5-4C6C-A62B-161B74AE6B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3111824"/>
        <c:axId val="1557334272"/>
      </c:scatterChart>
      <c:valAx>
        <c:axId val="1563111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57334272"/>
        <c:crosses val="autoZero"/>
        <c:crossBetween val="midCat"/>
      </c:valAx>
      <c:valAx>
        <c:axId val="155733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63111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2316885389326335"/>
          <c:y val="0.88483741615631384"/>
          <c:w val="0.50765024339950338"/>
          <c:h val="4.9925384712508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Two-node measurements vs theoretical</a:t>
            </a:r>
            <a:r>
              <a:rPr lang="de-DE" baseline="0"/>
              <a:t> solution</a:t>
            </a:r>
          </a:p>
        </c:rich>
      </c:tx>
      <c:layout>
        <c:manualLayout>
          <c:xMode val="edge"/>
          <c:yMode val="edge"/>
          <c:x val="0.11908475857040203"/>
          <c:y val="3.70489024295805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'minimal comp'!$B$3</c:f>
              <c:strCache>
                <c:ptCount val="1"/>
                <c:pt idx="0">
                  <c:v>measured av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'minimal comp'!$A$4:$A$43</c:f>
              <c:numCache>
                <c:formatCode>General</c:formatCode>
                <c:ptCount val="40"/>
                <c:pt idx="0">
                  <c:v>0.5</c:v>
                </c:pt>
                <c:pt idx="1">
                  <c:v>0.53013399999999999</c:v>
                </c:pt>
                <c:pt idx="2">
                  <c:v>0.56208499999999995</c:v>
                </c:pt>
                <c:pt idx="3">
                  <c:v>0.59596099999999996</c:v>
                </c:pt>
                <c:pt idx="4">
                  <c:v>0.63187899999999997</c:v>
                </c:pt>
                <c:pt idx="5">
                  <c:v>0.66996199999999995</c:v>
                </c:pt>
                <c:pt idx="6">
                  <c:v>0.71033999999999997</c:v>
                </c:pt>
                <c:pt idx="7">
                  <c:v>0.75315200000000004</c:v>
                </c:pt>
                <c:pt idx="8">
                  <c:v>0.798543</c:v>
                </c:pt>
                <c:pt idx="9">
                  <c:v>0.84667099999999995</c:v>
                </c:pt>
                <c:pt idx="10">
                  <c:v>0.89769900000000002</c:v>
                </c:pt>
                <c:pt idx="11">
                  <c:v>0.95180200000000004</c:v>
                </c:pt>
                <c:pt idx="12">
                  <c:v>1.0091699999999999</c:v>
                </c:pt>
                <c:pt idx="13">
                  <c:v>1.06999</c:v>
                </c:pt>
                <c:pt idx="14">
                  <c:v>1.1344700000000001</c:v>
                </c:pt>
                <c:pt idx="15">
                  <c:v>1.20285</c:v>
                </c:pt>
                <c:pt idx="16">
                  <c:v>1.2753399999999999</c:v>
                </c:pt>
                <c:pt idx="17">
                  <c:v>1.3522099999999999</c:v>
                </c:pt>
                <c:pt idx="18">
                  <c:v>1.4337</c:v>
                </c:pt>
                <c:pt idx="19">
                  <c:v>1.5201100000000001</c:v>
                </c:pt>
                <c:pt idx="20">
                  <c:v>1.6117300000000001</c:v>
                </c:pt>
                <c:pt idx="21">
                  <c:v>1.70886</c:v>
                </c:pt>
                <c:pt idx="22">
                  <c:v>1.81185</c:v>
                </c:pt>
                <c:pt idx="23">
                  <c:v>1.9210499999999999</c:v>
                </c:pt>
                <c:pt idx="24">
                  <c:v>2.0368300000000001</c:v>
                </c:pt>
                <c:pt idx="25">
                  <c:v>2.1595900000000001</c:v>
                </c:pt>
                <c:pt idx="26">
                  <c:v>2.2897500000000002</c:v>
                </c:pt>
                <c:pt idx="27">
                  <c:v>2.4277500000000001</c:v>
                </c:pt>
                <c:pt idx="28">
                  <c:v>2.5740599999999998</c:v>
                </c:pt>
                <c:pt idx="29">
                  <c:v>2.7292000000000001</c:v>
                </c:pt>
                <c:pt idx="30">
                  <c:v>2.8936899999999999</c:v>
                </c:pt>
                <c:pt idx="31">
                  <c:v>3.0680900000000002</c:v>
                </c:pt>
                <c:pt idx="32">
                  <c:v>3.2530000000000001</c:v>
                </c:pt>
                <c:pt idx="33">
                  <c:v>3.4490500000000002</c:v>
                </c:pt>
                <c:pt idx="34">
                  <c:v>3.6569199999999999</c:v>
                </c:pt>
                <c:pt idx="35">
                  <c:v>3.8773200000000001</c:v>
                </c:pt>
                <c:pt idx="36">
                  <c:v>4.1109999999999998</c:v>
                </c:pt>
                <c:pt idx="37">
                  <c:v>4.3587699999999998</c:v>
                </c:pt>
                <c:pt idx="38">
                  <c:v>4.6214700000000004</c:v>
                </c:pt>
                <c:pt idx="39">
                  <c:v>4.9000000000000004</c:v>
                </c:pt>
              </c:numCache>
            </c:numRef>
          </c:xVal>
          <c:yVal>
            <c:numRef>
              <c:f>'minimal comp'!$B$4:$B$43</c:f>
              <c:numCache>
                <c:formatCode>General</c:formatCode>
                <c:ptCount val="40"/>
                <c:pt idx="0">
                  <c:v>1.34714</c:v>
                </c:pt>
                <c:pt idx="1">
                  <c:v>1.4370099999999999</c:v>
                </c:pt>
                <c:pt idx="2">
                  <c:v>1.54436</c:v>
                </c:pt>
                <c:pt idx="3">
                  <c:v>1.65374</c:v>
                </c:pt>
                <c:pt idx="4">
                  <c:v>1.7538400000000001</c:v>
                </c:pt>
                <c:pt idx="5">
                  <c:v>1.89777</c:v>
                </c:pt>
                <c:pt idx="6">
                  <c:v>2.0386799999999998</c:v>
                </c:pt>
                <c:pt idx="7">
                  <c:v>2.1232199999999999</c:v>
                </c:pt>
                <c:pt idx="8">
                  <c:v>2.28043</c:v>
                </c:pt>
                <c:pt idx="9">
                  <c:v>2.4441600000000001</c:v>
                </c:pt>
                <c:pt idx="10">
                  <c:v>2.6427499999999999</c:v>
                </c:pt>
                <c:pt idx="11">
                  <c:v>2.7887400000000002</c:v>
                </c:pt>
                <c:pt idx="12">
                  <c:v>2.97112</c:v>
                </c:pt>
                <c:pt idx="13">
                  <c:v>3.14629</c:v>
                </c:pt>
                <c:pt idx="14">
                  <c:v>3.3312200000000001</c:v>
                </c:pt>
                <c:pt idx="15">
                  <c:v>3.55071</c:v>
                </c:pt>
                <c:pt idx="16">
                  <c:v>3.7422499999999999</c:v>
                </c:pt>
                <c:pt idx="17">
                  <c:v>4.0096100000000003</c:v>
                </c:pt>
                <c:pt idx="18">
                  <c:v>4.2727199999999996</c:v>
                </c:pt>
                <c:pt idx="19">
                  <c:v>4.5756300000000003</c:v>
                </c:pt>
                <c:pt idx="20">
                  <c:v>4.8175800000000004</c:v>
                </c:pt>
                <c:pt idx="21">
                  <c:v>5.1352700000000002</c:v>
                </c:pt>
                <c:pt idx="22">
                  <c:v>5.4437300000000004</c:v>
                </c:pt>
                <c:pt idx="23">
                  <c:v>5.7807899999999997</c:v>
                </c:pt>
                <c:pt idx="24">
                  <c:v>6.1670400000000001</c:v>
                </c:pt>
                <c:pt idx="25">
                  <c:v>6.5495799999999997</c:v>
                </c:pt>
                <c:pt idx="26">
                  <c:v>6.8889899999999997</c:v>
                </c:pt>
                <c:pt idx="27">
                  <c:v>7.4603099999999998</c:v>
                </c:pt>
                <c:pt idx="28">
                  <c:v>7.9209800000000001</c:v>
                </c:pt>
                <c:pt idx="29">
                  <c:v>8.4104600000000005</c:v>
                </c:pt>
                <c:pt idx="30">
                  <c:v>9.0818999999999992</c:v>
                </c:pt>
                <c:pt idx="31">
                  <c:v>9.5194200000000002</c:v>
                </c:pt>
                <c:pt idx="32">
                  <c:v>10.2714</c:v>
                </c:pt>
                <c:pt idx="33">
                  <c:v>11.2864</c:v>
                </c:pt>
                <c:pt idx="34">
                  <c:v>12.090199999999999</c:v>
                </c:pt>
                <c:pt idx="35">
                  <c:v>13.547800000000001</c:v>
                </c:pt>
                <c:pt idx="36">
                  <c:v>15.1808</c:v>
                </c:pt>
                <c:pt idx="37">
                  <c:v>16.7438</c:v>
                </c:pt>
                <c:pt idx="38">
                  <c:v>22.836300000000001</c:v>
                </c:pt>
                <c:pt idx="39">
                  <c:v>48.436999999999998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E1-4F9C-AF37-796D4049472A}"/>
            </c:ext>
          </c:extLst>
        </c:ser>
        <c:ser>
          <c:idx val="1"/>
          <c:order val="1"/>
          <c:tx>
            <c:strRef>
              <c:f>'minimal comp'!$C$3</c:f>
              <c:strCache>
                <c:ptCount val="1"/>
                <c:pt idx="0">
                  <c:v>measured stddev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'minimal comp'!$A$4:$A$43</c:f>
              <c:numCache>
                <c:formatCode>General</c:formatCode>
                <c:ptCount val="40"/>
                <c:pt idx="0">
                  <c:v>0.5</c:v>
                </c:pt>
                <c:pt idx="1">
                  <c:v>0.53013399999999999</c:v>
                </c:pt>
                <c:pt idx="2">
                  <c:v>0.56208499999999995</c:v>
                </c:pt>
                <c:pt idx="3">
                  <c:v>0.59596099999999996</c:v>
                </c:pt>
                <c:pt idx="4">
                  <c:v>0.63187899999999997</c:v>
                </c:pt>
                <c:pt idx="5">
                  <c:v>0.66996199999999995</c:v>
                </c:pt>
                <c:pt idx="6">
                  <c:v>0.71033999999999997</c:v>
                </c:pt>
                <c:pt idx="7">
                  <c:v>0.75315200000000004</c:v>
                </c:pt>
                <c:pt idx="8">
                  <c:v>0.798543</c:v>
                </c:pt>
                <c:pt idx="9">
                  <c:v>0.84667099999999995</c:v>
                </c:pt>
                <c:pt idx="10">
                  <c:v>0.89769900000000002</c:v>
                </c:pt>
                <c:pt idx="11">
                  <c:v>0.95180200000000004</c:v>
                </c:pt>
                <c:pt idx="12">
                  <c:v>1.0091699999999999</c:v>
                </c:pt>
                <c:pt idx="13">
                  <c:v>1.06999</c:v>
                </c:pt>
                <c:pt idx="14">
                  <c:v>1.1344700000000001</c:v>
                </c:pt>
                <c:pt idx="15">
                  <c:v>1.20285</c:v>
                </c:pt>
                <c:pt idx="16">
                  <c:v>1.2753399999999999</c:v>
                </c:pt>
                <c:pt idx="17">
                  <c:v>1.3522099999999999</c:v>
                </c:pt>
                <c:pt idx="18">
                  <c:v>1.4337</c:v>
                </c:pt>
                <c:pt idx="19">
                  <c:v>1.5201100000000001</c:v>
                </c:pt>
                <c:pt idx="20">
                  <c:v>1.6117300000000001</c:v>
                </c:pt>
                <c:pt idx="21">
                  <c:v>1.70886</c:v>
                </c:pt>
                <c:pt idx="22">
                  <c:v>1.81185</c:v>
                </c:pt>
                <c:pt idx="23">
                  <c:v>1.9210499999999999</c:v>
                </c:pt>
                <c:pt idx="24">
                  <c:v>2.0368300000000001</c:v>
                </c:pt>
                <c:pt idx="25">
                  <c:v>2.1595900000000001</c:v>
                </c:pt>
                <c:pt idx="26">
                  <c:v>2.2897500000000002</c:v>
                </c:pt>
                <c:pt idx="27">
                  <c:v>2.4277500000000001</c:v>
                </c:pt>
                <c:pt idx="28">
                  <c:v>2.5740599999999998</c:v>
                </c:pt>
                <c:pt idx="29">
                  <c:v>2.7292000000000001</c:v>
                </c:pt>
                <c:pt idx="30">
                  <c:v>2.8936899999999999</c:v>
                </c:pt>
                <c:pt idx="31">
                  <c:v>3.0680900000000002</c:v>
                </c:pt>
                <c:pt idx="32">
                  <c:v>3.2530000000000001</c:v>
                </c:pt>
                <c:pt idx="33">
                  <c:v>3.4490500000000002</c:v>
                </c:pt>
                <c:pt idx="34">
                  <c:v>3.6569199999999999</c:v>
                </c:pt>
                <c:pt idx="35">
                  <c:v>3.8773200000000001</c:v>
                </c:pt>
                <c:pt idx="36">
                  <c:v>4.1109999999999998</c:v>
                </c:pt>
                <c:pt idx="37">
                  <c:v>4.3587699999999998</c:v>
                </c:pt>
                <c:pt idx="38">
                  <c:v>4.6214700000000004</c:v>
                </c:pt>
                <c:pt idx="39">
                  <c:v>4.9000000000000004</c:v>
                </c:pt>
              </c:numCache>
            </c:numRef>
          </c:xVal>
          <c:yVal>
            <c:numRef>
              <c:f>'minimal comp'!$C$4:$C$43</c:f>
              <c:numCache>
                <c:formatCode>General</c:formatCode>
                <c:ptCount val="40"/>
                <c:pt idx="0">
                  <c:v>1.2599499999999999</c:v>
                </c:pt>
                <c:pt idx="1">
                  <c:v>1.2931699999999999</c:v>
                </c:pt>
                <c:pt idx="2">
                  <c:v>1.34273</c:v>
                </c:pt>
                <c:pt idx="3">
                  <c:v>1.3991100000000001</c:v>
                </c:pt>
                <c:pt idx="4">
                  <c:v>1.4347300000000001</c:v>
                </c:pt>
                <c:pt idx="5">
                  <c:v>1.4986299999999999</c:v>
                </c:pt>
                <c:pt idx="6">
                  <c:v>1.52667</c:v>
                </c:pt>
                <c:pt idx="7">
                  <c:v>1.5838699999999999</c:v>
                </c:pt>
                <c:pt idx="8">
                  <c:v>1.6380300000000001</c:v>
                </c:pt>
                <c:pt idx="9">
                  <c:v>1.69858</c:v>
                </c:pt>
                <c:pt idx="10">
                  <c:v>1.73855</c:v>
                </c:pt>
                <c:pt idx="11">
                  <c:v>1.8040400000000001</c:v>
                </c:pt>
                <c:pt idx="12">
                  <c:v>1.8656999999999999</c:v>
                </c:pt>
                <c:pt idx="13">
                  <c:v>1.9095500000000001</c:v>
                </c:pt>
                <c:pt idx="14">
                  <c:v>1.9527600000000001</c:v>
                </c:pt>
                <c:pt idx="15">
                  <c:v>2.0613299999999999</c:v>
                </c:pt>
                <c:pt idx="16">
                  <c:v>2.0933700000000002</c:v>
                </c:pt>
                <c:pt idx="17">
                  <c:v>2.1527699999999999</c:v>
                </c:pt>
                <c:pt idx="18">
                  <c:v>2.2587000000000002</c:v>
                </c:pt>
                <c:pt idx="19">
                  <c:v>2.3420399999999999</c:v>
                </c:pt>
                <c:pt idx="20">
                  <c:v>2.3922599999999998</c:v>
                </c:pt>
                <c:pt idx="21">
                  <c:v>2.4861200000000001</c:v>
                </c:pt>
                <c:pt idx="22">
                  <c:v>2.5817199999999998</c:v>
                </c:pt>
                <c:pt idx="23">
                  <c:v>2.68825</c:v>
                </c:pt>
                <c:pt idx="24">
                  <c:v>2.7593999999999999</c:v>
                </c:pt>
                <c:pt idx="25">
                  <c:v>2.8640599999999998</c:v>
                </c:pt>
                <c:pt idx="26">
                  <c:v>2.9589799999999999</c:v>
                </c:pt>
                <c:pt idx="27">
                  <c:v>3.1249699999999998</c:v>
                </c:pt>
                <c:pt idx="28">
                  <c:v>3.2757800000000001</c:v>
                </c:pt>
                <c:pt idx="29">
                  <c:v>3.38483</c:v>
                </c:pt>
                <c:pt idx="30">
                  <c:v>3.5062899999999999</c:v>
                </c:pt>
                <c:pt idx="31">
                  <c:v>3.5401099999999999</c:v>
                </c:pt>
                <c:pt idx="32">
                  <c:v>3.7469600000000001</c:v>
                </c:pt>
                <c:pt idx="33">
                  <c:v>4.0852000000000004</c:v>
                </c:pt>
                <c:pt idx="34">
                  <c:v>4.4435599999999997</c:v>
                </c:pt>
                <c:pt idx="35">
                  <c:v>4.7889900000000001</c:v>
                </c:pt>
                <c:pt idx="36">
                  <c:v>5.0808099999999996</c:v>
                </c:pt>
                <c:pt idx="37">
                  <c:v>6.0553600000000003</c:v>
                </c:pt>
                <c:pt idx="38">
                  <c:v>9.7067499999999995</c:v>
                </c:pt>
                <c:pt idx="39">
                  <c:v>22.5169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E1-4F9C-AF37-796D4049472A}"/>
            </c:ext>
          </c:extLst>
        </c:ser>
        <c:ser>
          <c:idx val="2"/>
          <c:order val="2"/>
          <c:tx>
            <c:strRef>
              <c:f>'minimal comp'!$D$3</c:f>
              <c:strCache>
                <c:ptCount val="1"/>
                <c:pt idx="0">
                  <c:v>Theoretical Solution av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'minimal comp'!$A$4:$A$43</c:f>
              <c:numCache>
                <c:formatCode>General</c:formatCode>
                <c:ptCount val="40"/>
                <c:pt idx="0">
                  <c:v>0.5</c:v>
                </c:pt>
                <c:pt idx="1">
                  <c:v>0.53013399999999999</c:v>
                </c:pt>
                <c:pt idx="2">
                  <c:v>0.56208499999999995</c:v>
                </c:pt>
                <c:pt idx="3">
                  <c:v>0.59596099999999996</c:v>
                </c:pt>
                <c:pt idx="4">
                  <c:v>0.63187899999999997</c:v>
                </c:pt>
                <c:pt idx="5">
                  <c:v>0.66996199999999995</c:v>
                </c:pt>
                <c:pt idx="6">
                  <c:v>0.71033999999999997</c:v>
                </c:pt>
                <c:pt idx="7">
                  <c:v>0.75315200000000004</c:v>
                </c:pt>
                <c:pt idx="8">
                  <c:v>0.798543</c:v>
                </c:pt>
                <c:pt idx="9">
                  <c:v>0.84667099999999995</c:v>
                </c:pt>
                <c:pt idx="10">
                  <c:v>0.89769900000000002</c:v>
                </c:pt>
                <c:pt idx="11">
                  <c:v>0.95180200000000004</c:v>
                </c:pt>
                <c:pt idx="12">
                  <c:v>1.0091699999999999</c:v>
                </c:pt>
                <c:pt idx="13">
                  <c:v>1.06999</c:v>
                </c:pt>
                <c:pt idx="14">
                  <c:v>1.1344700000000001</c:v>
                </c:pt>
                <c:pt idx="15">
                  <c:v>1.20285</c:v>
                </c:pt>
                <c:pt idx="16">
                  <c:v>1.2753399999999999</c:v>
                </c:pt>
                <c:pt idx="17">
                  <c:v>1.3522099999999999</c:v>
                </c:pt>
                <c:pt idx="18">
                  <c:v>1.4337</c:v>
                </c:pt>
                <c:pt idx="19">
                  <c:v>1.5201100000000001</c:v>
                </c:pt>
                <c:pt idx="20">
                  <c:v>1.6117300000000001</c:v>
                </c:pt>
                <c:pt idx="21">
                  <c:v>1.70886</c:v>
                </c:pt>
                <c:pt idx="22">
                  <c:v>1.81185</c:v>
                </c:pt>
                <c:pt idx="23">
                  <c:v>1.9210499999999999</c:v>
                </c:pt>
                <c:pt idx="24">
                  <c:v>2.0368300000000001</c:v>
                </c:pt>
                <c:pt idx="25">
                  <c:v>2.1595900000000001</c:v>
                </c:pt>
                <c:pt idx="26">
                  <c:v>2.2897500000000002</c:v>
                </c:pt>
                <c:pt idx="27">
                  <c:v>2.4277500000000001</c:v>
                </c:pt>
                <c:pt idx="28">
                  <c:v>2.5740599999999998</c:v>
                </c:pt>
                <c:pt idx="29">
                  <c:v>2.7292000000000001</c:v>
                </c:pt>
                <c:pt idx="30">
                  <c:v>2.8936899999999999</c:v>
                </c:pt>
                <c:pt idx="31">
                  <c:v>3.0680900000000002</c:v>
                </c:pt>
                <c:pt idx="32">
                  <c:v>3.2530000000000001</c:v>
                </c:pt>
                <c:pt idx="33">
                  <c:v>3.4490500000000002</c:v>
                </c:pt>
                <c:pt idx="34">
                  <c:v>3.6569199999999999</c:v>
                </c:pt>
                <c:pt idx="35">
                  <c:v>3.8773200000000001</c:v>
                </c:pt>
                <c:pt idx="36">
                  <c:v>4.1109999999999998</c:v>
                </c:pt>
                <c:pt idx="37">
                  <c:v>4.3587699999999998</c:v>
                </c:pt>
                <c:pt idx="38">
                  <c:v>4.6214700000000004</c:v>
                </c:pt>
                <c:pt idx="39">
                  <c:v>4.9000000000000004</c:v>
                </c:pt>
              </c:numCache>
            </c:numRef>
          </c:xVal>
          <c:yVal>
            <c:numRef>
              <c:f>'minimal comp'!$D$4:$D$43</c:f>
              <c:numCache>
                <c:formatCode>General</c:formatCode>
                <c:ptCount val="40"/>
                <c:pt idx="0">
                  <c:v>1.50003</c:v>
                </c:pt>
                <c:pt idx="1">
                  <c:v>1.5904499999999999</c:v>
                </c:pt>
                <c:pt idx="2">
                  <c:v>1.68631</c:v>
                </c:pt>
                <c:pt idx="3">
                  <c:v>1.7879700000000001</c:v>
                </c:pt>
                <c:pt idx="4">
                  <c:v>1.89575</c:v>
                </c:pt>
                <c:pt idx="5">
                  <c:v>2.01004</c:v>
                </c:pt>
                <c:pt idx="6">
                  <c:v>2.13124</c:v>
                </c:pt>
                <c:pt idx="7">
                  <c:v>2.2597499999999999</c:v>
                </c:pt>
                <c:pt idx="8">
                  <c:v>2.3960400000000002</c:v>
                </c:pt>
                <c:pt idx="9">
                  <c:v>2.5405799999999998</c:v>
                </c:pt>
                <c:pt idx="10">
                  <c:v>2.69387</c:v>
                </c:pt>
                <c:pt idx="11">
                  <c:v>2.8564699999999998</c:v>
                </c:pt>
                <c:pt idx="12">
                  <c:v>3.0289600000000001</c:v>
                </c:pt>
                <c:pt idx="13">
                  <c:v>3.2119499999999999</c:v>
                </c:pt>
                <c:pt idx="14">
                  <c:v>3.4061300000000001</c:v>
                </c:pt>
                <c:pt idx="15">
                  <c:v>3.6122299999999998</c:v>
                </c:pt>
                <c:pt idx="16">
                  <c:v>3.8310300000000002</c:v>
                </c:pt>
                <c:pt idx="17">
                  <c:v>4.0633999999999997</c:v>
                </c:pt>
                <c:pt idx="18">
                  <c:v>4.3102799999999997</c:v>
                </c:pt>
                <c:pt idx="19">
                  <c:v>4.5727200000000003</c:v>
                </c:pt>
                <c:pt idx="20">
                  <c:v>4.8518699999999999</c:v>
                </c:pt>
                <c:pt idx="21">
                  <c:v>5.1490600000000004</c:v>
                </c:pt>
                <c:pt idx="22">
                  <c:v>5.4657799999999996</c:v>
                </c:pt>
                <c:pt idx="23">
                  <c:v>5.8037400000000003</c:v>
                </c:pt>
                <c:pt idx="24">
                  <c:v>6.1649799999999999</c:v>
                </c:pt>
                <c:pt idx="25">
                  <c:v>6.5518900000000002</c:v>
                </c:pt>
                <c:pt idx="26">
                  <c:v>6.9674399999999999</c:v>
                </c:pt>
                <c:pt idx="27">
                  <c:v>7.4152699999999996</c:v>
                </c:pt>
                <c:pt idx="28">
                  <c:v>7.9001099999999997</c:v>
                </c:pt>
                <c:pt idx="29">
                  <c:v>8.4281799999999993</c:v>
                </c:pt>
                <c:pt idx="30">
                  <c:v>9.0080299999999998</c:v>
                </c:pt>
                <c:pt idx="31">
                  <c:v>9.6518599999999992</c:v>
                </c:pt>
                <c:pt idx="32">
                  <c:v>10.3781</c:v>
                </c:pt>
                <c:pt idx="33">
                  <c:v>11.215999999999999</c:v>
                </c:pt>
                <c:pt idx="34">
                  <c:v>12.215999999999999</c:v>
                </c:pt>
                <c:pt idx="35">
                  <c:v>13.474299999999999</c:v>
                </c:pt>
                <c:pt idx="36">
                  <c:v>15.1999</c:v>
                </c:pt>
                <c:pt idx="37">
                  <c:v>17.956900000000001</c:v>
                </c:pt>
                <c:pt idx="38">
                  <c:v>23.982600000000001</c:v>
                </c:pt>
                <c:pt idx="39">
                  <c:v>61.419800000000002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2E1-4F9C-AF37-796D4049472A}"/>
            </c:ext>
          </c:extLst>
        </c:ser>
        <c:ser>
          <c:idx val="3"/>
          <c:order val="3"/>
          <c:tx>
            <c:strRef>
              <c:f>'minimal comp'!$E$3</c:f>
              <c:strCache>
                <c:ptCount val="1"/>
                <c:pt idx="0">
                  <c:v>Theoretical Solution stddev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'minimal comp'!$A$4:$A$43</c:f>
              <c:numCache>
                <c:formatCode>General</c:formatCode>
                <c:ptCount val="40"/>
                <c:pt idx="0">
                  <c:v>0.5</c:v>
                </c:pt>
                <c:pt idx="1">
                  <c:v>0.53013399999999999</c:v>
                </c:pt>
                <c:pt idx="2">
                  <c:v>0.56208499999999995</c:v>
                </c:pt>
                <c:pt idx="3">
                  <c:v>0.59596099999999996</c:v>
                </c:pt>
                <c:pt idx="4">
                  <c:v>0.63187899999999997</c:v>
                </c:pt>
                <c:pt idx="5">
                  <c:v>0.66996199999999995</c:v>
                </c:pt>
                <c:pt idx="6">
                  <c:v>0.71033999999999997</c:v>
                </c:pt>
                <c:pt idx="7">
                  <c:v>0.75315200000000004</c:v>
                </c:pt>
                <c:pt idx="8">
                  <c:v>0.798543</c:v>
                </c:pt>
                <c:pt idx="9">
                  <c:v>0.84667099999999995</c:v>
                </c:pt>
                <c:pt idx="10">
                  <c:v>0.89769900000000002</c:v>
                </c:pt>
                <c:pt idx="11">
                  <c:v>0.95180200000000004</c:v>
                </c:pt>
                <c:pt idx="12">
                  <c:v>1.0091699999999999</c:v>
                </c:pt>
                <c:pt idx="13">
                  <c:v>1.06999</c:v>
                </c:pt>
                <c:pt idx="14">
                  <c:v>1.1344700000000001</c:v>
                </c:pt>
                <c:pt idx="15">
                  <c:v>1.20285</c:v>
                </c:pt>
                <c:pt idx="16">
                  <c:v>1.2753399999999999</c:v>
                </c:pt>
                <c:pt idx="17">
                  <c:v>1.3522099999999999</c:v>
                </c:pt>
                <c:pt idx="18">
                  <c:v>1.4337</c:v>
                </c:pt>
                <c:pt idx="19">
                  <c:v>1.5201100000000001</c:v>
                </c:pt>
                <c:pt idx="20">
                  <c:v>1.6117300000000001</c:v>
                </c:pt>
                <c:pt idx="21">
                  <c:v>1.70886</c:v>
                </c:pt>
                <c:pt idx="22">
                  <c:v>1.81185</c:v>
                </c:pt>
                <c:pt idx="23">
                  <c:v>1.9210499999999999</c:v>
                </c:pt>
                <c:pt idx="24">
                  <c:v>2.0368300000000001</c:v>
                </c:pt>
                <c:pt idx="25">
                  <c:v>2.1595900000000001</c:v>
                </c:pt>
                <c:pt idx="26">
                  <c:v>2.2897500000000002</c:v>
                </c:pt>
                <c:pt idx="27">
                  <c:v>2.4277500000000001</c:v>
                </c:pt>
                <c:pt idx="28">
                  <c:v>2.5740599999999998</c:v>
                </c:pt>
                <c:pt idx="29">
                  <c:v>2.7292000000000001</c:v>
                </c:pt>
                <c:pt idx="30">
                  <c:v>2.8936899999999999</c:v>
                </c:pt>
                <c:pt idx="31">
                  <c:v>3.0680900000000002</c:v>
                </c:pt>
                <c:pt idx="32">
                  <c:v>3.2530000000000001</c:v>
                </c:pt>
                <c:pt idx="33">
                  <c:v>3.4490500000000002</c:v>
                </c:pt>
                <c:pt idx="34">
                  <c:v>3.6569199999999999</c:v>
                </c:pt>
                <c:pt idx="35">
                  <c:v>3.8773200000000001</c:v>
                </c:pt>
                <c:pt idx="36">
                  <c:v>4.1109999999999998</c:v>
                </c:pt>
                <c:pt idx="37">
                  <c:v>4.3587699999999998</c:v>
                </c:pt>
                <c:pt idx="38">
                  <c:v>4.6214700000000004</c:v>
                </c:pt>
                <c:pt idx="39">
                  <c:v>4.9000000000000004</c:v>
                </c:pt>
              </c:numCache>
            </c:numRef>
          </c:xVal>
          <c:yVal>
            <c:numRef>
              <c:f>'minimal comp'!$E$4:$E$43</c:f>
              <c:numCache>
                <c:formatCode>General</c:formatCode>
                <c:ptCount val="40"/>
                <c:pt idx="0">
                  <c:v>1.2247600000000001</c:v>
                </c:pt>
                <c:pt idx="1">
                  <c:v>1.2611300000000001</c:v>
                </c:pt>
                <c:pt idx="2">
                  <c:v>1.2985899999999999</c:v>
                </c:pt>
                <c:pt idx="3">
                  <c:v>1.3371500000000001</c:v>
                </c:pt>
                <c:pt idx="4">
                  <c:v>1.37687</c:v>
                </c:pt>
                <c:pt idx="5">
                  <c:v>1.41777</c:v>
                </c:pt>
                <c:pt idx="6">
                  <c:v>1.4598899999999999</c:v>
                </c:pt>
                <c:pt idx="7">
                  <c:v>1.5032700000000001</c:v>
                </c:pt>
                <c:pt idx="8">
                  <c:v>1.5479499999999999</c:v>
                </c:pt>
                <c:pt idx="9">
                  <c:v>1.5939700000000001</c:v>
                </c:pt>
                <c:pt idx="10">
                  <c:v>1.64137</c:v>
                </c:pt>
                <c:pt idx="11">
                  <c:v>1.6901999999999999</c:v>
                </c:pt>
                <c:pt idx="12">
                  <c:v>1.7405200000000001</c:v>
                </c:pt>
                <c:pt idx="13">
                  <c:v>1.7923800000000001</c:v>
                </c:pt>
                <c:pt idx="14">
                  <c:v>1.8458399999999999</c:v>
                </c:pt>
                <c:pt idx="15">
                  <c:v>1.90096</c:v>
                </c:pt>
                <c:pt idx="16">
                  <c:v>1.95783</c:v>
                </c:pt>
                <c:pt idx="17">
                  <c:v>2.0165299999999999</c:v>
                </c:pt>
                <c:pt idx="18">
                  <c:v>2.0771600000000001</c:v>
                </c:pt>
                <c:pt idx="19">
                  <c:v>2.13985</c:v>
                </c:pt>
                <c:pt idx="20">
                  <c:v>2.2047400000000001</c:v>
                </c:pt>
                <c:pt idx="21">
                  <c:v>2.2720099999999999</c:v>
                </c:pt>
                <c:pt idx="22">
                  <c:v>2.3418999999999999</c:v>
                </c:pt>
                <c:pt idx="23">
                  <c:v>2.4147099999999999</c:v>
                </c:pt>
                <c:pt idx="24">
                  <c:v>2.4908100000000002</c:v>
                </c:pt>
                <c:pt idx="25">
                  <c:v>2.5707399999999998</c:v>
                </c:pt>
                <c:pt idx="26">
                  <c:v>2.6551900000000002</c:v>
                </c:pt>
                <c:pt idx="27">
                  <c:v>2.7451699999999999</c:v>
                </c:pt>
                <c:pt idx="28">
                  <c:v>2.8420999999999998</c:v>
                </c:pt>
                <c:pt idx="29">
                  <c:v>2.9480900000000001</c:v>
                </c:pt>
                <c:pt idx="30">
                  <c:v>3.0663499999999999</c:v>
                </c:pt>
                <c:pt idx="31">
                  <c:v>3.20194</c:v>
                </c:pt>
                <c:pt idx="32">
                  <c:v>3.3633000000000002</c:v>
                </c:pt>
                <c:pt idx="33">
                  <c:v>3.5651700000000002</c:v>
                </c:pt>
                <c:pt idx="34">
                  <c:v>3.8352400000000002</c:v>
                </c:pt>
                <c:pt idx="35">
                  <c:v>4.2306299999999997</c:v>
                </c:pt>
                <c:pt idx="36">
                  <c:v>4.8850899999999999</c:v>
                </c:pt>
                <c:pt idx="37">
                  <c:v>6.1799499999999998</c:v>
                </c:pt>
                <c:pt idx="38">
                  <c:v>9.6800300000000004</c:v>
                </c:pt>
                <c:pt idx="39">
                  <c:v>35.280099999999997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2E1-4F9C-AF37-796D404947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1427616"/>
        <c:axId val="1234981968"/>
      </c:scatterChart>
      <c:valAx>
        <c:axId val="1551427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34981968"/>
        <c:crosses val="autoZero"/>
        <c:crossBetween val="midCat"/>
      </c:valAx>
      <c:valAx>
        <c:axId val="123498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51427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Small</a:t>
            </a:r>
            <a:r>
              <a:rPr lang="de-DE" baseline="0"/>
              <a:t> x - Linear solution</a:t>
            </a:r>
          </a:p>
        </c:rich>
      </c:tx>
      <c:layout>
        <c:manualLayout>
          <c:xMode val="edge"/>
          <c:yMode val="edge"/>
          <c:x val="0.37876377952755913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'minimal comp'!$A$4:$A$35</c:f>
              <c:numCache>
                <c:formatCode>General</c:formatCode>
                <c:ptCount val="32"/>
                <c:pt idx="0">
                  <c:v>0.5</c:v>
                </c:pt>
                <c:pt idx="1">
                  <c:v>0.53013399999999999</c:v>
                </c:pt>
                <c:pt idx="2">
                  <c:v>0.56208499999999995</c:v>
                </c:pt>
                <c:pt idx="3">
                  <c:v>0.59596099999999996</c:v>
                </c:pt>
                <c:pt idx="4">
                  <c:v>0.63187899999999997</c:v>
                </c:pt>
                <c:pt idx="5">
                  <c:v>0.66996199999999995</c:v>
                </c:pt>
                <c:pt idx="6">
                  <c:v>0.71033999999999997</c:v>
                </c:pt>
                <c:pt idx="7">
                  <c:v>0.75315200000000004</c:v>
                </c:pt>
                <c:pt idx="8">
                  <c:v>0.798543</c:v>
                </c:pt>
                <c:pt idx="9">
                  <c:v>0.84667099999999995</c:v>
                </c:pt>
                <c:pt idx="10">
                  <c:v>0.89769900000000002</c:v>
                </c:pt>
                <c:pt idx="11">
                  <c:v>0.95180200000000004</c:v>
                </c:pt>
                <c:pt idx="12">
                  <c:v>1.0091699999999999</c:v>
                </c:pt>
                <c:pt idx="13">
                  <c:v>1.06999</c:v>
                </c:pt>
                <c:pt idx="14">
                  <c:v>1.1344700000000001</c:v>
                </c:pt>
                <c:pt idx="15">
                  <c:v>1.20285</c:v>
                </c:pt>
                <c:pt idx="16">
                  <c:v>1.2753399999999999</c:v>
                </c:pt>
                <c:pt idx="17">
                  <c:v>1.3522099999999999</c:v>
                </c:pt>
                <c:pt idx="18">
                  <c:v>1.4337</c:v>
                </c:pt>
                <c:pt idx="19">
                  <c:v>1.5201100000000001</c:v>
                </c:pt>
                <c:pt idx="20">
                  <c:v>1.6117300000000001</c:v>
                </c:pt>
                <c:pt idx="21">
                  <c:v>1.70886</c:v>
                </c:pt>
                <c:pt idx="22">
                  <c:v>1.81185</c:v>
                </c:pt>
                <c:pt idx="23">
                  <c:v>1.9210499999999999</c:v>
                </c:pt>
                <c:pt idx="24">
                  <c:v>2.0368300000000001</c:v>
                </c:pt>
                <c:pt idx="25">
                  <c:v>2.1595900000000001</c:v>
                </c:pt>
                <c:pt idx="26">
                  <c:v>2.2897500000000002</c:v>
                </c:pt>
                <c:pt idx="27">
                  <c:v>2.4277500000000001</c:v>
                </c:pt>
                <c:pt idx="28">
                  <c:v>2.5740599999999998</c:v>
                </c:pt>
                <c:pt idx="29">
                  <c:v>2.7292000000000001</c:v>
                </c:pt>
                <c:pt idx="30">
                  <c:v>2.8936899999999999</c:v>
                </c:pt>
                <c:pt idx="31">
                  <c:v>3.0680900000000002</c:v>
                </c:pt>
              </c:numCache>
            </c:numRef>
          </c:xVal>
          <c:yVal>
            <c:numRef>
              <c:f>'minimal comp'!$B$4:$B$35</c:f>
              <c:numCache>
                <c:formatCode>General</c:formatCode>
                <c:ptCount val="32"/>
                <c:pt idx="0">
                  <c:v>1.34714</c:v>
                </c:pt>
                <c:pt idx="1">
                  <c:v>1.4370099999999999</c:v>
                </c:pt>
                <c:pt idx="2">
                  <c:v>1.54436</c:v>
                </c:pt>
                <c:pt idx="3">
                  <c:v>1.65374</c:v>
                </c:pt>
                <c:pt idx="4">
                  <c:v>1.7538400000000001</c:v>
                </c:pt>
                <c:pt idx="5">
                  <c:v>1.89777</c:v>
                </c:pt>
                <c:pt idx="6">
                  <c:v>2.0386799999999998</c:v>
                </c:pt>
                <c:pt idx="7">
                  <c:v>2.1232199999999999</c:v>
                </c:pt>
                <c:pt idx="8">
                  <c:v>2.28043</c:v>
                </c:pt>
                <c:pt idx="9">
                  <c:v>2.4441600000000001</c:v>
                </c:pt>
                <c:pt idx="10">
                  <c:v>2.6427499999999999</c:v>
                </c:pt>
                <c:pt idx="11">
                  <c:v>2.7887400000000002</c:v>
                </c:pt>
                <c:pt idx="12">
                  <c:v>2.97112</c:v>
                </c:pt>
                <c:pt idx="13">
                  <c:v>3.14629</c:v>
                </c:pt>
                <c:pt idx="14">
                  <c:v>3.3312200000000001</c:v>
                </c:pt>
                <c:pt idx="15">
                  <c:v>3.55071</c:v>
                </c:pt>
                <c:pt idx="16">
                  <c:v>3.7422499999999999</c:v>
                </c:pt>
                <c:pt idx="17">
                  <c:v>4.0096100000000003</c:v>
                </c:pt>
                <c:pt idx="18">
                  <c:v>4.2727199999999996</c:v>
                </c:pt>
                <c:pt idx="19">
                  <c:v>4.5756300000000003</c:v>
                </c:pt>
                <c:pt idx="20">
                  <c:v>4.8175800000000004</c:v>
                </c:pt>
                <c:pt idx="21">
                  <c:v>5.1352700000000002</c:v>
                </c:pt>
                <c:pt idx="22">
                  <c:v>5.4437300000000004</c:v>
                </c:pt>
                <c:pt idx="23">
                  <c:v>5.7807899999999997</c:v>
                </c:pt>
                <c:pt idx="24">
                  <c:v>6.1670400000000001</c:v>
                </c:pt>
                <c:pt idx="25">
                  <c:v>6.5495799999999997</c:v>
                </c:pt>
                <c:pt idx="26">
                  <c:v>6.8889899999999997</c:v>
                </c:pt>
                <c:pt idx="27">
                  <c:v>7.4603099999999998</c:v>
                </c:pt>
                <c:pt idx="28">
                  <c:v>7.9209800000000001</c:v>
                </c:pt>
                <c:pt idx="29">
                  <c:v>8.4104600000000005</c:v>
                </c:pt>
                <c:pt idx="30">
                  <c:v>9.0818999999999992</c:v>
                </c:pt>
                <c:pt idx="31">
                  <c:v>9.5194200000000002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E5-4F27-A7B7-5335E839F1F0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'minimal comp'!$A$4:$A$35</c:f>
              <c:numCache>
                <c:formatCode>General</c:formatCode>
                <c:ptCount val="32"/>
                <c:pt idx="0">
                  <c:v>0.5</c:v>
                </c:pt>
                <c:pt idx="1">
                  <c:v>0.53013399999999999</c:v>
                </c:pt>
                <c:pt idx="2">
                  <c:v>0.56208499999999995</c:v>
                </c:pt>
                <c:pt idx="3">
                  <c:v>0.59596099999999996</c:v>
                </c:pt>
                <c:pt idx="4">
                  <c:v>0.63187899999999997</c:v>
                </c:pt>
                <c:pt idx="5">
                  <c:v>0.66996199999999995</c:v>
                </c:pt>
                <c:pt idx="6">
                  <c:v>0.71033999999999997</c:v>
                </c:pt>
                <c:pt idx="7">
                  <c:v>0.75315200000000004</c:v>
                </c:pt>
                <c:pt idx="8">
                  <c:v>0.798543</c:v>
                </c:pt>
                <c:pt idx="9">
                  <c:v>0.84667099999999995</c:v>
                </c:pt>
                <c:pt idx="10">
                  <c:v>0.89769900000000002</c:v>
                </c:pt>
                <c:pt idx="11">
                  <c:v>0.95180200000000004</c:v>
                </c:pt>
                <c:pt idx="12">
                  <c:v>1.0091699999999999</c:v>
                </c:pt>
                <c:pt idx="13">
                  <c:v>1.06999</c:v>
                </c:pt>
                <c:pt idx="14">
                  <c:v>1.1344700000000001</c:v>
                </c:pt>
                <c:pt idx="15">
                  <c:v>1.20285</c:v>
                </c:pt>
                <c:pt idx="16">
                  <c:v>1.2753399999999999</c:v>
                </c:pt>
                <c:pt idx="17">
                  <c:v>1.3522099999999999</c:v>
                </c:pt>
                <c:pt idx="18">
                  <c:v>1.4337</c:v>
                </c:pt>
                <c:pt idx="19">
                  <c:v>1.5201100000000001</c:v>
                </c:pt>
                <c:pt idx="20">
                  <c:v>1.6117300000000001</c:v>
                </c:pt>
                <c:pt idx="21">
                  <c:v>1.70886</c:v>
                </c:pt>
                <c:pt idx="22">
                  <c:v>1.81185</c:v>
                </c:pt>
                <c:pt idx="23">
                  <c:v>1.9210499999999999</c:v>
                </c:pt>
                <c:pt idx="24">
                  <c:v>2.0368300000000001</c:v>
                </c:pt>
                <c:pt idx="25">
                  <c:v>2.1595900000000001</c:v>
                </c:pt>
                <c:pt idx="26">
                  <c:v>2.2897500000000002</c:v>
                </c:pt>
                <c:pt idx="27">
                  <c:v>2.4277500000000001</c:v>
                </c:pt>
                <c:pt idx="28">
                  <c:v>2.5740599999999998</c:v>
                </c:pt>
                <c:pt idx="29">
                  <c:v>2.7292000000000001</c:v>
                </c:pt>
                <c:pt idx="30">
                  <c:v>2.8936899999999999</c:v>
                </c:pt>
                <c:pt idx="31">
                  <c:v>3.0680900000000002</c:v>
                </c:pt>
              </c:numCache>
            </c:numRef>
          </c:xVal>
          <c:yVal>
            <c:numRef>
              <c:f>'minimal comp'!$D$4:$D$35</c:f>
              <c:numCache>
                <c:formatCode>General</c:formatCode>
                <c:ptCount val="32"/>
                <c:pt idx="0">
                  <c:v>1.50003</c:v>
                </c:pt>
                <c:pt idx="1">
                  <c:v>1.5904499999999999</c:v>
                </c:pt>
                <c:pt idx="2">
                  <c:v>1.68631</c:v>
                </c:pt>
                <c:pt idx="3">
                  <c:v>1.7879700000000001</c:v>
                </c:pt>
                <c:pt idx="4">
                  <c:v>1.89575</c:v>
                </c:pt>
                <c:pt idx="5">
                  <c:v>2.01004</c:v>
                </c:pt>
                <c:pt idx="6">
                  <c:v>2.13124</c:v>
                </c:pt>
                <c:pt idx="7">
                  <c:v>2.2597499999999999</c:v>
                </c:pt>
                <c:pt idx="8">
                  <c:v>2.3960400000000002</c:v>
                </c:pt>
                <c:pt idx="9">
                  <c:v>2.5405799999999998</c:v>
                </c:pt>
                <c:pt idx="10">
                  <c:v>2.69387</c:v>
                </c:pt>
                <c:pt idx="11">
                  <c:v>2.8564699999999998</c:v>
                </c:pt>
                <c:pt idx="12">
                  <c:v>3.0289600000000001</c:v>
                </c:pt>
                <c:pt idx="13">
                  <c:v>3.2119499999999999</c:v>
                </c:pt>
                <c:pt idx="14">
                  <c:v>3.4061300000000001</c:v>
                </c:pt>
                <c:pt idx="15">
                  <c:v>3.6122299999999998</c:v>
                </c:pt>
                <c:pt idx="16">
                  <c:v>3.8310300000000002</c:v>
                </c:pt>
                <c:pt idx="17">
                  <c:v>4.0633999999999997</c:v>
                </c:pt>
                <c:pt idx="18">
                  <c:v>4.3102799999999997</c:v>
                </c:pt>
                <c:pt idx="19">
                  <c:v>4.5727200000000003</c:v>
                </c:pt>
                <c:pt idx="20">
                  <c:v>4.8518699999999999</c:v>
                </c:pt>
                <c:pt idx="21">
                  <c:v>5.1490600000000004</c:v>
                </c:pt>
                <c:pt idx="22">
                  <c:v>5.4657799999999996</c:v>
                </c:pt>
                <c:pt idx="23">
                  <c:v>5.8037400000000003</c:v>
                </c:pt>
                <c:pt idx="24">
                  <c:v>6.1649799999999999</c:v>
                </c:pt>
                <c:pt idx="25">
                  <c:v>6.5518900000000002</c:v>
                </c:pt>
                <c:pt idx="26">
                  <c:v>6.9674399999999999</c:v>
                </c:pt>
                <c:pt idx="27">
                  <c:v>7.4152699999999996</c:v>
                </c:pt>
                <c:pt idx="28">
                  <c:v>7.9001099999999997</c:v>
                </c:pt>
                <c:pt idx="29">
                  <c:v>8.4281799999999993</c:v>
                </c:pt>
                <c:pt idx="30">
                  <c:v>9.0080299999999998</c:v>
                </c:pt>
                <c:pt idx="31">
                  <c:v>9.6518599999999992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8E5-4F27-A7B7-5335E839F1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9415920"/>
        <c:axId val="432033328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'minimal comp'!$A$4:$A$35</c15:sqref>
                        </c15:formulaRef>
                      </c:ext>
                    </c:extLst>
                    <c:numCache>
                      <c:formatCode>General</c:formatCode>
                      <c:ptCount val="32"/>
                      <c:pt idx="0">
                        <c:v>0.5</c:v>
                      </c:pt>
                      <c:pt idx="1">
                        <c:v>0.53013399999999999</c:v>
                      </c:pt>
                      <c:pt idx="2">
                        <c:v>0.56208499999999995</c:v>
                      </c:pt>
                      <c:pt idx="3">
                        <c:v>0.59596099999999996</c:v>
                      </c:pt>
                      <c:pt idx="4">
                        <c:v>0.63187899999999997</c:v>
                      </c:pt>
                      <c:pt idx="5">
                        <c:v>0.66996199999999995</c:v>
                      </c:pt>
                      <c:pt idx="6">
                        <c:v>0.71033999999999997</c:v>
                      </c:pt>
                      <c:pt idx="7">
                        <c:v>0.75315200000000004</c:v>
                      </c:pt>
                      <c:pt idx="8">
                        <c:v>0.798543</c:v>
                      </c:pt>
                      <c:pt idx="9">
                        <c:v>0.84667099999999995</c:v>
                      </c:pt>
                      <c:pt idx="10">
                        <c:v>0.89769900000000002</c:v>
                      </c:pt>
                      <c:pt idx="11">
                        <c:v>0.95180200000000004</c:v>
                      </c:pt>
                      <c:pt idx="12">
                        <c:v>1.0091699999999999</c:v>
                      </c:pt>
                      <c:pt idx="13">
                        <c:v>1.06999</c:v>
                      </c:pt>
                      <c:pt idx="14">
                        <c:v>1.1344700000000001</c:v>
                      </c:pt>
                      <c:pt idx="15">
                        <c:v>1.20285</c:v>
                      </c:pt>
                      <c:pt idx="16">
                        <c:v>1.2753399999999999</c:v>
                      </c:pt>
                      <c:pt idx="17">
                        <c:v>1.3522099999999999</c:v>
                      </c:pt>
                      <c:pt idx="18">
                        <c:v>1.4337</c:v>
                      </c:pt>
                      <c:pt idx="19">
                        <c:v>1.5201100000000001</c:v>
                      </c:pt>
                      <c:pt idx="20">
                        <c:v>1.6117300000000001</c:v>
                      </c:pt>
                      <c:pt idx="21">
                        <c:v>1.70886</c:v>
                      </c:pt>
                      <c:pt idx="22">
                        <c:v>1.81185</c:v>
                      </c:pt>
                      <c:pt idx="23">
                        <c:v>1.9210499999999999</c:v>
                      </c:pt>
                      <c:pt idx="24">
                        <c:v>2.0368300000000001</c:v>
                      </c:pt>
                      <c:pt idx="25">
                        <c:v>2.1595900000000001</c:v>
                      </c:pt>
                      <c:pt idx="26">
                        <c:v>2.2897500000000002</c:v>
                      </c:pt>
                      <c:pt idx="27">
                        <c:v>2.4277500000000001</c:v>
                      </c:pt>
                      <c:pt idx="28">
                        <c:v>2.5740599999999998</c:v>
                      </c:pt>
                      <c:pt idx="29">
                        <c:v>2.7292000000000001</c:v>
                      </c:pt>
                      <c:pt idx="30">
                        <c:v>2.8936899999999999</c:v>
                      </c:pt>
                      <c:pt idx="31">
                        <c:v>3.0680900000000002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'minimal comp'!$C$4:$C$35</c15:sqref>
                        </c15:formulaRef>
                      </c:ext>
                    </c:extLst>
                    <c:numCache>
                      <c:formatCode>General</c:formatCode>
                      <c:ptCount val="32"/>
                      <c:pt idx="0">
                        <c:v>1.2599499999999999</c:v>
                      </c:pt>
                      <c:pt idx="1">
                        <c:v>1.2931699999999999</c:v>
                      </c:pt>
                      <c:pt idx="2">
                        <c:v>1.34273</c:v>
                      </c:pt>
                      <c:pt idx="3">
                        <c:v>1.3991100000000001</c:v>
                      </c:pt>
                      <c:pt idx="4">
                        <c:v>1.4347300000000001</c:v>
                      </c:pt>
                      <c:pt idx="5">
                        <c:v>1.4986299999999999</c:v>
                      </c:pt>
                      <c:pt idx="6">
                        <c:v>1.52667</c:v>
                      </c:pt>
                      <c:pt idx="7">
                        <c:v>1.5838699999999999</c:v>
                      </c:pt>
                      <c:pt idx="8">
                        <c:v>1.6380300000000001</c:v>
                      </c:pt>
                      <c:pt idx="9">
                        <c:v>1.69858</c:v>
                      </c:pt>
                      <c:pt idx="10">
                        <c:v>1.73855</c:v>
                      </c:pt>
                      <c:pt idx="11">
                        <c:v>1.8040400000000001</c:v>
                      </c:pt>
                      <c:pt idx="12">
                        <c:v>1.8656999999999999</c:v>
                      </c:pt>
                      <c:pt idx="13">
                        <c:v>1.9095500000000001</c:v>
                      </c:pt>
                      <c:pt idx="14">
                        <c:v>1.9527600000000001</c:v>
                      </c:pt>
                      <c:pt idx="15">
                        <c:v>2.0613299999999999</c:v>
                      </c:pt>
                      <c:pt idx="16">
                        <c:v>2.0933700000000002</c:v>
                      </c:pt>
                      <c:pt idx="17">
                        <c:v>2.1527699999999999</c:v>
                      </c:pt>
                      <c:pt idx="18">
                        <c:v>2.2587000000000002</c:v>
                      </c:pt>
                      <c:pt idx="19">
                        <c:v>2.3420399999999999</c:v>
                      </c:pt>
                      <c:pt idx="20">
                        <c:v>2.3922599999999998</c:v>
                      </c:pt>
                      <c:pt idx="21">
                        <c:v>2.4861200000000001</c:v>
                      </c:pt>
                      <c:pt idx="22">
                        <c:v>2.5817199999999998</c:v>
                      </c:pt>
                      <c:pt idx="23">
                        <c:v>2.68825</c:v>
                      </c:pt>
                      <c:pt idx="24">
                        <c:v>2.7593999999999999</c:v>
                      </c:pt>
                      <c:pt idx="25">
                        <c:v>2.8640599999999998</c:v>
                      </c:pt>
                      <c:pt idx="26">
                        <c:v>2.9589799999999999</c:v>
                      </c:pt>
                      <c:pt idx="27">
                        <c:v>3.1249699999999998</c:v>
                      </c:pt>
                      <c:pt idx="28">
                        <c:v>3.2757800000000001</c:v>
                      </c:pt>
                      <c:pt idx="29">
                        <c:v>3.38483</c:v>
                      </c:pt>
                      <c:pt idx="30">
                        <c:v>3.5062899999999999</c:v>
                      </c:pt>
                      <c:pt idx="31">
                        <c:v>3.5401099999999999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E8E5-4F27-A7B7-5335E839F1F0}"/>
                  </c:ext>
                </c:extLst>
              </c15:ser>
            </c15:filteredScatterSeries>
          </c:ext>
        </c:extLst>
      </c:scatterChart>
      <c:valAx>
        <c:axId val="439415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32033328"/>
        <c:crosses val="autoZero"/>
        <c:crossBetween val="midCat"/>
      </c:valAx>
      <c:valAx>
        <c:axId val="43203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39415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Complex</a:t>
            </a:r>
            <a:r>
              <a:rPr lang="de-DE" baseline="0"/>
              <a:t> zeros - contibution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'minimal comp'!$AC$4:$AC$43</c:f>
              <c:numCache>
                <c:formatCode>General</c:formatCode>
                <c:ptCount val="40"/>
                <c:pt idx="0">
                  <c:v>0.5</c:v>
                </c:pt>
                <c:pt idx="1">
                  <c:v>0.53013399999999999</c:v>
                </c:pt>
                <c:pt idx="2">
                  <c:v>0.56208499999999995</c:v>
                </c:pt>
                <c:pt idx="3">
                  <c:v>0.59596099999999996</c:v>
                </c:pt>
                <c:pt idx="4">
                  <c:v>0.63187899999999997</c:v>
                </c:pt>
                <c:pt idx="5">
                  <c:v>0.66996199999999995</c:v>
                </c:pt>
                <c:pt idx="6">
                  <c:v>0.71033999999999997</c:v>
                </c:pt>
                <c:pt idx="7">
                  <c:v>0.75315200000000004</c:v>
                </c:pt>
                <c:pt idx="8">
                  <c:v>0.798543</c:v>
                </c:pt>
                <c:pt idx="9">
                  <c:v>0.84667099999999995</c:v>
                </c:pt>
                <c:pt idx="10">
                  <c:v>0.89769900000000002</c:v>
                </c:pt>
                <c:pt idx="11">
                  <c:v>0.95180200000000004</c:v>
                </c:pt>
                <c:pt idx="12">
                  <c:v>1.0091699999999999</c:v>
                </c:pt>
                <c:pt idx="13">
                  <c:v>1.06999</c:v>
                </c:pt>
                <c:pt idx="14">
                  <c:v>1.1344700000000001</c:v>
                </c:pt>
                <c:pt idx="15">
                  <c:v>1.20285</c:v>
                </c:pt>
                <c:pt idx="16">
                  <c:v>1.2753399999999999</c:v>
                </c:pt>
                <c:pt idx="17">
                  <c:v>1.3522099999999999</c:v>
                </c:pt>
                <c:pt idx="18">
                  <c:v>1.4337</c:v>
                </c:pt>
                <c:pt idx="19">
                  <c:v>1.5201100000000001</c:v>
                </c:pt>
                <c:pt idx="20">
                  <c:v>1.6117300000000001</c:v>
                </c:pt>
                <c:pt idx="21">
                  <c:v>1.70886</c:v>
                </c:pt>
                <c:pt idx="22">
                  <c:v>1.81185</c:v>
                </c:pt>
                <c:pt idx="23">
                  <c:v>1.9210499999999999</c:v>
                </c:pt>
                <c:pt idx="24">
                  <c:v>2.0368300000000001</c:v>
                </c:pt>
                <c:pt idx="25">
                  <c:v>2.1595900000000001</c:v>
                </c:pt>
                <c:pt idx="26">
                  <c:v>2.2897500000000002</c:v>
                </c:pt>
                <c:pt idx="27">
                  <c:v>2.4277500000000001</c:v>
                </c:pt>
                <c:pt idx="28">
                  <c:v>2.5740599999999998</c:v>
                </c:pt>
                <c:pt idx="29">
                  <c:v>2.7292000000000001</c:v>
                </c:pt>
                <c:pt idx="30">
                  <c:v>2.8936899999999999</c:v>
                </c:pt>
                <c:pt idx="31">
                  <c:v>3.0680900000000002</c:v>
                </c:pt>
                <c:pt idx="32">
                  <c:v>3.2530000000000001</c:v>
                </c:pt>
                <c:pt idx="33">
                  <c:v>3.4490500000000002</c:v>
                </c:pt>
                <c:pt idx="34">
                  <c:v>3.6569199999999999</c:v>
                </c:pt>
                <c:pt idx="35">
                  <c:v>3.8773200000000001</c:v>
                </c:pt>
                <c:pt idx="36">
                  <c:v>4.1109999999999998</c:v>
                </c:pt>
                <c:pt idx="37">
                  <c:v>4.3587699999999998</c:v>
                </c:pt>
                <c:pt idx="38">
                  <c:v>4.6214700000000004</c:v>
                </c:pt>
                <c:pt idx="39">
                  <c:v>4.9000000000000004</c:v>
                </c:pt>
              </c:numCache>
            </c:numRef>
          </c:xVal>
          <c:yVal>
            <c:numRef>
              <c:f>'minimal comp'!$AD$4:$AD$43</c:f>
              <c:numCache>
                <c:formatCode>General</c:formatCode>
                <c:ptCount val="40"/>
                <c:pt idx="0">
                  <c:v>2.1944599999999999</c:v>
                </c:pt>
                <c:pt idx="1">
                  <c:v>2.2057899999999999</c:v>
                </c:pt>
                <c:pt idx="2">
                  <c:v>2.21774</c:v>
                </c:pt>
                <c:pt idx="3">
                  <c:v>2.2303600000000001</c:v>
                </c:pt>
                <c:pt idx="4">
                  <c:v>2.2436699999999998</c:v>
                </c:pt>
                <c:pt idx="5">
                  <c:v>2.2576999999999998</c:v>
                </c:pt>
                <c:pt idx="6">
                  <c:v>2.2724799999999998</c:v>
                </c:pt>
                <c:pt idx="7">
                  <c:v>2.2880500000000001</c:v>
                </c:pt>
                <c:pt idx="8">
                  <c:v>2.3044500000000001</c:v>
                </c:pt>
                <c:pt idx="9">
                  <c:v>2.3216899999999998</c:v>
                </c:pt>
                <c:pt idx="10">
                  <c:v>2.33982</c:v>
                </c:pt>
                <c:pt idx="11">
                  <c:v>2.35887</c:v>
                </c:pt>
                <c:pt idx="12">
                  <c:v>2.3788800000000001</c:v>
                </c:pt>
                <c:pt idx="13">
                  <c:v>2.3998599999999999</c:v>
                </c:pt>
                <c:pt idx="14">
                  <c:v>2.4218500000000001</c:v>
                </c:pt>
                <c:pt idx="15">
                  <c:v>2.4448799999999999</c:v>
                </c:pt>
                <c:pt idx="16">
                  <c:v>2.4689700000000001</c:v>
                </c:pt>
                <c:pt idx="17">
                  <c:v>2.4941499999999999</c:v>
                </c:pt>
                <c:pt idx="18">
                  <c:v>2.5204300000000002</c:v>
                </c:pt>
                <c:pt idx="19">
                  <c:v>2.5478399999999999</c:v>
                </c:pt>
                <c:pt idx="20">
                  <c:v>2.5763699999999998</c:v>
                </c:pt>
                <c:pt idx="21">
                  <c:v>2.6060500000000002</c:v>
                </c:pt>
                <c:pt idx="22">
                  <c:v>2.6368800000000001</c:v>
                </c:pt>
                <c:pt idx="23">
                  <c:v>2.6688499999999999</c:v>
                </c:pt>
                <c:pt idx="24">
                  <c:v>2.7019600000000001</c:v>
                </c:pt>
                <c:pt idx="25">
                  <c:v>2.7362000000000002</c:v>
                </c:pt>
                <c:pt idx="26">
                  <c:v>2.77155</c:v>
                </c:pt>
                <c:pt idx="27">
                  <c:v>2.8079800000000001</c:v>
                </c:pt>
                <c:pt idx="28">
                  <c:v>2.8454600000000001</c:v>
                </c:pt>
                <c:pt idx="29">
                  <c:v>2.8839600000000001</c:v>
                </c:pt>
                <c:pt idx="30">
                  <c:v>2.9234200000000001</c:v>
                </c:pt>
                <c:pt idx="31">
                  <c:v>2.9637899999999999</c:v>
                </c:pt>
                <c:pt idx="32">
                  <c:v>3.00501</c:v>
                </c:pt>
                <c:pt idx="33">
                  <c:v>3.0470100000000002</c:v>
                </c:pt>
                <c:pt idx="34">
                  <c:v>3.0897000000000001</c:v>
                </c:pt>
                <c:pt idx="35">
                  <c:v>3.1329899999999999</c:v>
                </c:pt>
                <c:pt idx="36">
                  <c:v>3.1767799999999999</c:v>
                </c:pt>
                <c:pt idx="37">
                  <c:v>3.2209500000000002</c:v>
                </c:pt>
                <c:pt idx="38">
                  <c:v>3.2653699999999999</c:v>
                </c:pt>
                <c:pt idx="39">
                  <c:v>3.3099099999999999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759-47BE-BAF4-917373C7B0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468576"/>
        <c:axId val="268038624"/>
      </c:scatterChart>
      <c:valAx>
        <c:axId val="435468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68038624"/>
        <c:crosses val="autoZero"/>
        <c:crossBetween val="midCat"/>
      </c:valAx>
      <c:valAx>
        <c:axId val="26803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35468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'minimal ring comp'!$D$4</c:f>
              <c:strCache>
                <c:ptCount val="1"/>
                <c:pt idx="0">
                  <c:v>Ring B=3, N=3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'minimal ring comp'!$C$5:$C$42</c:f>
              <c:numCache>
                <c:formatCode>General</c:formatCode>
                <c:ptCount val="38"/>
                <c:pt idx="0">
                  <c:v>0.5</c:v>
                </c:pt>
                <c:pt idx="1">
                  <c:v>0.53013399999999999</c:v>
                </c:pt>
                <c:pt idx="2">
                  <c:v>0.56208499999999995</c:v>
                </c:pt>
                <c:pt idx="3">
                  <c:v>0.59596099999999996</c:v>
                </c:pt>
                <c:pt idx="4">
                  <c:v>0.63187899999999997</c:v>
                </c:pt>
                <c:pt idx="5">
                  <c:v>0.66996199999999995</c:v>
                </c:pt>
                <c:pt idx="6">
                  <c:v>0.71033999999999997</c:v>
                </c:pt>
                <c:pt idx="7">
                  <c:v>0.75315200000000004</c:v>
                </c:pt>
                <c:pt idx="8">
                  <c:v>0.798543</c:v>
                </c:pt>
                <c:pt idx="9">
                  <c:v>0.84667099999999995</c:v>
                </c:pt>
                <c:pt idx="10">
                  <c:v>0.89769900000000002</c:v>
                </c:pt>
                <c:pt idx="11">
                  <c:v>0.95180200000000004</c:v>
                </c:pt>
                <c:pt idx="12">
                  <c:v>1.0091699999999999</c:v>
                </c:pt>
                <c:pt idx="13">
                  <c:v>1.06999</c:v>
                </c:pt>
                <c:pt idx="14">
                  <c:v>1.1344700000000001</c:v>
                </c:pt>
                <c:pt idx="15">
                  <c:v>1.20285</c:v>
                </c:pt>
                <c:pt idx="16">
                  <c:v>1.2753399999999999</c:v>
                </c:pt>
                <c:pt idx="17">
                  <c:v>1.3522099999999999</c:v>
                </c:pt>
                <c:pt idx="18">
                  <c:v>1.4337</c:v>
                </c:pt>
                <c:pt idx="19">
                  <c:v>1.5201100000000001</c:v>
                </c:pt>
                <c:pt idx="20">
                  <c:v>1.6117300000000001</c:v>
                </c:pt>
                <c:pt idx="21">
                  <c:v>1.70886</c:v>
                </c:pt>
                <c:pt idx="22">
                  <c:v>1.81185</c:v>
                </c:pt>
                <c:pt idx="23">
                  <c:v>1.9210499999999999</c:v>
                </c:pt>
                <c:pt idx="24">
                  <c:v>2.0368300000000001</c:v>
                </c:pt>
                <c:pt idx="25">
                  <c:v>2.1595900000000001</c:v>
                </c:pt>
                <c:pt idx="26">
                  <c:v>2.2897500000000002</c:v>
                </c:pt>
                <c:pt idx="27">
                  <c:v>2.4277500000000001</c:v>
                </c:pt>
                <c:pt idx="28">
                  <c:v>2.5740599999999998</c:v>
                </c:pt>
                <c:pt idx="29">
                  <c:v>2.7292000000000001</c:v>
                </c:pt>
                <c:pt idx="30">
                  <c:v>2.8936899999999999</c:v>
                </c:pt>
                <c:pt idx="31">
                  <c:v>3.0680900000000002</c:v>
                </c:pt>
                <c:pt idx="32">
                  <c:v>3.2530000000000001</c:v>
                </c:pt>
                <c:pt idx="33">
                  <c:v>3.4490500000000002</c:v>
                </c:pt>
                <c:pt idx="34">
                  <c:v>3.6569199999999999</c:v>
                </c:pt>
                <c:pt idx="35">
                  <c:v>3.8773200000000001</c:v>
                </c:pt>
                <c:pt idx="36">
                  <c:v>4.1109999999999998</c:v>
                </c:pt>
                <c:pt idx="37">
                  <c:v>4.3587699999999998</c:v>
                </c:pt>
              </c:numCache>
            </c:numRef>
          </c:xVal>
          <c:yVal>
            <c:numRef>
              <c:f>'minimal ring comp'!$D$5:$D$42</c:f>
              <c:numCache>
                <c:formatCode>General</c:formatCode>
                <c:ptCount val="38"/>
                <c:pt idx="0">
                  <c:v>0.86999499999999996</c:v>
                </c:pt>
                <c:pt idx="1">
                  <c:v>0.94580699999999995</c:v>
                </c:pt>
                <c:pt idx="2">
                  <c:v>1.00705</c:v>
                </c:pt>
                <c:pt idx="3">
                  <c:v>1.0870299999999999</c:v>
                </c:pt>
                <c:pt idx="4">
                  <c:v>1.1622699999999999</c:v>
                </c:pt>
                <c:pt idx="5">
                  <c:v>1.2599499999999999</c:v>
                </c:pt>
                <c:pt idx="6">
                  <c:v>1.35545</c:v>
                </c:pt>
                <c:pt idx="7">
                  <c:v>1.46079</c:v>
                </c:pt>
                <c:pt idx="8">
                  <c:v>1.5610999999999999</c:v>
                </c:pt>
                <c:pt idx="9">
                  <c:v>1.66344</c:v>
                </c:pt>
                <c:pt idx="10">
                  <c:v>1.8102499999999999</c:v>
                </c:pt>
                <c:pt idx="11">
                  <c:v>1.9253800000000001</c:v>
                </c:pt>
                <c:pt idx="12">
                  <c:v>2.0677099999999999</c:v>
                </c:pt>
                <c:pt idx="13">
                  <c:v>2.2407699999999999</c:v>
                </c:pt>
                <c:pt idx="14">
                  <c:v>2.40449</c:v>
                </c:pt>
                <c:pt idx="15">
                  <c:v>2.5565799999999999</c:v>
                </c:pt>
                <c:pt idx="16">
                  <c:v>2.7334800000000001</c:v>
                </c:pt>
                <c:pt idx="17">
                  <c:v>2.94035</c:v>
                </c:pt>
                <c:pt idx="18">
                  <c:v>3.12696</c:v>
                </c:pt>
                <c:pt idx="19">
                  <c:v>3.3478599999999998</c:v>
                </c:pt>
                <c:pt idx="20">
                  <c:v>3.5552999999999999</c:v>
                </c:pt>
                <c:pt idx="21">
                  <c:v>3.8186100000000001</c:v>
                </c:pt>
                <c:pt idx="22">
                  <c:v>4.0993300000000001</c:v>
                </c:pt>
                <c:pt idx="23">
                  <c:v>4.3212700000000002</c:v>
                </c:pt>
                <c:pt idx="24">
                  <c:v>4.6185799999999997</c:v>
                </c:pt>
                <c:pt idx="25">
                  <c:v>4.9633200000000004</c:v>
                </c:pt>
                <c:pt idx="26">
                  <c:v>5.3065800000000003</c:v>
                </c:pt>
                <c:pt idx="27">
                  <c:v>5.7098599999999999</c:v>
                </c:pt>
                <c:pt idx="28">
                  <c:v>6.0924899999999997</c:v>
                </c:pt>
                <c:pt idx="29">
                  <c:v>6.6118199999999998</c:v>
                </c:pt>
                <c:pt idx="30">
                  <c:v>7.0872799999999998</c:v>
                </c:pt>
                <c:pt idx="31">
                  <c:v>7.6418799999999996</c:v>
                </c:pt>
                <c:pt idx="32">
                  <c:v>8.2730999999999995</c:v>
                </c:pt>
                <c:pt idx="33">
                  <c:v>9.3844600000000007</c:v>
                </c:pt>
                <c:pt idx="34">
                  <c:v>11.0565</c:v>
                </c:pt>
                <c:pt idx="35">
                  <c:v>13.144</c:v>
                </c:pt>
                <c:pt idx="36">
                  <c:v>15.8538</c:v>
                </c:pt>
                <c:pt idx="37">
                  <c:v>25.220199999999998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966-4E99-BD2A-0CAC78FE4946}"/>
            </c:ext>
          </c:extLst>
        </c:ser>
        <c:ser>
          <c:idx val="1"/>
          <c:order val="1"/>
          <c:tx>
            <c:strRef>
              <c:f>'minimal ring comp'!$E$4</c:f>
              <c:strCache>
                <c:ptCount val="1"/>
                <c:pt idx="0">
                  <c:v>Minimal B=2, N=2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'minimal ring comp'!$C$5:$C$42</c:f>
              <c:numCache>
                <c:formatCode>General</c:formatCode>
                <c:ptCount val="38"/>
                <c:pt idx="0">
                  <c:v>0.5</c:v>
                </c:pt>
                <c:pt idx="1">
                  <c:v>0.53013399999999999</c:v>
                </c:pt>
                <c:pt idx="2">
                  <c:v>0.56208499999999995</c:v>
                </c:pt>
                <c:pt idx="3">
                  <c:v>0.59596099999999996</c:v>
                </c:pt>
                <c:pt idx="4">
                  <c:v>0.63187899999999997</c:v>
                </c:pt>
                <c:pt idx="5">
                  <c:v>0.66996199999999995</c:v>
                </c:pt>
                <c:pt idx="6">
                  <c:v>0.71033999999999997</c:v>
                </c:pt>
                <c:pt idx="7">
                  <c:v>0.75315200000000004</c:v>
                </c:pt>
                <c:pt idx="8">
                  <c:v>0.798543</c:v>
                </c:pt>
                <c:pt idx="9">
                  <c:v>0.84667099999999995</c:v>
                </c:pt>
                <c:pt idx="10">
                  <c:v>0.89769900000000002</c:v>
                </c:pt>
                <c:pt idx="11">
                  <c:v>0.95180200000000004</c:v>
                </c:pt>
                <c:pt idx="12">
                  <c:v>1.0091699999999999</c:v>
                </c:pt>
                <c:pt idx="13">
                  <c:v>1.06999</c:v>
                </c:pt>
                <c:pt idx="14">
                  <c:v>1.1344700000000001</c:v>
                </c:pt>
                <c:pt idx="15">
                  <c:v>1.20285</c:v>
                </c:pt>
                <c:pt idx="16">
                  <c:v>1.2753399999999999</c:v>
                </c:pt>
                <c:pt idx="17">
                  <c:v>1.3522099999999999</c:v>
                </c:pt>
                <c:pt idx="18">
                  <c:v>1.4337</c:v>
                </c:pt>
                <c:pt idx="19">
                  <c:v>1.5201100000000001</c:v>
                </c:pt>
                <c:pt idx="20">
                  <c:v>1.6117300000000001</c:v>
                </c:pt>
                <c:pt idx="21">
                  <c:v>1.70886</c:v>
                </c:pt>
                <c:pt idx="22">
                  <c:v>1.81185</c:v>
                </c:pt>
                <c:pt idx="23">
                  <c:v>1.9210499999999999</c:v>
                </c:pt>
                <c:pt idx="24">
                  <c:v>2.0368300000000001</c:v>
                </c:pt>
                <c:pt idx="25">
                  <c:v>2.1595900000000001</c:v>
                </c:pt>
                <c:pt idx="26">
                  <c:v>2.2897500000000002</c:v>
                </c:pt>
                <c:pt idx="27">
                  <c:v>2.4277500000000001</c:v>
                </c:pt>
                <c:pt idx="28">
                  <c:v>2.5740599999999998</c:v>
                </c:pt>
                <c:pt idx="29">
                  <c:v>2.7292000000000001</c:v>
                </c:pt>
                <c:pt idx="30">
                  <c:v>2.8936899999999999</c:v>
                </c:pt>
                <c:pt idx="31">
                  <c:v>3.0680900000000002</c:v>
                </c:pt>
                <c:pt idx="32">
                  <c:v>3.2530000000000001</c:v>
                </c:pt>
                <c:pt idx="33">
                  <c:v>3.4490500000000002</c:v>
                </c:pt>
                <c:pt idx="34">
                  <c:v>3.6569199999999999</c:v>
                </c:pt>
                <c:pt idx="35">
                  <c:v>3.8773200000000001</c:v>
                </c:pt>
                <c:pt idx="36">
                  <c:v>4.1109999999999998</c:v>
                </c:pt>
                <c:pt idx="37">
                  <c:v>4.3587699999999998</c:v>
                </c:pt>
              </c:numCache>
            </c:numRef>
          </c:xVal>
          <c:yVal>
            <c:numRef>
              <c:f>'minimal ring comp'!$E$5:$E$42</c:f>
              <c:numCache>
                <c:formatCode>General</c:formatCode>
                <c:ptCount val="38"/>
                <c:pt idx="0">
                  <c:v>1.0001899999999999</c:v>
                </c:pt>
                <c:pt idx="1">
                  <c:v>1.0605199999999999</c:v>
                </c:pt>
                <c:pt idx="2">
                  <c:v>1.1245000000000001</c:v>
                </c:pt>
                <c:pt idx="3">
                  <c:v>1.19235</c:v>
                </c:pt>
                <c:pt idx="4">
                  <c:v>1.2643200000000001</c:v>
                </c:pt>
                <c:pt idx="5">
                  <c:v>1.34066</c:v>
                </c:pt>
                <c:pt idx="6">
                  <c:v>1.42164</c:v>
                </c:pt>
                <c:pt idx="7">
                  <c:v>1.5075499999999999</c:v>
                </c:pt>
                <c:pt idx="8">
                  <c:v>1.5987199999999999</c:v>
                </c:pt>
                <c:pt idx="9">
                  <c:v>1.69547</c:v>
                </c:pt>
                <c:pt idx="10">
                  <c:v>1.79817</c:v>
                </c:pt>
                <c:pt idx="11">
                  <c:v>1.9072100000000001</c:v>
                </c:pt>
                <c:pt idx="12">
                  <c:v>2.0230199999999998</c:v>
                </c:pt>
                <c:pt idx="13">
                  <c:v>2.1460699999999999</c:v>
                </c:pt>
                <c:pt idx="14">
                  <c:v>2.2768600000000001</c:v>
                </c:pt>
                <c:pt idx="15">
                  <c:v>2.41595</c:v>
                </c:pt>
                <c:pt idx="16">
                  <c:v>2.5639799999999999</c:v>
                </c:pt>
                <c:pt idx="17">
                  <c:v>2.7216399999999998</c:v>
                </c:pt>
                <c:pt idx="18">
                  <c:v>2.8897200000000001</c:v>
                </c:pt>
                <c:pt idx="19">
                  <c:v>3.06915</c:v>
                </c:pt>
                <c:pt idx="20">
                  <c:v>3.2609699999999999</c:v>
                </c:pt>
                <c:pt idx="21">
                  <c:v>3.46644</c:v>
                </c:pt>
                <c:pt idx="22">
                  <c:v>3.6870599999999998</c:v>
                </c:pt>
                <c:pt idx="23">
                  <c:v>3.92469</c:v>
                </c:pt>
                <c:pt idx="24">
                  <c:v>4.1816899999999997</c:v>
                </c:pt>
                <c:pt idx="25">
                  <c:v>4.4611099999999997</c:v>
                </c:pt>
                <c:pt idx="26">
                  <c:v>4.7671000000000001</c:v>
                </c:pt>
                <c:pt idx="27">
                  <c:v>5.10548</c:v>
                </c:pt>
                <c:pt idx="28">
                  <c:v>5.4848800000000004</c:v>
                </c:pt>
                <c:pt idx="29">
                  <c:v>5.9188200000000002</c:v>
                </c:pt>
                <c:pt idx="30">
                  <c:v>6.43011</c:v>
                </c:pt>
                <c:pt idx="31">
                  <c:v>7.0611100000000002</c:v>
                </c:pt>
                <c:pt idx="32">
                  <c:v>7.9012599999999997</c:v>
                </c:pt>
                <c:pt idx="33">
                  <c:v>9.18</c:v>
                </c:pt>
                <c:pt idx="34">
                  <c:v>11.7235</c:v>
                </c:pt>
                <c:pt idx="35">
                  <c:v>22.559799999999999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966-4E99-BD2A-0CAC78FE49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7847696"/>
        <c:axId val="432022928"/>
      </c:scatterChart>
      <c:valAx>
        <c:axId val="327847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32022928"/>
        <c:crosses val="autoZero"/>
        <c:crossBetween val="midCat"/>
      </c:valAx>
      <c:valAx>
        <c:axId val="43202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27847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'minimal ring comp'!$D$47</c:f>
              <c:strCache>
                <c:ptCount val="1"/>
                <c:pt idx="0">
                  <c:v>Ring B=5, N=3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'minimal ring comp'!$C$48:$C$86</c:f>
              <c:numCache>
                <c:formatCode>General</c:formatCode>
                <c:ptCount val="39"/>
                <c:pt idx="0">
                  <c:v>0.5</c:v>
                </c:pt>
                <c:pt idx="1">
                  <c:v>0.53013399999999999</c:v>
                </c:pt>
                <c:pt idx="2">
                  <c:v>0.56208499999999995</c:v>
                </c:pt>
                <c:pt idx="3">
                  <c:v>0.59596099999999996</c:v>
                </c:pt>
                <c:pt idx="4">
                  <c:v>0.63187899999999997</c:v>
                </c:pt>
                <c:pt idx="5">
                  <c:v>0.66996199999999995</c:v>
                </c:pt>
                <c:pt idx="6">
                  <c:v>0.71033999999999997</c:v>
                </c:pt>
                <c:pt idx="7">
                  <c:v>0.75315200000000004</c:v>
                </c:pt>
                <c:pt idx="8">
                  <c:v>0.798543</c:v>
                </c:pt>
                <c:pt idx="9">
                  <c:v>0.84667099999999995</c:v>
                </c:pt>
                <c:pt idx="10">
                  <c:v>0.89769900000000002</c:v>
                </c:pt>
                <c:pt idx="11">
                  <c:v>0.95180200000000004</c:v>
                </c:pt>
                <c:pt idx="12">
                  <c:v>1.0091699999999999</c:v>
                </c:pt>
                <c:pt idx="13">
                  <c:v>1.06999</c:v>
                </c:pt>
                <c:pt idx="14">
                  <c:v>1.1344700000000001</c:v>
                </c:pt>
                <c:pt idx="15">
                  <c:v>1.20285</c:v>
                </c:pt>
                <c:pt idx="16">
                  <c:v>1.2753399999999999</c:v>
                </c:pt>
                <c:pt idx="17">
                  <c:v>1.3522099999999999</c:v>
                </c:pt>
                <c:pt idx="18">
                  <c:v>1.4337</c:v>
                </c:pt>
                <c:pt idx="19">
                  <c:v>1.5201100000000001</c:v>
                </c:pt>
                <c:pt idx="20">
                  <c:v>1.6117300000000001</c:v>
                </c:pt>
                <c:pt idx="21">
                  <c:v>1.70886</c:v>
                </c:pt>
                <c:pt idx="22">
                  <c:v>1.81185</c:v>
                </c:pt>
                <c:pt idx="23">
                  <c:v>1.9210499999999999</c:v>
                </c:pt>
                <c:pt idx="24">
                  <c:v>2.0368300000000001</c:v>
                </c:pt>
                <c:pt idx="25">
                  <c:v>2.1595900000000001</c:v>
                </c:pt>
                <c:pt idx="26">
                  <c:v>2.2897500000000002</c:v>
                </c:pt>
                <c:pt idx="27">
                  <c:v>2.4277500000000001</c:v>
                </c:pt>
                <c:pt idx="28">
                  <c:v>2.5740599999999998</c:v>
                </c:pt>
                <c:pt idx="29">
                  <c:v>2.7292000000000001</c:v>
                </c:pt>
                <c:pt idx="30">
                  <c:v>2.8936899999999999</c:v>
                </c:pt>
                <c:pt idx="31">
                  <c:v>3.0680900000000002</c:v>
                </c:pt>
                <c:pt idx="32">
                  <c:v>3.2530000000000001</c:v>
                </c:pt>
                <c:pt idx="33">
                  <c:v>3.4490500000000002</c:v>
                </c:pt>
                <c:pt idx="34">
                  <c:v>3.6569199999999999</c:v>
                </c:pt>
                <c:pt idx="35">
                  <c:v>3.8773200000000001</c:v>
                </c:pt>
                <c:pt idx="36">
                  <c:v>4.1109999999999998</c:v>
                </c:pt>
                <c:pt idx="37">
                  <c:v>4.3587699999999998</c:v>
                </c:pt>
                <c:pt idx="38">
                  <c:v>4.6214700000000004</c:v>
                </c:pt>
              </c:numCache>
            </c:numRef>
          </c:xVal>
          <c:yVal>
            <c:numRef>
              <c:f>'minimal ring comp'!$D$48:$D$86</c:f>
              <c:numCache>
                <c:formatCode>General</c:formatCode>
                <c:ptCount val="39"/>
                <c:pt idx="0">
                  <c:v>0.71665199999999996</c:v>
                </c:pt>
                <c:pt idx="1">
                  <c:v>0.78188899999999995</c:v>
                </c:pt>
                <c:pt idx="2">
                  <c:v>0.83194999999999997</c:v>
                </c:pt>
                <c:pt idx="3">
                  <c:v>0.88883299999999998</c:v>
                </c:pt>
                <c:pt idx="4">
                  <c:v>0.95136100000000001</c:v>
                </c:pt>
                <c:pt idx="5">
                  <c:v>1.0111000000000001</c:v>
                </c:pt>
                <c:pt idx="6">
                  <c:v>1.0827899999999999</c:v>
                </c:pt>
                <c:pt idx="7">
                  <c:v>1.16632</c:v>
                </c:pt>
                <c:pt idx="8">
                  <c:v>1.2598199999999999</c:v>
                </c:pt>
                <c:pt idx="9">
                  <c:v>1.3363100000000001</c:v>
                </c:pt>
                <c:pt idx="10">
                  <c:v>1.43394</c:v>
                </c:pt>
                <c:pt idx="11">
                  <c:v>1.5366200000000001</c:v>
                </c:pt>
                <c:pt idx="12">
                  <c:v>1.64653</c:v>
                </c:pt>
                <c:pt idx="13">
                  <c:v>1.7588600000000001</c:v>
                </c:pt>
                <c:pt idx="14">
                  <c:v>1.8951899999999999</c:v>
                </c:pt>
                <c:pt idx="15">
                  <c:v>2.0273699999999999</c:v>
                </c:pt>
                <c:pt idx="16">
                  <c:v>2.16818</c:v>
                </c:pt>
                <c:pt idx="17">
                  <c:v>2.3233199999999998</c:v>
                </c:pt>
                <c:pt idx="18">
                  <c:v>2.4710399999999999</c:v>
                </c:pt>
                <c:pt idx="19">
                  <c:v>2.65028</c:v>
                </c:pt>
                <c:pt idx="20">
                  <c:v>2.8103199999999999</c:v>
                </c:pt>
                <c:pt idx="21">
                  <c:v>3.0006599999999999</c:v>
                </c:pt>
                <c:pt idx="22">
                  <c:v>3.2326800000000002</c:v>
                </c:pt>
                <c:pt idx="23">
                  <c:v>3.4114300000000002</c:v>
                </c:pt>
                <c:pt idx="24">
                  <c:v>3.6913999999999998</c:v>
                </c:pt>
                <c:pt idx="25">
                  <c:v>3.9607800000000002</c:v>
                </c:pt>
                <c:pt idx="26">
                  <c:v>4.2006199999999998</c:v>
                </c:pt>
                <c:pt idx="27">
                  <c:v>4.4836200000000002</c:v>
                </c:pt>
                <c:pt idx="28">
                  <c:v>4.7975399999999997</c:v>
                </c:pt>
                <c:pt idx="29">
                  <c:v>5.1056699999999999</c:v>
                </c:pt>
                <c:pt idx="30">
                  <c:v>5.40381</c:v>
                </c:pt>
                <c:pt idx="31">
                  <c:v>5.9022399999999999</c:v>
                </c:pt>
                <c:pt idx="32">
                  <c:v>6.2677399999999999</c:v>
                </c:pt>
                <c:pt idx="33">
                  <c:v>6.8202999999999996</c:v>
                </c:pt>
                <c:pt idx="34">
                  <c:v>7.3353999999999999</c:v>
                </c:pt>
                <c:pt idx="35">
                  <c:v>8.2059099999999994</c:v>
                </c:pt>
                <c:pt idx="36">
                  <c:v>9.6740899999999996</c:v>
                </c:pt>
                <c:pt idx="37">
                  <c:v>11.688000000000001</c:v>
                </c:pt>
                <c:pt idx="38">
                  <c:v>17.599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9D9-4599-93F1-5A40D84581E7}"/>
            </c:ext>
          </c:extLst>
        </c:ser>
        <c:ser>
          <c:idx val="1"/>
          <c:order val="1"/>
          <c:tx>
            <c:strRef>
              <c:f>'minimal ring comp'!$E$47</c:f>
              <c:strCache>
                <c:ptCount val="1"/>
                <c:pt idx="0">
                  <c:v>Minimal B=2, N=2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'minimal ring comp'!$C$48:$C$86</c:f>
              <c:numCache>
                <c:formatCode>General</c:formatCode>
                <c:ptCount val="39"/>
                <c:pt idx="0">
                  <c:v>0.5</c:v>
                </c:pt>
                <c:pt idx="1">
                  <c:v>0.53013399999999999</c:v>
                </c:pt>
                <c:pt idx="2">
                  <c:v>0.56208499999999995</c:v>
                </c:pt>
                <c:pt idx="3">
                  <c:v>0.59596099999999996</c:v>
                </c:pt>
                <c:pt idx="4">
                  <c:v>0.63187899999999997</c:v>
                </c:pt>
                <c:pt idx="5">
                  <c:v>0.66996199999999995</c:v>
                </c:pt>
                <c:pt idx="6">
                  <c:v>0.71033999999999997</c:v>
                </c:pt>
                <c:pt idx="7">
                  <c:v>0.75315200000000004</c:v>
                </c:pt>
                <c:pt idx="8">
                  <c:v>0.798543</c:v>
                </c:pt>
                <c:pt idx="9">
                  <c:v>0.84667099999999995</c:v>
                </c:pt>
                <c:pt idx="10">
                  <c:v>0.89769900000000002</c:v>
                </c:pt>
                <c:pt idx="11">
                  <c:v>0.95180200000000004</c:v>
                </c:pt>
                <c:pt idx="12">
                  <c:v>1.0091699999999999</c:v>
                </c:pt>
                <c:pt idx="13">
                  <c:v>1.06999</c:v>
                </c:pt>
                <c:pt idx="14">
                  <c:v>1.1344700000000001</c:v>
                </c:pt>
                <c:pt idx="15">
                  <c:v>1.20285</c:v>
                </c:pt>
                <c:pt idx="16">
                  <c:v>1.2753399999999999</c:v>
                </c:pt>
                <c:pt idx="17">
                  <c:v>1.3522099999999999</c:v>
                </c:pt>
                <c:pt idx="18">
                  <c:v>1.4337</c:v>
                </c:pt>
                <c:pt idx="19">
                  <c:v>1.5201100000000001</c:v>
                </c:pt>
                <c:pt idx="20">
                  <c:v>1.6117300000000001</c:v>
                </c:pt>
                <c:pt idx="21">
                  <c:v>1.70886</c:v>
                </c:pt>
                <c:pt idx="22">
                  <c:v>1.81185</c:v>
                </c:pt>
                <c:pt idx="23">
                  <c:v>1.9210499999999999</c:v>
                </c:pt>
                <c:pt idx="24">
                  <c:v>2.0368300000000001</c:v>
                </c:pt>
                <c:pt idx="25">
                  <c:v>2.1595900000000001</c:v>
                </c:pt>
                <c:pt idx="26">
                  <c:v>2.2897500000000002</c:v>
                </c:pt>
                <c:pt idx="27">
                  <c:v>2.4277500000000001</c:v>
                </c:pt>
                <c:pt idx="28">
                  <c:v>2.5740599999999998</c:v>
                </c:pt>
                <c:pt idx="29">
                  <c:v>2.7292000000000001</c:v>
                </c:pt>
                <c:pt idx="30">
                  <c:v>2.8936899999999999</c:v>
                </c:pt>
                <c:pt idx="31">
                  <c:v>3.0680900000000002</c:v>
                </c:pt>
                <c:pt idx="32">
                  <c:v>3.2530000000000001</c:v>
                </c:pt>
                <c:pt idx="33">
                  <c:v>3.4490500000000002</c:v>
                </c:pt>
                <c:pt idx="34">
                  <c:v>3.6569199999999999</c:v>
                </c:pt>
                <c:pt idx="35">
                  <c:v>3.8773200000000001</c:v>
                </c:pt>
                <c:pt idx="36">
                  <c:v>4.1109999999999998</c:v>
                </c:pt>
                <c:pt idx="37">
                  <c:v>4.3587699999999998</c:v>
                </c:pt>
                <c:pt idx="38">
                  <c:v>4.6214700000000004</c:v>
                </c:pt>
              </c:numCache>
            </c:numRef>
          </c:xVal>
          <c:yVal>
            <c:numRef>
              <c:f>'minimal ring comp'!$E$48:$E$86</c:f>
              <c:numCache>
                <c:formatCode>General</c:formatCode>
                <c:ptCount val="39"/>
                <c:pt idx="0">
                  <c:v>1.0000199999999999</c:v>
                </c:pt>
                <c:pt idx="1">
                  <c:v>1.06029</c:v>
                </c:pt>
                <c:pt idx="2">
                  <c:v>1.1242000000000001</c:v>
                </c:pt>
                <c:pt idx="3">
                  <c:v>1.1919599999999999</c:v>
                </c:pt>
                <c:pt idx="4">
                  <c:v>1.2638199999999999</c:v>
                </c:pt>
                <c:pt idx="5">
                  <c:v>1.34</c:v>
                </c:pt>
                <c:pt idx="6">
                  <c:v>1.42079</c:v>
                </c:pt>
                <c:pt idx="7">
                  <c:v>1.5064500000000001</c:v>
                </c:pt>
                <c:pt idx="8">
                  <c:v>1.5972900000000001</c:v>
                </c:pt>
                <c:pt idx="9">
                  <c:v>1.6936199999999999</c:v>
                </c:pt>
                <c:pt idx="10">
                  <c:v>1.79579</c:v>
                </c:pt>
                <c:pt idx="11">
                  <c:v>1.9041399999999999</c:v>
                </c:pt>
                <c:pt idx="12">
                  <c:v>2.0190600000000001</c:v>
                </c:pt>
                <c:pt idx="13">
                  <c:v>2.1409699999999998</c:v>
                </c:pt>
                <c:pt idx="14">
                  <c:v>2.2703000000000002</c:v>
                </c:pt>
                <c:pt idx="15">
                  <c:v>2.40754</c:v>
                </c:pt>
                <c:pt idx="16">
                  <c:v>2.5531899999999998</c:v>
                </c:pt>
                <c:pt idx="17">
                  <c:v>2.7078000000000002</c:v>
                </c:pt>
                <c:pt idx="18">
                  <c:v>2.8719899999999998</c:v>
                </c:pt>
                <c:pt idx="19">
                  <c:v>3.0464099999999998</c:v>
                </c:pt>
                <c:pt idx="20">
                  <c:v>3.2317999999999998</c:v>
                </c:pt>
                <c:pt idx="21">
                  <c:v>3.42896</c:v>
                </c:pt>
                <c:pt idx="22">
                  <c:v>3.6388199999999999</c:v>
                </c:pt>
                <c:pt idx="23">
                  <c:v>3.8624000000000001</c:v>
                </c:pt>
                <c:pt idx="24">
                  <c:v>4.1009000000000002</c:v>
                </c:pt>
                <c:pt idx="25">
                  <c:v>4.3557399999999999</c:v>
                </c:pt>
                <c:pt idx="26">
                  <c:v>4.62859</c:v>
                </c:pt>
                <c:pt idx="27">
                  <c:v>4.9215099999999996</c:v>
                </c:pt>
                <c:pt idx="28">
                  <c:v>5.2370900000000002</c:v>
                </c:pt>
                <c:pt idx="29">
                  <c:v>5.5786899999999999</c:v>
                </c:pt>
                <c:pt idx="30">
                  <c:v>5.9508599999999996</c:v>
                </c:pt>
                <c:pt idx="31">
                  <c:v>6.3599800000000002</c:v>
                </c:pt>
                <c:pt idx="32">
                  <c:v>6.8155299999999999</c:v>
                </c:pt>
                <c:pt idx="33">
                  <c:v>7.3324999999999996</c:v>
                </c:pt>
                <c:pt idx="34">
                  <c:v>7.9364800000000004</c:v>
                </c:pt>
                <c:pt idx="35">
                  <c:v>8.6757899999999992</c:v>
                </c:pt>
                <c:pt idx="36">
                  <c:v>9.6554400000000005</c:v>
                </c:pt>
                <c:pt idx="37">
                  <c:v>11.1579</c:v>
                </c:pt>
                <c:pt idx="38">
                  <c:v>14.302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9D9-4599-93F1-5A40D84581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5508032"/>
        <c:axId val="436677888"/>
      </c:scatterChart>
      <c:valAx>
        <c:axId val="335508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36677888"/>
        <c:crosses val="autoZero"/>
        <c:crossBetween val="midCat"/>
      </c:valAx>
      <c:valAx>
        <c:axId val="43667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35508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1" i="0" u="none" strike="noStrike" baseline="0">
                <a:effectLst/>
              </a:rPr>
              <a:t>Ring B=5, N=25</a:t>
            </a:r>
            <a:r>
              <a:rPr lang="de-DE" sz="1400" b="0" i="0" u="none" strike="noStrike" baseline="0"/>
              <a:t> 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'minimal ring comp'!$D$90</c:f>
              <c:strCache>
                <c:ptCount val="1"/>
                <c:pt idx="0">
                  <c:v>Ring B=5, N=25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'minimal ring comp'!$C$91:$C$125</c:f>
              <c:numCache>
                <c:formatCode>General</c:formatCode>
                <c:ptCount val="35"/>
                <c:pt idx="0">
                  <c:v>0.5</c:v>
                </c:pt>
                <c:pt idx="1">
                  <c:v>0.53013399999999999</c:v>
                </c:pt>
                <c:pt idx="2">
                  <c:v>0.56208499999999995</c:v>
                </c:pt>
                <c:pt idx="3">
                  <c:v>0.59596099999999996</c:v>
                </c:pt>
                <c:pt idx="4">
                  <c:v>0.63187899999999997</c:v>
                </c:pt>
                <c:pt idx="5">
                  <c:v>0.66996199999999995</c:v>
                </c:pt>
                <c:pt idx="6">
                  <c:v>0.71033999999999997</c:v>
                </c:pt>
                <c:pt idx="7">
                  <c:v>0.75315200000000004</c:v>
                </c:pt>
                <c:pt idx="8">
                  <c:v>0.798543</c:v>
                </c:pt>
                <c:pt idx="9">
                  <c:v>0.84667099999999995</c:v>
                </c:pt>
                <c:pt idx="10">
                  <c:v>0.89769900000000002</c:v>
                </c:pt>
                <c:pt idx="11">
                  <c:v>0.95180200000000004</c:v>
                </c:pt>
                <c:pt idx="12">
                  <c:v>1.0091699999999999</c:v>
                </c:pt>
                <c:pt idx="13">
                  <c:v>1.06999</c:v>
                </c:pt>
                <c:pt idx="14">
                  <c:v>1.1344700000000001</c:v>
                </c:pt>
                <c:pt idx="15">
                  <c:v>1.20285</c:v>
                </c:pt>
                <c:pt idx="16">
                  <c:v>1.2753399999999999</c:v>
                </c:pt>
                <c:pt idx="17">
                  <c:v>1.3522099999999999</c:v>
                </c:pt>
                <c:pt idx="18">
                  <c:v>1.4337</c:v>
                </c:pt>
                <c:pt idx="19">
                  <c:v>1.5201100000000001</c:v>
                </c:pt>
                <c:pt idx="20">
                  <c:v>1.6117300000000001</c:v>
                </c:pt>
                <c:pt idx="21">
                  <c:v>1.70886</c:v>
                </c:pt>
                <c:pt idx="22">
                  <c:v>1.81185</c:v>
                </c:pt>
                <c:pt idx="23">
                  <c:v>1.9210499999999999</c:v>
                </c:pt>
                <c:pt idx="24">
                  <c:v>2.0368300000000001</c:v>
                </c:pt>
                <c:pt idx="25">
                  <c:v>2.1595900000000001</c:v>
                </c:pt>
                <c:pt idx="26">
                  <c:v>2.2897500000000002</c:v>
                </c:pt>
                <c:pt idx="27">
                  <c:v>2.4277500000000001</c:v>
                </c:pt>
                <c:pt idx="28">
                  <c:v>2.5740599999999998</c:v>
                </c:pt>
                <c:pt idx="29">
                  <c:v>2.7292000000000001</c:v>
                </c:pt>
                <c:pt idx="30">
                  <c:v>2.8936899999999999</c:v>
                </c:pt>
                <c:pt idx="31">
                  <c:v>3.0680900000000002</c:v>
                </c:pt>
                <c:pt idx="32">
                  <c:v>3.2530000000000001</c:v>
                </c:pt>
                <c:pt idx="33">
                  <c:v>3.4490500000000002</c:v>
                </c:pt>
                <c:pt idx="34">
                  <c:v>3.6569199999999999</c:v>
                </c:pt>
              </c:numCache>
            </c:numRef>
          </c:xVal>
          <c:yVal>
            <c:numRef>
              <c:f>'minimal ring comp'!$D$91:$D$125</c:f>
              <c:numCache>
                <c:formatCode>General</c:formatCode>
                <c:ptCount val="35"/>
                <c:pt idx="0">
                  <c:v>0.78188400000000002</c:v>
                </c:pt>
                <c:pt idx="1">
                  <c:v>0.82986800000000005</c:v>
                </c:pt>
                <c:pt idx="2">
                  <c:v>0.89523200000000003</c:v>
                </c:pt>
                <c:pt idx="3">
                  <c:v>0.94472500000000004</c:v>
                </c:pt>
                <c:pt idx="4">
                  <c:v>1.00684</c:v>
                </c:pt>
                <c:pt idx="5">
                  <c:v>1.0747199999999999</c:v>
                </c:pt>
                <c:pt idx="6">
                  <c:v>1.1638500000000001</c:v>
                </c:pt>
                <c:pt idx="7">
                  <c:v>1.2421500000000001</c:v>
                </c:pt>
                <c:pt idx="8">
                  <c:v>1.3550199999999999</c:v>
                </c:pt>
                <c:pt idx="9">
                  <c:v>1.44486</c:v>
                </c:pt>
                <c:pt idx="10">
                  <c:v>1.5558399999999999</c:v>
                </c:pt>
                <c:pt idx="11">
                  <c:v>1.6669099999999999</c:v>
                </c:pt>
                <c:pt idx="12">
                  <c:v>1.78515</c:v>
                </c:pt>
                <c:pt idx="13">
                  <c:v>1.9337599999999999</c:v>
                </c:pt>
                <c:pt idx="14">
                  <c:v>2.0806499999999999</c:v>
                </c:pt>
                <c:pt idx="15">
                  <c:v>2.2440899999999999</c:v>
                </c:pt>
                <c:pt idx="16">
                  <c:v>2.3924400000000001</c:v>
                </c:pt>
                <c:pt idx="17">
                  <c:v>2.58019</c:v>
                </c:pt>
                <c:pt idx="18">
                  <c:v>2.7936100000000001</c:v>
                </c:pt>
                <c:pt idx="19">
                  <c:v>2.99553</c:v>
                </c:pt>
                <c:pt idx="20">
                  <c:v>3.2163599999999999</c:v>
                </c:pt>
                <c:pt idx="21">
                  <c:v>3.44604</c:v>
                </c:pt>
                <c:pt idx="22">
                  <c:v>3.7340499999999999</c:v>
                </c:pt>
                <c:pt idx="23">
                  <c:v>4.0389799999999996</c:v>
                </c:pt>
                <c:pt idx="24">
                  <c:v>4.3217100000000004</c:v>
                </c:pt>
                <c:pt idx="25">
                  <c:v>4.6673</c:v>
                </c:pt>
                <c:pt idx="26">
                  <c:v>5.1539599999999997</c:v>
                </c:pt>
                <c:pt idx="27">
                  <c:v>5.6271699999999996</c:v>
                </c:pt>
                <c:pt idx="28">
                  <c:v>6.1152100000000003</c:v>
                </c:pt>
                <c:pt idx="29">
                  <c:v>6.93825</c:v>
                </c:pt>
                <c:pt idx="30">
                  <c:v>7.9788699999999997</c:v>
                </c:pt>
                <c:pt idx="31">
                  <c:v>9.2311899999999998</c:v>
                </c:pt>
                <c:pt idx="32">
                  <c:v>11.4748</c:v>
                </c:pt>
                <c:pt idx="33">
                  <c:v>14.378</c:v>
                </c:pt>
                <c:pt idx="34">
                  <c:v>20.261700000000001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62-4E4A-9471-49A969565ED9}"/>
            </c:ext>
          </c:extLst>
        </c:ser>
        <c:ser>
          <c:idx val="1"/>
          <c:order val="1"/>
          <c:tx>
            <c:strRef>
              <c:f>'minimal ring comp'!$E$90</c:f>
              <c:strCache>
                <c:ptCount val="1"/>
                <c:pt idx="0">
                  <c:v>Minimal B=2, N=2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'minimal ring comp'!$C$91:$C$125</c:f>
              <c:numCache>
                <c:formatCode>General</c:formatCode>
                <c:ptCount val="35"/>
                <c:pt idx="0">
                  <c:v>0.5</c:v>
                </c:pt>
                <c:pt idx="1">
                  <c:v>0.53013399999999999</c:v>
                </c:pt>
                <c:pt idx="2">
                  <c:v>0.56208499999999995</c:v>
                </c:pt>
                <c:pt idx="3">
                  <c:v>0.59596099999999996</c:v>
                </c:pt>
                <c:pt idx="4">
                  <c:v>0.63187899999999997</c:v>
                </c:pt>
                <c:pt idx="5">
                  <c:v>0.66996199999999995</c:v>
                </c:pt>
                <c:pt idx="6">
                  <c:v>0.71033999999999997</c:v>
                </c:pt>
                <c:pt idx="7">
                  <c:v>0.75315200000000004</c:v>
                </c:pt>
                <c:pt idx="8">
                  <c:v>0.798543</c:v>
                </c:pt>
                <c:pt idx="9">
                  <c:v>0.84667099999999995</c:v>
                </c:pt>
                <c:pt idx="10">
                  <c:v>0.89769900000000002</c:v>
                </c:pt>
                <c:pt idx="11">
                  <c:v>0.95180200000000004</c:v>
                </c:pt>
                <c:pt idx="12">
                  <c:v>1.0091699999999999</c:v>
                </c:pt>
                <c:pt idx="13">
                  <c:v>1.06999</c:v>
                </c:pt>
                <c:pt idx="14">
                  <c:v>1.1344700000000001</c:v>
                </c:pt>
                <c:pt idx="15">
                  <c:v>1.20285</c:v>
                </c:pt>
                <c:pt idx="16">
                  <c:v>1.2753399999999999</c:v>
                </c:pt>
                <c:pt idx="17">
                  <c:v>1.3522099999999999</c:v>
                </c:pt>
                <c:pt idx="18">
                  <c:v>1.4337</c:v>
                </c:pt>
                <c:pt idx="19">
                  <c:v>1.5201100000000001</c:v>
                </c:pt>
                <c:pt idx="20">
                  <c:v>1.6117300000000001</c:v>
                </c:pt>
                <c:pt idx="21">
                  <c:v>1.70886</c:v>
                </c:pt>
                <c:pt idx="22">
                  <c:v>1.81185</c:v>
                </c:pt>
                <c:pt idx="23">
                  <c:v>1.9210499999999999</c:v>
                </c:pt>
                <c:pt idx="24">
                  <c:v>2.0368300000000001</c:v>
                </c:pt>
                <c:pt idx="25">
                  <c:v>2.1595900000000001</c:v>
                </c:pt>
                <c:pt idx="26">
                  <c:v>2.2897500000000002</c:v>
                </c:pt>
                <c:pt idx="27">
                  <c:v>2.4277500000000001</c:v>
                </c:pt>
                <c:pt idx="28">
                  <c:v>2.5740599999999998</c:v>
                </c:pt>
                <c:pt idx="29">
                  <c:v>2.7292000000000001</c:v>
                </c:pt>
                <c:pt idx="30">
                  <c:v>2.8936899999999999</c:v>
                </c:pt>
                <c:pt idx="31">
                  <c:v>3.0680900000000002</c:v>
                </c:pt>
                <c:pt idx="32">
                  <c:v>3.2530000000000001</c:v>
                </c:pt>
                <c:pt idx="33">
                  <c:v>3.4490500000000002</c:v>
                </c:pt>
                <c:pt idx="34">
                  <c:v>3.6569199999999999</c:v>
                </c:pt>
              </c:numCache>
            </c:numRef>
          </c:xVal>
          <c:yVal>
            <c:numRef>
              <c:f>'minimal ring comp'!$E$91:$E$125</c:f>
              <c:numCache>
                <c:formatCode>General</c:formatCode>
                <c:ptCount val="35"/>
                <c:pt idx="0">
                  <c:v>1.0000199999999999</c:v>
                </c:pt>
                <c:pt idx="1">
                  <c:v>1.06029</c:v>
                </c:pt>
                <c:pt idx="2">
                  <c:v>1.1242000000000001</c:v>
                </c:pt>
                <c:pt idx="3">
                  <c:v>1.1919599999999999</c:v>
                </c:pt>
                <c:pt idx="4">
                  <c:v>1.2638199999999999</c:v>
                </c:pt>
                <c:pt idx="5">
                  <c:v>1.34</c:v>
                </c:pt>
                <c:pt idx="6">
                  <c:v>1.42079</c:v>
                </c:pt>
                <c:pt idx="7">
                  <c:v>1.5064500000000001</c:v>
                </c:pt>
                <c:pt idx="8">
                  <c:v>1.5972900000000001</c:v>
                </c:pt>
                <c:pt idx="9">
                  <c:v>1.6936199999999999</c:v>
                </c:pt>
                <c:pt idx="10">
                  <c:v>1.79579</c:v>
                </c:pt>
                <c:pt idx="11">
                  <c:v>1.9041399999999999</c:v>
                </c:pt>
                <c:pt idx="12">
                  <c:v>2.0190600000000001</c:v>
                </c:pt>
                <c:pt idx="13">
                  <c:v>2.1409699999999998</c:v>
                </c:pt>
                <c:pt idx="14">
                  <c:v>2.2703000000000002</c:v>
                </c:pt>
                <c:pt idx="15">
                  <c:v>2.40754</c:v>
                </c:pt>
                <c:pt idx="16">
                  <c:v>2.5531899999999998</c:v>
                </c:pt>
                <c:pt idx="17">
                  <c:v>2.7078000000000002</c:v>
                </c:pt>
                <c:pt idx="18">
                  <c:v>2.8719899999999998</c:v>
                </c:pt>
                <c:pt idx="19">
                  <c:v>3.0464099999999998</c:v>
                </c:pt>
                <c:pt idx="20">
                  <c:v>3.2317999999999998</c:v>
                </c:pt>
                <c:pt idx="21">
                  <c:v>3.42896</c:v>
                </c:pt>
                <c:pt idx="22">
                  <c:v>3.6388199999999999</c:v>
                </c:pt>
                <c:pt idx="23">
                  <c:v>3.8624000000000001</c:v>
                </c:pt>
                <c:pt idx="24">
                  <c:v>4.1009000000000002</c:v>
                </c:pt>
                <c:pt idx="25">
                  <c:v>4.3557399999999999</c:v>
                </c:pt>
                <c:pt idx="26">
                  <c:v>4.62859</c:v>
                </c:pt>
                <c:pt idx="27">
                  <c:v>4.9215099999999996</c:v>
                </c:pt>
                <c:pt idx="28">
                  <c:v>5.2370900000000002</c:v>
                </c:pt>
                <c:pt idx="29">
                  <c:v>5.5786899999999999</c:v>
                </c:pt>
                <c:pt idx="30">
                  <c:v>5.9508599999999996</c:v>
                </c:pt>
                <c:pt idx="31">
                  <c:v>6.3599800000000002</c:v>
                </c:pt>
                <c:pt idx="32">
                  <c:v>6.8155299999999999</c:v>
                </c:pt>
                <c:pt idx="33">
                  <c:v>7.3324999999999996</c:v>
                </c:pt>
                <c:pt idx="34">
                  <c:v>7.9364800000000004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F62-4E4A-9471-49A969565E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0072960"/>
        <c:axId val="436711168"/>
      </c:scatterChart>
      <c:valAx>
        <c:axId val="440072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36711168"/>
        <c:crosses val="autoZero"/>
        <c:crossBetween val="midCat"/>
      </c:valAx>
      <c:valAx>
        <c:axId val="43671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0072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Efficiency for different topologies,</a:t>
            </a:r>
            <a:r>
              <a:rPr lang="de-DE" baseline="0"/>
              <a:t> cap = 5, x = 3.5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'Eff x = 3.5'!$C$4</c:f>
              <c:strCache>
                <c:ptCount val="1"/>
                <c:pt idx="0">
                  <c:v>minimal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'Eff x = 3.5'!$B$5:$B$24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8</c:v>
                </c:pt>
                <c:pt idx="6">
                  <c:v>12</c:v>
                </c:pt>
                <c:pt idx="7">
                  <c:v>19</c:v>
                </c:pt>
                <c:pt idx="8">
                  <c:v>29</c:v>
                </c:pt>
                <c:pt idx="9">
                  <c:v>44</c:v>
                </c:pt>
                <c:pt idx="10">
                  <c:v>67</c:v>
                </c:pt>
                <c:pt idx="11">
                  <c:v>103</c:v>
                </c:pt>
                <c:pt idx="12">
                  <c:v>157</c:v>
                </c:pt>
                <c:pt idx="13">
                  <c:v>239</c:v>
                </c:pt>
                <c:pt idx="14">
                  <c:v>364</c:v>
                </c:pt>
                <c:pt idx="15">
                  <c:v>556</c:v>
                </c:pt>
                <c:pt idx="16">
                  <c:v>847</c:v>
                </c:pt>
                <c:pt idx="17">
                  <c:v>1291</c:v>
                </c:pt>
                <c:pt idx="18">
                  <c:v>1968</c:v>
                </c:pt>
                <c:pt idx="19">
                  <c:v>2999</c:v>
                </c:pt>
              </c:numCache>
            </c:numRef>
          </c:xVal>
          <c:yVal>
            <c:numRef>
              <c:f>'Eff x = 3.5'!$C$5:$C$24</c:f>
              <c:numCache>
                <c:formatCode>General</c:formatCode>
                <c:ptCount val="20"/>
                <c:pt idx="0">
                  <c:v>0.29789500000000002</c:v>
                </c:pt>
                <c:pt idx="1">
                  <c:v>0.29181400000000002</c:v>
                </c:pt>
                <c:pt idx="2">
                  <c:v>0.47498899999999999</c:v>
                </c:pt>
                <c:pt idx="3">
                  <c:v>0.56291199999999997</c:v>
                </c:pt>
                <c:pt idx="4">
                  <c:v>0.66356400000000004</c:v>
                </c:pt>
                <c:pt idx="5">
                  <c:v>0.76370400000000005</c:v>
                </c:pt>
                <c:pt idx="6">
                  <c:v>0.80656300000000003</c:v>
                </c:pt>
                <c:pt idx="7">
                  <c:v>0.90348600000000001</c:v>
                </c:pt>
                <c:pt idx="8">
                  <c:v>0.90881400000000001</c:v>
                </c:pt>
                <c:pt idx="9">
                  <c:v>0.91300700000000001</c:v>
                </c:pt>
                <c:pt idx="10">
                  <c:v>0.97811400000000004</c:v>
                </c:pt>
                <c:pt idx="11">
                  <c:v>0.97398600000000002</c:v>
                </c:pt>
                <c:pt idx="12">
                  <c:v>0.98681099999999999</c:v>
                </c:pt>
                <c:pt idx="13">
                  <c:v>0.96779800000000005</c:v>
                </c:pt>
                <c:pt idx="14">
                  <c:v>0.98601000000000005</c:v>
                </c:pt>
                <c:pt idx="15">
                  <c:v>0.98663100000000004</c:v>
                </c:pt>
                <c:pt idx="16">
                  <c:v>0.99528399999999995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4ED-433B-88E5-265FE070E42B}"/>
            </c:ext>
          </c:extLst>
        </c:ser>
        <c:ser>
          <c:idx val="1"/>
          <c:order val="1"/>
          <c:tx>
            <c:strRef>
              <c:f>'Eff x = 3.5'!$D$4</c:f>
              <c:strCache>
                <c:ptCount val="1"/>
                <c:pt idx="0">
                  <c:v>ring N = 25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'Eff x = 3.5'!$B$5:$B$24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8</c:v>
                </c:pt>
                <c:pt idx="6">
                  <c:v>12</c:v>
                </c:pt>
                <c:pt idx="7">
                  <c:v>19</c:v>
                </c:pt>
                <c:pt idx="8">
                  <c:v>29</c:v>
                </c:pt>
                <c:pt idx="9">
                  <c:v>44</c:v>
                </c:pt>
                <c:pt idx="10">
                  <c:v>67</c:v>
                </c:pt>
                <c:pt idx="11">
                  <c:v>103</c:v>
                </c:pt>
                <c:pt idx="12">
                  <c:v>157</c:v>
                </c:pt>
                <c:pt idx="13">
                  <c:v>239</c:v>
                </c:pt>
                <c:pt idx="14">
                  <c:v>364</c:v>
                </c:pt>
                <c:pt idx="15">
                  <c:v>556</c:v>
                </c:pt>
                <c:pt idx="16">
                  <c:v>847</c:v>
                </c:pt>
                <c:pt idx="17">
                  <c:v>1291</c:v>
                </c:pt>
                <c:pt idx="18">
                  <c:v>1968</c:v>
                </c:pt>
                <c:pt idx="19">
                  <c:v>2999</c:v>
                </c:pt>
              </c:numCache>
            </c:numRef>
          </c:xVal>
          <c:yVal>
            <c:numRef>
              <c:f>'Eff x = 3.5'!$D$5:$D$24</c:f>
              <c:numCache>
                <c:formatCode>General</c:formatCode>
                <c:ptCount val="20"/>
                <c:pt idx="0">
                  <c:v>2.3147899999999999E-2</c:v>
                </c:pt>
                <c:pt idx="1">
                  <c:v>2.23293E-2</c:v>
                </c:pt>
                <c:pt idx="2">
                  <c:v>6.2182899999999999E-2</c:v>
                </c:pt>
                <c:pt idx="3">
                  <c:v>9.68831E-2</c:v>
                </c:pt>
                <c:pt idx="4">
                  <c:v>0.22023599999999999</c:v>
                </c:pt>
                <c:pt idx="5">
                  <c:v>0.34995799999999999</c:v>
                </c:pt>
                <c:pt idx="6">
                  <c:v>0.50467300000000004</c:v>
                </c:pt>
                <c:pt idx="7">
                  <c:v>0.64197300000000002</c:v>
                </c:pt>
                <c:pt idx="8">
                  <c:v>0.75857200000000002</c:v>
                </c:pt>
                <c:pt idx="9">
                  <c:v>0.82064499999999996</c:v>
                </c:pt>
                <c:pt idx="10">
                  <c:v>0.86802599999999996</c:v>
                </c:pt>
                <c:pt idx="11">
                  <c:v>0.91250100000000001</c:v>
                </c:pt>
                <c:pt idx="12">
                  <c:v>0.93408199999999997</c:v>
                </c:pt>
                <c:pt idx="13">
                  <c:v>0.96506099999999995</c:v>
                </c:pt>
                <c:pt idx="14">
                  <c:v>0.969476</c:v>
                </c:pt>
                <c:pt idx="15">
                  <c:v>0.98315799999999998</c:v>
                </c:pt>
                <c:pt idx="16">
                  <c:v>0.98864099999999999</c:v>
                </c:pt>
                <c:pt idx="17">
                  <c:v>0.99123399999999995</c:v>
                </c:pt>
                <c:pt idx="18">
                  <c:v>0.99555899999999997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4ED-433B-88E5-265FE070E42B}"/>
            </c:ext>
          </c:extLst>
        </c:ser>
        <c:ser>
          <c:idx val="2"/>
          <c:order val="2"/>
          <c:tx>
            <c:strRef>
              <c:f>'Eff x = 3.5'!$E$4</c:f>
              <c:strCache>
                <c:ptCount val="1"/>
                <c:pt idx="0">
                  <c:v>ring N = 100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'Eff x = 3.5'!$B$5:$B$24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8</c:v>
                </c:pt>
                <c:pt idx="6">
                  <c:v>12</c:v>
                </c:pt>
                <c:pt idx="7">
                  <c:v>19</c:v>
                </c:pt>
                <c:pt idx="8">
                  <c:v>29</c:v>
                </c:pt>
                <c:pt idx="9">
                  <c:v>44</c:v>
                </c:pt>
                <c:pt idx="10">
                  <c:v>67</c:v>
                </c:pt>
                <c:pt idx="11">
                  <c:v>103</c:v>
                </c:pt>
                <c:pt idx="12">
                  <c:v>157</c:v>
                </c:pt>
                <c:pt idx="13">
                  <c:v>239</c:v>
                </c:pt>
                <c:pt idx="14">
                  <c:v>364</c:v>
                </c:pt>
                <c:pt idx="15">
                  <c:v>556</c:v>
                </c:pt>
                <c:pt idx="16">
                  <c:v>847</c:v>
                </c:pt>
                <c:pt idx="17">
                  <c:v>1291</c:v>
                </c:pt>
                <c:pt idx="18">
                  <c:v>1968</c:v>
                </c:pt>
                <c:pt idx="19">
                  <c:v>2999</c:v>
                </c:pt>
              </c:numCache>
            </c:numRef>
          </c:xVal>
          <c:yVal>
            <c:numRef>
              <c:f>'Eff x = 3.5'!$E$5:$E$24</c:f>
              <c:numCache>
                <c:formatCode>General</c:formatCode>
                <c:ptCount val="20"/>
                <c:pt idx="0">
                  <c:v>1.5572799999999999E-2</c:v>
                </c:pt>
                <c:pt idx="1">
                  <c:v>1.4387499999999999E-2</c:v>
                </c:pt>
                <c:pt idx="2">
                  <c:v>3.7012299999999998E-2</c:v>
                </c:pt>
                <c:pt idx="3">
                  <c:v>7.2652599999999998E-2</c:v>
                </c:pt>
                <c:pt idx="4">
                  <c:v>0.158328</c:v>
                </c:pt>
                <c:pt idx="5">
                  <c:v>0.30260100000000001</c:v>
                </c:pt>
                <c:pt idx="6">
                  <c:v>0.467532</c:v>
                </c:pt>
                <c:pt idx="7">
                  <c:v>0.62304499999999996</c:v>
                </c:pt>
                <c:pt idx="8">
                  <c:v>0.71899500000000005</c:v>
                </c:pt>
                <c:pt idx="9">
                  <c:v>0.81987299999999996</c:v>
                </c:pt>
                <c:pt idx="10">
                  <c:v>0.86169799999999996</c:v>
                </c:pt>
                <c:pt idx="11">
                  <c:v>0.90019700000000002</c:v>
                </c:pt>
                <c:pt idx="12">
                  <c:v>0.93867400000000001</c:v>
                </c:pt>
                <c:pt idx="13">
                  <c:v>0.95906400000000003</c:v>
                </c:pt>
                <c:pt idx="14">
                  <c:v>0.97340199999999999</c:v>
                </c:pt>
                <c:pt idx="15">
                  <c:v>0.981155</c:v>
                </c:pt>
                <c:pt idx="16">
                  <c:v>0.99160300000000001</c:v>
                </c:pt>
                <c:pt idx="17">
                  <c:v>0.99091200000000002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4ED-433B-88E5-265FE070E42B}"/>
            </c:ext>
          </c:extLst>
        </c:ser>
        <c:ser>
          <c:idx val="3"/>
          <c:order val="3"/>
          <c:tx>
            <c:strRef>
              <c:f>'Eff x = 3.5'!$F$4</c:f>
              <c:strCache>
                <c:ptCount val="1"/>
                <c:pt idx="0">
                  <c:v>ring N = 1000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'Eff x = 3.5'!$B$5:$B$24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8</c:v>
                </c:pt>
                <c:pt idx="6">
                  <c:v>12</c:v>
                </c:pt>
                <c:pt idx="7">
                  <c:v>19</c:v>
                </c:pt>
                <c:pt idx="8">
                  <c:v>29</c:v>
                </c:pt>
                <c:pt idx="9">
                  <c:v>44</c:v>
                </c:pt>
                <c:pt idx="10">
                  <c:v>67</c:v>
                </c:pt>
                <c:pt idx="11">
                  <c:v>103</c:v>
                </c:pt>
                <c:pt idx="12">
                  <c:v>157</c:v>
                </c:pt>
                <c:pt idx="13">
                  <c:v>239</c:v>
                </c:pt>
                <c:pt idx="14">
                  <c:v>364</c:v>
                </c:pt>
                <c:pt idx="15">
                  <c:v>556</c:v>
                </c:pt>
                <c:pt idx="16">
                  <c:v>847</c:v>
                </c:pt>
                <c:pt idx="17">
                  <c:v>1291</c:v>
                </c:pt>
                <c:pt idx="18">
                  <c:v>1968</c:v>
                </c:pt>
                <c:pt idx="19">
                  <c:v>2999</c:v>
                </c:pt>
              </c:numCache>
            </c:numRef>
          </c:xVal>
          <c:yVal>
            <c:numRef>
              <c:f>'Eff x = 3.5'!$F$5:$F$24</c:f>
              <c:numCache>
                <c:formatCode>General</c:formatCode>
                <c:ptCount val="20"/>
                <c:pt idx="0">
                  <c:v>1.3747000000000001E-2</c:v>
                </c:pt>
                <c:pt idx="1">
                  <c:v>1.3967200000000001E-2</c:v>
                </c:pt>
                <c:pt idx="2">
                  <c:v>3.2283600000000003E-2</c:v>
                </c:pt>
                <c:pt idx="3">
                  <c:v>6.0770299999999999E-2</c:v>
                </c:pt>
                <c:pt idx="4">
                  <c:v>0.10209</c:v>
                </c:pt>
                <c:pt idx="5">
                  <c:v>0.247167</c:v>
                </c:pt>
                <c:pt idx="6">
                  <c:v>0.41794100000000001</c:v>
                </c:pt>
                <c:pt idx="7">
                  <c:v>0.57191899999999996</c:v>
                </c:pt>
                <c:pt idx="8">
                  <c:v>0.72567599999999999</c:v>
                </c:pt>
                <c:pt idx="9">
                  <c:v>0.79875499999999999</c:v>
                </c:pt>
                <c:pt idx="10">
                  <c:v>0.85696499999999998</c:v>
                </c:pt>
                <c:pt idx="11">
                  <c:v>0.91332400000000002</c:v>
                </c:pt>
                <c:pt idx="12">
                  <c:v>0.93734899999999999</c:v>
                </c:pt>
                <c:pt idx="13">
                  <c:v>0.95436399999999999</c:v>
                </c:pt>
                <c:pt idx="14">
                  <c:v>0.97035899999999997</c:v>
                </c:pt>
                <c:pt idx="15">
                  <c:v>0.979989</c:v>
                </c:pt>
                <c:pt idx="16">
                  <c:v>0.98627299999999996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4ED-433B-88E5-265FE070E42B}"/>
            </c:ext>
          </c:extLst>
        </c:ser>
        <c:ser>
          <c:idx val="4"/>
          <c:order val="4"/>
          <c:tx>
            <c:strRef>
              <c:f>'Eff x = 3.5'!$G$4</c:f>
              <c:strCache>
                <c:ptCount val="1"/>
                <c:pt idx="0">
                  <c:v>directed ring N = 25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'Eff x = 3.5'!$B$5:$B$24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8</c:v>
                </c:pt>
                <c:pt idx="6">
                  <c:v>12</c:v>
                </c:pt>
                <c:pt idx="7">
                  <c:v>19</c:v>
                </c:pt>
                <c:pt idx="8">
                  <c:v>29</c:v>
                </c:pt>
                <c:pt idx="9">
                  <c:v>44</c:v>
                </c:pt>
                <c:pt idx="10">
                  <c:v>67</c:v>
                </c:pt>
                <c:pt idx="11">
                  <c:v>103</c:v>
                </c:pt>
                <c:pt idx="12">
                  <c:v>157</c:v>
                </c:pt>
                <c:pt idx="13">
                  <c:v>239</c:v>
                </c:pt>
                <c:pt idx="14">
                  <c:v>364</c:v>
                </c:pt>
                <c:pt idx="15">
                  <c:v>556</c:v>
                </c:pt>
                <c:pt idx="16">
                  <c:v>847</c:v>
                </c:pt>
                <c:pt idx="17">
                  <c:v>1291</c:v>
                </c:pt>
                <c:pt idx="18">
                  <c:v>1968</c:v>
                </c:pt>
                <c:pt idx="19">
                  <c:v>2999</c:v>
                </c:pt>
              </c:numCache>
            </c:numRef>
          </c:xVal>
          <c:yVal>
            <c:numRef>
              <c:f>'Eff x = 3.5'!$G$5:$G$24</c:f>
              <c:numCache>
                <c:formatCode>General</c:formatCode>
                <c:ptCount val="20"/>
                <c:pt idx="0">
                  <c:v>0.30029600000000001</c:v>
                </c:pt>
                <c:pt idx="1">
                  <c:v>0.31737799999999999</c:v>
                </c:pt>
                <c:pt idx="2">
                  <c:v>0.47909499999999999</c:v>
                </c:pt>
                <c:pt idx="3">
                  <c:v>0.57384800000000002</c:v>
                </c:pt>
                <c:pt idx="4">
                  <c:v>0.67986500000000005</c:v>
                </c:pt>
                <c:pt idx="5">
                  <c:v>0.769509</c:v>
                </c:pt>
                <c:pt idx="6">
                  <c:v>0.84569300000000003</c:v>
                </c:pt>
                <c:pt idx="7">
                  <c:v>0.88168599999999997</c:v>
                </c:pt>
                <c:pt idx="8">
                  <c:v>0.91639599999999999</c:v>
                </c:pt>
                <c:pt idx="9">
                  <c:v>0.94420599999999999</c:v>
                </c:pt>
                <c:pt idx="10">
                  <c:v>0.96209100000000003</c:v>
                </c:pt>
                <c:pt idx="11">
                  <c:v>0.97031699999999999</c:v>
                </c:pt>
                <c:pt idx="12">
                  <c:v>0.98129200000000005</c:v>
                </c:pt>
                <c:pt idx="13">
                  <c:v>0.98985199999999995</c:v>
                </c:pt>
                <c:pt idx="14">
                  <c:v>0.99449799999999999</c:v>
                </c:pt>
                <c:pt idx="15">
                  <c:v>0.99855499999999997</c:v>
                </c:pt>
                <c:pt idx="16">
                  <c:v>0.99807599999999996</c:v>
                </c:pt>
                <c:pt idx="17">
                  <c:v>1.0001500000000001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4ED-433B-88E5-265FE070E42B}"/>
            </c:ext>
          </c:extLst>
        </c:ser>
        <c:ser>
          <c:idx val="5"/>
          <c:order val="5"/>
          <c:tx>
            <c:strRef>
              <c:f>'Eff x = 3.5'!$H$4</c:f>
              <c:strCache>
                <c:ptCount val="1"/>
                <c:pt idx="0">
                  <c:v>directed ring N = 100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'Eff x = 3.5'!$B$5:$B$24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8</c:v>
                </c:pt>
                <c:pt idx="6">
                  <c:v>12</c:v>
                </c:pt>
                <c:pt idx="7">
                  <c:v>19</c:v>
                </c:pt>
                <c:pt idx="8">
                  <c:v>29</c:v>
                </c:pt>
                <c:pt idx="9">
                  <c:v>44</c:v>
                </c:pt>
                <c:pt idx="10">
                  <c:v>67</c:v>
                </c:pt>
                <c:pt idx="11">
                  <c:v>103</c:v>
                </c:pt>
                <c:pt idx="12">
                  <c:v>157</c:v>
                </c:pt>
                <c:pt idx="13">
                  <c:v>239</c:v>
                </c:pt>
                <c:pt idx="14">
                  <c:v>364</c:v>
                </c:pt>
                <c:pt idx="15">
                  <c:v>556</c:v>
                </c:pt>
                <c:pt idx="16">
                  <c:v>847</c:v>
                </c:pt>
                <c:pt idx="17">
                  <c:v>1291</c:v>
                </c:pt>
                <c:pt idx="18">
                  <c:v>1968</c:v>
                </c:pt>
                <c:pt idx="19">
                  <c:v>2999</c:v>
                </c:pt>
              </c:numCache>
            </c:numRef>
          </c:xVal>
          <c:yVal>
            <c:numRef>
              <c:f>'Eff x = 3.5'!$H$5:$H$24</c:f>
              <c:numCache>
                <c:formatCode>General</c:formatCode>
                <c:ptCount val="20"/>
                <c:pt idx="0">
                  <c:v>0.285333</c:v>
                </c:pt>
                <c:pt idx="1">
                  <c:v>0.31882300000000002</c:v>
                </c:pt>
                <c:pt idx="2">
                  <c:v>0.46251100000000001</c:v>
                </c:pt>
                <c:pt idx="3">
                  <c:v>0.577044</c:v>
                </c:pt>
                <c:pt idx="4">
                  <c:v>0.68643500000000002</c:v>
                </c:pt>
                <c:pt idx="5">
                  <c:v>0.783416</c:v>
                </c:pt>
                <c:pt idx="6">
                  <c:v>0.84059799999999996</c:v>
                </c:pt>
                <c:pt idx="7">
                  <c:v>0.90269999999999995</c:v>
                </c:pt>
                <c:pt idx="8">
                  <c:v>0.89510000000000001</c:v>
                </c:pt>
                <c:pt idx="9">
                  <c:v>0.93485799999999997</c:v>
                </c:pt>
                <c:pt idx="10">
                  <c:v>0.95451399999999997</c:v>
                </c:pt>
                <c:pt idx="11">
                  <c:v>0.97769600000000001</c:v>
                </c:pt>
                <c:pt idx="12">
                  <c:v>0.98211300000000001</c:v>
                </c:pt>
                <c:pt idx="13">
                  <c:v>0.99431499999999995</c:v>
                </c:pt>
                <c:pt idx="14">
                  <c:v>0.99113300000000004</c:v>
                </c:pt>
                <c:pt idx="15">
                  <c:v>0.99482800000000005</c:v>
                </c:pt>
                <c:pt idx="16">
                  <c:v>0.99688100000000002</c:v>
                </c:pt>
                <c:pt idx="17">
                  <c:v>0.99998799999999999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4ED-433B-88E5-265FE070E42B}"/>
            </c:ext>
          </c:extLst>
        </c:ser>
        <c:ser>
          <c:idx val="6"/>
          <c:order val="6"/>
          <c:tx>
            <c:strRef>
              <c:f>'Eff x = 3.5'!$I$4</c:f>
              <c:strCache>
                <c:ptCount val="1"/>
                <c:pt idx="0">
                  <c:v>directed ring N = 1000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'Eff x = 3.5'!$B$5:$B$24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8</c:v>
                </c:pt>
                <c:pt idx="6">
                  <c:v>12</c:v>
                </c:pt>
                <c:pt idx="7">
                  <c:v>19</c:v>
                </c:pt>
                <c:pt idx="8">
                  <c:v>29</c:v>
                </c:pt>
                <c:pt idx="9">
                  <c:v>44</c:v>
                </c:pt>
                <c:pt idx="10">
                  <c:v>67</c:v>
                </c:pt>
                <c:pt idx="11">
                  <c:v>103</c:v>
                </c:pt>
                <c:pt idx="12">
                  <c:v>157</c:v>
                </c:pt>
                <c:pt idx="13">
                  <c:v>239</c:v>
                </c:pt>
                <c:pt idx="14">
                  <c:v>364</c:v>
                </c:pt>
                <c:pt idx="15">
                  <c:v>556</c:v>
                </c:pt>
                <c:pt idx="16">
                  <c:v>847</c:v>
                </c:pt>
                <c:pt idx="17">
                  <c:v>1291</c:v>
                </c:pt>
                <c:pt idx="18">
                  <c:v>1968</c:v>
                </c:pt>
                <c:pt idx="19">
                  <c:v>2999</c:v>
                </c:pt>
              </c:numCache>
            </c:numRef>
          </c:xVal>
          <c:yVal>
            <c:numRef>
              <c:f>'Eff x = 3.5'!$I$5:$I$24</c:f>
              <c:numCache>
                <c:formatCode>General</c:formatCode>
                <c:ptCount val="20"/>
                <c:pt idx="0">
                  <c:v>0.30316900000000002</c:v>
                </c:pt>
                <c:pt idx="1">
                  <c:v>0.30782900000000002</c:v>
                </c:pt>
                <c:pt idx="2">
                  <c:v>0.45940500000000001</c:v>
                </c:pt>
                <c:pt idx="3">
                  <c:v>0.55911100000000002</c:v>
                </c:pt>
                <c:pt idx="4">
                  <c:v>0.67400599999999999</c:v>
                </c:pt>
                <c:pt idx="5">
                  <c:v>0.78835200000000005</c:v>
                </c:pt>
                <c:pt idx="6">
                  <c:v>0.82418999999999998</c:v>
                </c:pt>
                <c:pt idx="7">
                  <c:v>0.87713399999999997</c:v>
                </c:pt>
                <c:pt idx="8">
                  <c:v>0.91355500000000001</c:v>
                </c:pt>
                <c:pt idx="9">
                  <c:v>0.93629600000000002</c:v>
                </c:pt>
                <c:pt idx="10">
                  <c:v>0.96057899999999996</c:v>
                </c:pt>
                <c:pt idx="11">
                  <c:v>0.97772499999999996</c:v>
                </c:pt>
                <c:pt idx="12">
                  <c:v>0.97917799999999999</c:v>
                </c:pt>
                <c:pt idx="13">
                  <c:v>0.99037699999999995</c:v>
                </c:pt>
                <c:pt idx="14">
                  <c:v>0.99010799999999999</c:v>
                </c:pt>
                <c:pt idx="15">
                  <c:v>0.99397899999999995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4ED-433B-88E5-265FE070E42B}"/>
            </c:ext>
          </c:extLst>
        </c:ser>
        <c:ser>
          <c:idx val="7"/>
          <c:order val="7"/>
          <c:tx>
            <c:strRef>
              <c:f>'Eff x = 3.5'!$J$4</c:f>
              <c:strCache>
                <c:ptCount val="1"/>
                <c:pt idx="0">
                  <c:v>torus N = 25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'Eff x = 3.5'!$B$5:$B$24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8</c:v>
                </c:pt>
                <c:pt idx="6">
                  <c:v>12</c:v>
                </c:pt>
                <c:pt idx="7">
                  <c:v>19</c:v>
                </c:pt>
                <c:pt idx="8">
                  <c:v>29</c:v>
                </c:pt>
                <c:pt idx="9">
                  <c:v>44</c:v>
                </c:pt>
                <c:pt idx="10">
                  <c:v>67</c:v>
                </c:pt>
                <c:pt idx="11">
                  <c:v>103</c:v>
                </c:pt>
                <c:pt idx="12">
                  <c:v>157</c:v>
                </c:pt>
                <c:pt idx="13">
                  <c:v>239</c:v>
                </c:pt>
                <c:pt idx="14">
                  <c:v>364</c:v>
                </c:pt>
                <c:pt idx="15">
                  <c:v>556</c:v>
                </c:pt>
                <c:pt idx="16">
                  <c:v>847</c:v>
                </c:pt>
                <c:pt idx="17">
                  <c:v>1291</c:v>
                </c:pt>
                <c:pt idx="18">
                  <c:v>1968</c:v>
                </c:pt>
                <c:pt idx="19">
                  <c:v>2999</c:v>
                </c:pt>
              </c:numCache>
            </c:numRef>
          </c:xVal>
          <c:yVal>
            <c:numRef>
              <c:f>'Eff x = 3.5'!$J$5:$J$24</c:f>
              <c:numCache>
                <c:formatCode>General</c:formatCode>
                <c:ptCount val="20"/>
                <c:pt idx="4">
                  <c:v>1.8425299999999999E-2</c:v>
                </c:pt>
                <c:pt idx="5">
                  <c:v>3.3451099999999998E-2</c:v>
                </c:pt>
                <c:pt idx="6">
                  <c:v>5.8838099999999997E-2</c:v>
                </c:pt>
                <c:pt idx="7">
                  <c:v>0.114468</c:v>
                </c:pt>
                <c:pt idx="8">
                  <c:v>0.23058500000000001</c:v>
                </c:pt>
                <c:pt idx="9">
                  <c:v>0.41814299999999999</c:v>
                </c:pt>
                <c:pt idx="10">
                  <c:v>0.55027700000000002</c:v>
                </c:pt>
                <c:pt idx="11">
                  <c:v>0.67798800000000004</c:v>
                </c:pt>
                <c:pt idx="12">
                  <c:v>0.75975300000000001</c:v>
                </c:pt>
                <c:pt idx="13">
                  <c:v>0.82544399999999996</c:v>
                </c:pt>
                <c:pt idx="14">
                  <c:v>0.881575</c:v>
                </c:pt>
                <c:pt idx="15">
                  <c:v>0.91477600000000003</c:v>
                </c:pt>
                <c:pt idx="16">
                  <c:v>0.94506500000000004</c:v>
                </c:pt>
                <c:pt idx="17">
                  <c:v>0.96224399999999999</c:v>
                </c:pt>
                <c:pt idx="18">
                  <c:v>0.97467300000000001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54ED-433B-88E5-265FE070E42B}"/>
            </c:ext>
          </c:extLst>
        </c:ser>
        <c:ser>
          <c:idx val="8"/>
          <c:order val="8"/>
          <c:tx>
            <c:strRef>
              <c:f>'Eff x = 3.5'!$K$4</c:f>
              <c:strCache>
                <c:ptCount val="1"/>
                <c:pt idx="0">
                  <c:v>torus N = 100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'Eff x = 3.5'!$B$5:$B$24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8</c:v>
                </c:pt>
                <c:pt idx="6">
                  <c:v>12</c:v>
                </c:pt>
                <c:pt idx="7">
                  <c:v>19</c:v>
                </c:pt>
                <c:pt idx="8">
                  <c:v>29</c:v>
                </c:pt>
                <c:pt idx="9">
                  <c:v>44</c:v>
                </c:pt>
                <c:pt idx="10">
                  <c:v>67</c:v>
                </c:pt>
                <c:pt idx="11">
                  <c:v>103</c:v>
                </c:pt>
                <c:pt idx="12">
                  <c:v>157</c:v>
                </c:pt>
                <c:pt idx="13">
                  <c:v>239</c:v>
                </c:pt>
                <c:pt idx="14">
                  <c:v>364</c:v>
                </c:pt>
                <c:pt idx="15">
                  <c:v>556</c:v>
                </c:pt>
                <c:pt idx="16">
                  <c:v>847</c:v>
                </c:pt>
                <c:pt idx="17">
                  <c:v>1291</c:v>
                </c:pt>
                <c:pt idx="18">
                  <c:v>1968</c:v>
                </c:pt>
                <c:pt idx="19">
                  <c:v>2999</c:v>
                </c:pt>
              </c:numCache>
            </c:numRef>
          </c:xVal>
          <c:yVal>
            <c:numRef>
              <c:f>'Eff x = 3.5'!$K$5:$K$24</c:f>
              <c:numCache>
                <c:formatCode>General</c:formatCode>
                <c:ptCount val="20"/>
                <c:pt idx="11">
                  <c:v>0.150173</c:v>
                </c:pt>
                <c:pt idx="12">
                  <c:v>0.32525300000000001</c:v>
                </c:pt>
                <c:pt idx="13">
                  <c:v>0.57067100000000004</c:v>
                </c:pt>
                <c:pt idx="14">
                  <c:v>0.69737800000000005</c:v>
                </c:pt>
                <c:pt idx="15">
                  <c:v>0.78337000000000001</c:v>
                </c:pt>
                <c:pt idx="16">
                  <c:v>0.85064700000000004</c:v>
                </c:pt>
                <c:pt idx="17">
                  <c:v>0.89658000000000004</c:v>
                </c:pt>
                <c:pt idx="18">
                  <c:v>0.93010000000000004</c:v>
                </c:pt>
                <c:pt idx="19">
                  <c:v>0.95277500000000004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54ED-433B-88E5-265FE070E4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176736"/>
        <c:axId val="328074096"/>
        <c:extLst>
          <c:ext xmlns:c15="http://schemas.microsoft.com/office/drawing/2012/chart" uri="{02D57815-91ED-43cb-92C2-25804820EDAC}">
            <c15:filteredScatterSeries>
              <c15:ser>
                <c:idx val="9"/>
                <c:order val="9"/>
                <c:tx>
                  <c:strRef>
                    <c:extLst>
                      <c:ext uri="{02D57815-91ED-43cb-92C2-25804820EDAC}">
                        <c15:formulaRef>
                          <c15:sqref>'Eff x = 3.5'!$L$4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'Eff x = 3.5'!$B$5:$B$24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5</c:v>
                      </c:pt>
                      <c:pt idx="5">
                        <c:v>8</c:v>
                      </c:pt>
                      <c:pt idx="6">
                        <c:v>12</c:v>
                      </c:pt>
                      <c:pt idx="7">
                        <c:v>19</c:v>
                      </c:pt>
                      <c:pt idx="8">
                        <c:v>29</c:v>
                      </c:pt>
                      <c:pt idx="9">
                        <c:v>44</c:v>
                      </c:pt>
                      <c:pt idx="10">
                        <c:v>67</c:v>
                      </c:pt>
                      <c:pt idx="11">
                        <c:v>103</c:v>
                      </c:pt>
                      <c:pt idx="12">
                        <c:v>157</c:v>
                      </c:pt>
                      <c:pt idx="13">
                        <c:v>239</c:v>
                      </c:pt>
                      <c:pt idx="14">
                        <c:v>364</c:v>
                      </c:pt>
                      <c:pt idx="15">
                        <c:v>556</c:v>
                      </c:pt>
                      <c:pt idx="16">
                        <c:v>847</c:v>
                      </c:pt>
                      <c:pt idx="17">
                        <c:v>1291</c:v>
                      </c:pt>
                      <c:pt idx="18">
                        <c:v>1968</c:v>
                      </c:pt>
                      <c:pt idx="19">
                        <c:v>2999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'Eff x = 3.5'!$L$5:$L$24</c15:sqref>
                        </c15:formulaRef>
                      </c:ext>
                    </c:extLst>
                    <c:numCache>
                      <c:formatCode>General</c:formatCode>
                      <c:ptCount val="20"/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9-54ED-433B-88E5-265FE070E42B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v>torus 25 unlim</c:v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Tabelle5!#REF!</c15:sqref>
                        </c15:formulaRef>
                      </c:ext>
                    </c:extLst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'Eff x = 3.5'!$T$48:$T$107</c15:sqref>
                        </c15:formulaRef>
                      </c:ext>
                    </c:extLst>
                    <c:numCache>
                      <c:formatCode>General</c:formatCode>
                      <c:ptCount val="60"/>
                      <c:pt idx="0">
                        <c:v>8.0414600000000003E-2</c:v>
                      </c:pt>
                      <c:pt idx="1">
                        <c:v>7.9078499999999996E-2</c:v>
                      </c:pt>
                      <c:pt idx="2">
                        <c:v>8.0323099999999995E-2</c:v>
                      </c:pt>
                      <c:pt idx="3">
                        <c:v>7.8639799999999996E-2</c:v>
                      </c:pt>
                      <c:pt idx="4">
                        <c:v>7.8626699999999994E-2</c:v>
                      </c:pt>
                      <c:pt idx="5">
                        <c:v>7.8331499999999998E-2</c:v>
                      </c:pt>
                      <c:pt idx="6">
                        <c:v>0.113427</c:v>
                      </c:pt>
                      <c:pt idx="7">
                        <c:v>0.11368300000000001</c:v>
                      </c:pt>
                      <c:pt idx="8">
                        <c:v>0.113051</c:v>
                      </c:pt>
                      <c:pt idx="9">
                        <c:v>0.14105500000000001</c:v>
                      </c:pt>
                      <c:pt idx="10">
                        <c:v>0.14117099999999999</c:v>
                      </c:pt>
                      <c:pt idx="11">
                        <c:v>0.16292899999999999</c:v>
                      </c:pt>
                      <c:pt idx="12">
                        <c:v>0.18629200000000001</c:v>
                      </c:pt>
                      <c:pt idx="13">
                        <c:v>0.188384</c:v>
                      </c:pt>
                      <c:pt idx="14">
                        <c:v>0.200762</c:v>
                      </c:pt>
                      <c:pt idx="15">
                        <c:v>0.21438399999999999</c:v>
                      </c:pt>
                      <c:pt idx="16">
                        <c:v>0.23405999999999999</c:v>
                      </c:pt>
                      <c:pt idx="17">
                        <c:v>0.26112800000000003</c:v>
                      </c:pt>
                      <c:pt idx="18">
                        <c:v>0.27119599999999999</c:v>
                      </c:pt>
                      <c:pt idx="19">
                        <c:v>0.29596800000000001</c:v>
                      </c:pt>
                      <c:pt idx="20">
                        <c:v>0.31579099999999999</c:v>
                      </c:pt>
                      <c:pt idx="21">
                        <c:v>0.34570299999999998</c:v>
                      </c:pt>
                      <c:pt idx="22">
                        <c:v>0.34820899999999999</c:v>
                      </c:pt>
                      <c:pt idx="23">
                        <c:v>0.38259900000000002</c:v>
                      </c:pt>
                      <c:pt idx="24">
                        <c:v>0.39640900000000001</c:v>
                      </c:pt>
                      <c:pt idx="25">
                        <c:v>0.42530000000000001</c:v>
                      </c:pt>
                      <c:pt idx="26">
                        <c:v>0.46295799999999998</c:v>
                      </c:pt>
                      <c:pt idx="27">
                        <c:v>0.485736</c:v>
                      </c:pt>
                      <c:pt idx="28">
                        <c:v>0.506602</c:v>
                      </c:pt>
                      <c:pt idx="29">
                        <c:v>0.54145200000000004</c:v>
                      </c:pt>
                      <c:pt idx="30">
                        <c:v>0.56132199999999999</c:v>
                      </c:pt>
                      <c:pt idx="31">
                        <c:v>0.59328199999999998</c:v>
                      </c:pt>
                      <c:pt idx="32">
                        <c:v>0.61657200000000001</c:v>
                      </c:pt>
                      <c:pt idx="33">
                        <c:v>0.64977600000000002</c:v>
                      </c:pt>
                      <c:pt idx="34">
                        <c:v>0.67906200000000005</c:v>
                      </c:pt>
                      <c:pt idx="35">
                        <c:v>0.69783600000000001</c:v>
                      </c:pt>
                      <c:pt idx="36">
                        <c:v>0.73312699999999997</c:v>
                      </c:pt>
                      <c:pt idx="37">
                        <c:v>0.75422299999999998</c:v>
                      </c:pt>
                      <c:pt idx="38">
                        <c:v>0.78282799999999997</c:v>
                      </c:pt>
                      <c:pt idx="39">
                        <c:v>0.800898</c:v>
                      </c:pt>
                      <c:pt idx="40">
                        <c:v>0.822496</c:v>
                      </c:pt>
                      <c:pt idx="41">
                        <c:v>0.83763200000000004</c:v>
                      </c:pt>
                      <c:pt idx="42">
                        <c:v>0.860985</c:v>
                      </c:pt>
                      <c:pt idx="43">
                        <c:v>0.87769200000000003</c:v>
                      </c:pt>
                      <c:pt idx="44">
                        <c:v>0.88568500000000006</c:v>
                      </c:pt>
                      <c:pt idx="45">
                        <c:v>0.89854199999999995</c:v>
                      </c:pt>
                      <c:pt idx="46">
                        <c:v>0.916076</c:v>
                      </c:pt>
                      <c:pt idx="47">
                        <c:v>0.92377900000000002</c:v>
                      </c:pt>
                      <c:pt idx="48">
                        <c:v>0.933056</c:v>
                      </c:pt>
                      <c:pt idx="49">
                        <c:v>0.93892699999999996</c:v>
                      </c:pt>
                      <c:pt idx="50">
                        <c:v>0.94779199999999997</c:v>
                      </c:pt>
                      <c:pt idx="51">
                        <c:v>0.95439499999999999</c:v>
                      </c:pt>
                      <c:pt idx="52">
                        <c:v>0.95962700000000001</c:v>
                      </c:pt>
                      <c:pt idx="53">
                        <c:v>0.96445499999999995</c:v>
                      </c:pt>
                      <c:pt idx="54">
                        <c:v>0.96714500000000003</c:v>
                      </c:pt>
                      <c:pt idx="55">
                        <c:v>0.97261699999999995</c:v>
                      </c:pt>
                      <c:pt idx="56">
                        <c:v>0.97663900000000003</c:v>
                      </c:pt>
                      <c:pt idx="57">
                        <c:v>0.98097699999999999</c:v>
                      </c:pt>
                      <c:pt idx="58">
                        <c:v>0.98191600000000001</c:v>
                      </c:pt>
                      <c:pt idx="59">
                        <c:v>0.98417699999999997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54ED-433B-88E5-265FE070E42B}"/>
                  </c:ext>
                </c:extLst>
              </c15:ser>
            </c15:filteredScatterSeries>
          </c:ext>
        </c:extLst>
      </c:scatterChart>
      <c:valAx>
        <c:axId val="52117673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28074096"/>
        <c:crosses val="autoZero"/>
        <c:crossBetween val="midCat"/>
      </c:valAx>
      <c:valAx>
        <c:axId val="328074096"/>
        <c:scaling>
          <c:logBase val="10"/>
          <c:orientation val="minMax"/>
          <c:max val="1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21176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7" Type="http://schemas.openxmlformats.org/officeDocument/2006/relationships/chart" Target="../charts/chart18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6" Type="http://schemas.openxmlformats.org/officeDocument/2006/relationships/chart" Target="../charts/chart17.xml"/><Relationship Id="rId5" Type="http://schemas.openxmlformats.org/officeDocument/2006/relationships/chart" Target="../charts/chart16.xml"/><Relationship Id="rId4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676951</xdr:colOff>
      <xdr:row>5</xdr:row>
      <xdr:rowOff>95713</xdr:rowOff>
    </xdr:from>
    <xdr:to>
      <xdr:col>26</xdr:col>
      <xdr:colOff>157962</xdr:colOff>
      <xdr:row>27</xdr:row>
      <xdr:rowOff>5748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D8D61ED1-849A-4167-BD32-72014848D1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562302</xdr:colOff>
      <xdr:row>27</xdr:row>
      <xdr:rowOff>119133</xdr:rowOff>
    </xdr:from>
    <xdr:to>
      <xdr:col>23</xdr:col>
      <xdr:colOff>378260</xdr:colOff>
      <xdr:row>51</xdr:row>
      <xdr:rowOff>57533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AA349C74-3F62-4019-8929-1F8CEAF596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19658</xdr:colOff>
      <xdr:row>2</xdr:row>
      <xdr:rowOff>39308</xdr:rowOff>
    </xdr:from>
    <xdr:to>
      <xdr:col>10</xdr:col>
      <xdr:colOff>84667</xdr:colOff>
      <xdr:row>22</xdr:row>
      <xdr:rowOff>95250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3EB55FAE-F06C-43C3-866A-EB51AAD21D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78621</xdr:colOff>
      <xdr:row>22</xdr:row>
      <xdr:rowOff>96459</xdr:rowOff>
    </xdr:from>
    <xdr:to>
      <xdr:col>10</xdr:col>
      <xdr:colOff>178406</xdr:colOff>
      <xdr:row>37</xdr:row>
      <xdr:rowOff>118231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8FED1BC4-2A9B-44CF-A4B7-829C0D6C9E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693209</xdr:colOff>
      <xdr:row>13</xdr:row>
      <xdr:rowOff>131233</xdr:rowOff>
    </xdr:from>
    <xdr:to>
      <xdr:col>35</xdr:col>
      <xdr:colOff>693209</xdr:colOff>
      <xdr:row>28</xdr:row>
      <xdr:rowOff>175683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A277E0D1-943E-4845-A872-6EF40F153B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161320</xdr:colOff>
      <xdr:row>4</xdr:row>
      <xdr:rowOff>30843</xdr:rowOff>
    </xdr:from>
    <xdr:to>
      <xdr:col>12</xdr:col>
      <xdr:colOff>7559</xdr:colOff>
      <xdr:row>23</xdr:row>
      <xdr:rowOff>166310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F789D313-6F33-4707-8C0E-975A8ADDA1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277151</xdr:colOff>
      <xdr:row>51</xdr:row>
      <xdr:rowOff>63766</xdr:rowOff>
    </xdr:from>
    <xdr:to>
      <xdr:col>11</xdr:col>
      <xdr:colOff>245401</xdr:colOff>
      <xdr:row>66</xdr:row>
      <xdr:rowOff>28841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4ABEB880-D0EA-4E4C-8A7B-ACA07BFFB4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219274</xdr:colOff>
      <xdr:row>90</xdr:row>
      <xdr:rowOff>116682</xdr:rowOff>
    </xdr:from>
    <xdr:to>
      <xdr:col>11</xdr:col>
      <xdr:colOff>207368</xdr:colOff>
      <xdr:row>105</xdr:row>
      <xdr:rowOff>32147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A0B57FB9-2462-444D-AA22-F43AFA5524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138907</xdr:colOff>
      <xdr:row>3</xdr:row>
      <xdr:rowOff>38348</xdr:rowOff>
    </xdr:from>
    <xdr:to>
      <xdr:col>20</xdr:col>
      <xdr:colOff>490372</xdr:colOff>
      <xdr:row>31</xdr:row>
      <xdr:rowOff>39689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9723725-2921-4776-976D-28BFE7B83A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722690</xdr:colOff>
      <xdr:row>25</xdr:row>
      <xdr:rowOff>125185</xdr:rowOff>
    </xdr:from>
    <xdr:to>
      <xdr:col>8</xdr:col>
      <xdr:colOff>710595</xdr:colOff>
      <xdr:row>43</xdr:row>
      <xdr:rowOff>136070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E1FDA006-5DA2-4A3E-A7D6-6450DC9333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546099</xdr:colOff>
      <xdr:row>24</xdr:row>
      <xdr:rowOff>31749</xdr:rowOff>
    </xdr:from>
    <xdr:to>
      <xdr:col>9</xdr:col>
      <xdr:colOff>442010</xdr:colOff>
      <xdr:row>44</xdr:row>
      <xdr:rowOff>30238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DF3CBCFC-D8EF-4A42-832F-5E86C8ED12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22136</xdr:colOff>
      <xdr:row>38</xdr:row>
      <xdr:rowOff>165201</xdr:rowOff>
    </xdr:from>
    <xdr:to>
      <xdr:col>43</xdr:col>
      <xdr:colOff>261645</xdr:colOff>
      <xdr:row>58</xdr:row>
      <xdr:rowOff>22757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B74D1D2A-C5C5-4E48-9664-FED8DB5F1F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462837</xdr:colOff>
      <xdr:row>38</xdr:row>
      <xdr:rowOff>139496</xdr:rowOff>
    </xdr:from>
    <xdr:to>
      <xdr:col>28</xdr:col>
      <xdr:colOff>165542</xdr:colOff>
      <xdr:row>57</xdr:row>
      <xdr:rowOff>181262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2068E693-9B6C-4833-8707-F733E9C44E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272274</xdr:colOff>
      <xdr:row>38</xdr:row>
      <xdr:rowOff>152137</xdr:rowOff>
    </xdr:from>
    <xdr:to>
      <xdr:col>35</xdr:col>
      <xdr:colOff>735191</xdr:colOff>
      <xdr:row>58</xdr:row>
      <xdr:rowOff>6086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A6BB6239-CEB3-493E-94C3-8898C10FB9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467246</xdr:colOff>
      <xdr:row>61</xdr:row>
      <xdr:rowOff>358065</xdr:rowOff>
    </xdr:from>
    <xdr:to>
      <xdr:col>28</xdr:col>
      <xdr:colOff>123208</xdr:colOff>
      <xdr:row>81</xdr:row>
      <xdr:rowOff>56866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1D177928-BD71-4083-901F-4008108FD2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364345</xdr:colOff>
      <xdr:row>62</xdr:row>
      <xdr:rowOff>20819</xdr:rowOff>
    </xdr:from>
    <xdr:to>
      <xdr:col>36</xdr:col>
      <xdr:colOff>20307</xdr:colOff>
      <xdr:row>81</xdr:row>
      <xdr:rowOff>83964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99129A45-B905-43A9-B9AC-0E8C5F2BA1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415192</xdr:colOff>
      <xdr:row>85</xdr:row>
      <xdr:rowOff>158749</xdr:rowOff>
    </xdr:from>
    <xdr:to>
      <xdr:col>28</xdr:col>
      <xdr:colOff>71154</xdr:colOff>
      <xdr:row>105</xdr:row>
      <xdr:rowOff>40723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72E55DC2-5A64-424B-BF52-B395BA1350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28</xdr:col>
      <xdr:colOff>378559</xdr:colOff>
      <xdr:row>86</xdr:row>
      <xdr:rowOff>24424</xdr:rowOff>
    </xdr:from>
    <xdr:to>
      <xdr:col>36</xdr:col>
      <xdr:colOff>34521</xdr:colOff>
      <xdr:row>105</xdr:row>
      <xdr:rowOff>89571</xdr:rowOff>
    </xdr:to>
    <xdr:graphicFrame macro="">
      <xdr:nvGraphicFramePr>
        <xdr:cNvPr id="14" name="Diagramm 13">
          <a:extLst>
            <a:ext uri="{FF2B5EF4-FFF2-40B4-BE49-F238E27FC236}">
              <a16:creationId xmlns:a16="http://schemas.microsoft.com/office/drawing/2014/main" id="{D641E7E2-D6EB-44B6-B61E-92D46192BA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AA692-DDF7-4B47-9F87-3FE1912675E4}">
  <dimension ref="A1:K256"/>
  <sheetViews>
    <sheetView zoomScale="41" zoomScaleNormal="58" workbookViewId="0">
      <selection activeCell="C125" sqref="C125"/>
    </sheetView>
  </sheetViews>
  <sheetFormatPr baseColWidth="10" defaultRowHeight="14.5" x14ac:dyDescent="0.35"/>
  <cols>
    <col min="1" max="1" width="22.90625" customWidth="1"/>
    <col min="2" max="2" width="21.453125" customWidth="1"/>
    <col min="3" max="4" width="28.36328125" customWidth="1"/>
    <col min="5" max="7" width="20.90625" customWidth="1"/>
    <col min="8" max="9" width="28.08984375" customWidth="1"/>
    <col min="10" max="11" width="20.90625" customWidth="1"/>
    <col min="12" max="16" width="20.36328125" customWidth="1"/>
  </cols>
  <sheetData>
    <row r="1" spans="1:4" ht="26" x14ac:dyDescent="0.6">
      <c r="A1" s="7" t="s">
        <v>12</v>
      </c>
    </row>
    <row r="2" spans="1:4" ht="26" x14ac:dyDescent="0.6">
      <c r="A2" s="7"/>
    </row>
    <row r="3" spans="1:4" ht="23.5" x14ac:dyDescent="0.55000000000000004">
      <c r="B3" s="2" t="s">
        <v>9</v>
      </c>
      <c r="C3" t="s">
        <v>4</v>
      </c>
      <c r="D3" t="s">
        <v>3</v>
      </c>
    </row>
    <row r="4" spans="1:4" x14ac:dyDescent="0.35">
      <c r="B4">
        <v>0.5</v>
      </c>
      <c r="C4">
        <v>0.51719599999999999</v>
      </c>
      <c r="D4">
        <v>0.51478999999999997</v>
      </c>
    </row>
    <row r="5" spans="1:4" x14ac:dyDescent="0.35">
      <c r="B5">
        <v>0.52897799999999995</v>
      </c>
      <c r="C5">
        <v>0.54625000000000001</v>
      </c>
      <c r="D5">
        <v>0.54373000000000005</v>
      </c>
    </row>
    <row r="6" spans="1:4" x14ac:dyDescent="0.35">
      <c r="B6">
        <v>0.55963600000000002</v>
      </c>
      <c r="C6">
        <v>0.57859499999999997</v>
      </c>
      <c r="D6">
        <v>0.58083200000000001</v>
      </c>
    </row>
    <row r="7" spans="1:4" x14ac:dyDescent="0.35">
      <c r="B7">
        <v>0.59206999999999999</v>
      </c>
      <c r="C7">
        <v>0.61104099999999995</v>
      </c>
      <c r="D7">
        <v>0.60982400000000003</v>
      </c>
    </row>
    <row r="8" spans="1:4" x14ac:dyDescent="0.35">
      <c r="B8">
        <v>0.62638499999999997</v>
      </c>
      <c r="C8">
        <v>0.64676999999999996</v>
      </c>
      <c r="D8">
        <v>0.64530500000000002</v>
      </c>
    </row>
    <row r="9" spans="1:4" x14ac:dyDescent="0.35">
      <c r="B9">
        <v>0.66268800000000005</v>
      </c>
      <c r="C9">
        <v>0.68271099999999996</v>
      </c>
      <c r="D9">
        <v>0.68243100000000001</v>
      </c>
    </row>
    <row r="10" spans="1:4" x14ac:dyDescent="0.35">
      <c r="B10">
        <v>0.70109399999999999</v>
      </c>
      <c r="C10">
        <v>0.72281099999999998</v>
      </c>
      <c r="D10">
        <v>0.72335000000000005</v>
      </c>
    </row>
    <row r="11" spans="1:4" x14ac:dyDescent="0.35">
      <c r="B11">
        <v>0.74172700000000003</v>
      </c>
      <c r="C11">
        <v>0.765455</v>
      </c>
      <c r="D11">
        <v>0.76685999999999999</v>
      </c>
    </row>
    <row r="12" spans="1:4" x14ac:dyDescent="0.35">
      <c r="B12">
        <v>0.78471500000000005</v>
      </c>
      <c r="C12">
        <v>0.81239899999999998</v>
      </c>
      <c r="D12">
        <v>0.81200700000000003</v>
      </c>
    </row>
    <row r="13" spans="1:4" x14ac:dyDescent="0.35">
      <c r="B13">
        <v>0.83019399999999999</v>
      </c>
      <c r="C13">
        <v>0.85787500000000005</v>
      </c>
      <c r="D13">
        <v>0.86235099999999998</v>
      </c>
    </row>
    <row r="14" spans="1:4" x14ac:dyDescent="0.35">
      <c r="B14">
        <v>0.87830900000000001</v>
      </c>
      <c r="C14">
        <v>0.91322300000000001</v>
      </c>
      <c r="D14">
        <v>0.91278999999999999</v>
      </c>
    </row>
    <row r="15" spans="1:4" x14ac:dyDescent="0.35">
      <c r="B15">
        <v>0.92921299999999996</v>
      </c>
      <c r="C15">
        <v>0.96760500000000005</v>
      </c>
      <c r="D15">
        <v>0.96395299999999995</v>
      </c>
    </row>
    <row r="16" spans="1:4" x14ac:dyDescent="0.35">
      <c r="B16">
        <v>0.98306700000000002</v>
      </c>
      <c r="C16">
        <v>1.0278099999999999</v>
      </c>
      <c r="D16">
        <v>1.0246599999999999</v>
      </c>
    </row>
    <row r="17" spans="2:4" x14ac:dyDescent="0.35">
      <c r="B17">
        <v>1.0400400000000001</v>
      </c>
      <c r="C17">
        <v>1.0846100000000001</v>
      </c>
      <c r="D17">
        <v>1.08853</v>
      </c>
    </row>
    <row r="18" spans="2:4" x14ac:dyDescent="0.35">
      <c r="B18">
        <v>1.10032</v>
      </c>
      <c r="C18">
        <v>1.15204</v>
      </c>
      <c r="D18">
        <v>1.15364</v>
      </c>
    </row>
    <row r="19" spans="2:4" x14ac:dyDescent="0.35">
      <c r="B19">
        <v>1.1640900000000001</v>
      </c>
      <c r="C19">
        <v>1.22553</v>
      </c>
      <c r="D19">
        <v>1.2278</v>
      </c>
    </row>
    <row r="20" spans="2:4" x14ac:dyDescent="0.35">
      <c r="B20">
        <v>1.23156</v>
      </c>
      <c r="C20">
        <v>1.2998700000000001</v>
      </c>
      <c r="D20">
        <v>1.29617</v>
      </c>
    </row>
    <row r="21" spans="2:4" x14ac:dyDescent="0.35">
      <c r="B21">
        <v>1.3029299999999999</v>
      </c>
      <c r="C21">
        <v>1.3812899999999999</v>
      </c>
      <c r="D21">
        <v>1.3852100000000001</v>
      </c>
    </row>
    <row r="22" spans="2:4" x14ac:dyDescent="0.35">
      <c r="B22">
        <v>1.37845</v>
      </c>
      <c r="C22">
        <v>1.4703200000000001</v>
      </c>
      <c r="D22">
        <v>1.46573</v>
      </c>
    </row>
    <row r="23" spans="2:4" x14ac:dyDescent="0.35">
      <c r="B23">
        <v>1.45834</v>
      </c>
      <c r="C23">
        <v>1.5593600000000001</v>
      </c>
      <c r="D23">
        <v>1.55664</v>
      </c>
    </row>
    <row r="24" spans="2:4" x14ac:dyDescent="0.35">
      <c r="B24">
        <v>1.5428599999999999</v>
      </c>
      <c r="C24">
        <v>1.6475599999999999</v>
      </c>
      <c r="D24">
        <v>1.6519699999999999</v>
      </c>
    </row>
    <row r="25" spans="2:4" x14ac:dyDescent="0.35">
      <c r="B25">
        <v>1.6322700000000001</v>
      </c>
      <c r="C25">
        <v>1.76654</v>
      </c>
      <c r="D25">
        <v>1.76298</v>
      </c>
    </row>
    <row r="26" spans="2:4" x14ac:dyDescent="0.35">
      <c r="B26">
        <v>1.7268699999999999</v>
      </c>
      <c r="C26">
        <v>1.87801</v>
      </c>
      <c r="D26">
        <v>1.87266</v>
      </c>
    </row>
    <row r="27" spans="2:4" x14ac:dyDescent="0.35">
      <c r="B27">
        <v>1.8269599999999999</v>
      </c>
      <c r="C27">
        <v>1.9872799999999999</v>
      </c>
      <c r="D27">
        <v>1.9968600000000001</v>
      </c>
    </row>
    <row r="28" spans="2:4" x14ac:dyDescent="0.35">
      <c r="B28">
        <v>1.9328399999999999</v>
      </c>
      <c r="C28">
        <v>2.1167600000000002</v>
      </c>
      <c r="D28">
        <v>2.1174200000000001</v>
      </c>
    </row>
    <row r="29" spans="2:4" x14ac:dyDescent="0.35">
      <c r="B29">
        <v>2.0448599999999999</v>
      </c>
      <c r="C29">
        <v>2.24533</v>
      </c>
      <c r="D29">
        <v>2.2491500000000002</v>
      </c>
    </row>
    <row r="30" spans="2:4" x14ac:dyDescent="0.35">
      <c r="B30">
        <v>2.16337</v>
      </c>
      <c r="C30">
        <v>2.3822100000000002</v>
      </c>
      <c r="D30">
        <v>2.38788</v>
      </c>
    </row>
    <row r="31" spans="2:4" x14ac:dyDescent="0.35">
      <c r="B31">
        <v>2.2887599999999999</v>
      </c>
      <c r="C31">
        <v>2.5346299999999999</v>
      </c>
      <c r="D31">
        <v>2.5240900000000002</v>
      </c>
    </row>
    <row r="32" spans="2:4" x14ac:dyDescent="0.35">
      <c r="B32">
        <v>2.4214000000000002</v>
      </c>
      <c r="C32">
        <v>2.70418</v>
      </c>
      <c r="D32">
        <v>2.6827200000000002</v>
      </c>
    </row>
    <row r="33" spans="1:11" x14ac:dyDescent="0.35">
      <c r="B33">
        <v>2.5617399999999999</v>
      </c>
      <c r="C33">
        <v>2.8609100000000001</v>
      </c>
      <c r="D33">
        <v>2.8332999999999999</v>
      </c>
    </row>
    <row r="34" spans="1:11" x14ac:dyDescent="0.35">
      <c r="B34">
        <v>2.71021</v>
      </c>
      <c r="C34">
        <v>3.05402</v>
      </c>
      <c r="D34">
        <v>3.0298699999999998</v>
      </c>
    </row>
    <row r="35" spans="1:11" x14ac:dyDescent="0.35">
      <c r="B35">
        <v>2.8672800000000001</v>
      </c>
      <c r="C35">
        <v>3.2475399999999999</v>
      </c>
      <c r="D35">
        <v>3.2108099999999999</v>
      </c>
    </row>
    <row r="36" spans="1:11" x14ac:dyDescent="0.35">
      <c r="B36">
        <v>3.0334599999999998</v>
      </c>
      <c r="C36">
        <v>3.4442499999999998</v>
      </c>
      <c r="D36">
        <v>3.4053900000000001</v>
      </c>
    </row>
    <row r="37" spans="1:11" x14ac:dyDescent="0.35">
      <c r="B37">
        <v>3.2092700000000001</v>
      </c>
      <c r="C37">
        <v>3.6859000000000002</v>
      </c>
      <c r="D37">
        <v>3.60324</v>
      </c>
    </row>
    <row r="38" spans="1:11" x14ac:dyDescent="0.35">
      <c r="B38">
        <v>3.39527</v>
      </c>
      <c r="C38">
        <v>3.9432399999999999</v>
      </c>
      <c r="D38">
        <v>3.8389099999999998</v>
      </c>
    </row>
    <row r="39" spans="1:11" x14ac:dyDescent="0.35">
      <c r="B39">
        <v>3.5920399999999999</v>
      </c>
      <c r="C39">
        <v>4.2248400000000004</v>
      </c>
      <c r="D39">
        <v>4.0734399999999997</v>
      </c>
    </row>
    <row r="40" spans="1:11" x14ac:dyDescent="0.35">
      <c r="B40">
        <v>3.8002199999999999</v>
      </c>
      <c r="C40">
        <v>4.5524100000000001</v>
      </c>
      <c r="D40">
        <v>4.3120500000000002</v>
      </c>
    </row>
    <row r="41" spans="1:11" x14ac:dyDescent="0.35">
      <c r="B41">
        <v>4.0204700000000004</v>
      </c>
      <c r="C41">
        <v>4.8565100000000001</v>
      </c>
      <c r="D41">
        <v>4.5603999999999996</v>
      </c>
    </row>
    <row r="42" spans="1:11" x14ac:dyDescent="0.35">
      <c r="B42">
        <v>4.2534799999999997</v>
      </c>
      <c r="C42">
        <v>5.3338799999999997</v>
      </c>
      <c r="D42">
        <v>4.8598600000000003</v>
      </c>
      <c r="F42" t="s">
        <v>5</v>
      </c>
      <c r="G42" t="s">
        <v>6</v>
      </c>
      <c r="H42" s="1"/>
      <c r="I42" t="s">
        <v>0</v>
      </c>
      <c r="J42" t="s">
        <v>2</v>
      </c>
      <c r="K42" t="s">
        <v>1</v>
      </c>
    </row>
    <row r="43" spans="1:11" x14ac:dyDescent="0.35">
      <c r="A43" s="3" t="s">
        <v>13</v>
      </c>
      <c r="B43" s="3">
        <v>4.5</v>
      </c>
      <c r="C43" s="3">
        <v>5.9398999999999997</v>
      </c>
      <c r="D43" s="3"/>
      <c r="F43">
        <v>5.9711100000000004</v>
      </c>
      <c r="G43">
        <v>5.93811</v>
      </c>
      <c r="I43">
        <v>4.8188500000000003</v>
      </c>
      <c r="J43">
        <v>5.1259399999999999</v>
      </c>
      <c r="K43">
        <v>4.7985800000000003</v>
      </c>
    </row>
    <row r="44" spans="1:11" x14ac:dyDescent="0.35">
      <c r="B44">
        <v>4.5121700000000002</v>
      </c>
      <c r="C44">
        <v>5.9721099999999998</v>
      </c>
      <c r="F44">
        <v>5.9791400000000001</v>
      </c>
      <c r="G44">
        <v>5.9770799999999999</v>
      </c>
      <c r="I44">
        <v>4.7983500000000001</v>
      </c>
      <c r="J44">
        <v>5.1668000000000003</v>
      </c>
      <c r="K44">
        <v>4.8134499999999996</v>
      </c>
    </row>
    <row r="45" spans="1:11" x14ac:dyDescent="0.35">
      <c r="B45">
        <v>4.5243799999999998</v>
      </c>
      <c r="C45">
        <v>6.0415799999999997</v>
      </c>
      <c r="F45">
        <v>6.0278400000000003</v>
      </c>
      <c r="G45">
        <v>6.0327999999999999</v>
      </c>
      <c r="I45">
        <v>4.8315900000000003</v>
      </c>
      <c r="J45">
        <v>5.1743100000000002</v>
      </c>
      <c r="K45">
        <v>4.8264100000000001</v>
      </c>
    </row>
    <row r="46" spans="1:11" x14ac:dyDescent="0.35">
      <c r="B46">
        <v>4.5366200000000001</v>
      </c>
      <c r="C46">
        <v>6.06975</v>
      </c>
      <c r="F46">
        <v>6.1345200000000002</v>
      </c>
      <c r="G46">
        <v>6.0767899999999999</v>
      </c>
      <c r="I46">
        <v>4.8488899999999999</v>
      </c>
      <c r="J46">
        <v>5.1916000000000002</v>
      </c>
      <c r="K46">
        <v>4.8453400000000002</v>
      </c>
    </row>
    <row r="47" spans="1:11" x14ac:dyDescent="0.35">
      <c r="B47">
        <v>4.5488900000000001</v>
      </c>
      <c r="C47">
        <v>6.1049499999999997</v>
      </c>
      <c r="F47">
        <v>6.0524500000000003</v>
      </c>
      <c r="G47">
        <v>6.1216900000000001</v>
      </c>
      <c r="I47">
        <v>4.8764500000000002</v>
      </c>
      <c r="J47">
        <v>5.2313299999999998</v>
      </c>
      <c r="K47">
        <v>4.8618499999999996</v>
      </c>
    </row>
    <row r="48" spans="1:11" x14ac:dyDescent="0.35">
      <c r="B48">
        <v>4.5612000000000004</v>
      </c>
      <c r="C48">
        <v>6.1673600000000004</v>
      </c>
      <c r="F48">
        <v>6.2016499999999999</v>
      </c>
      <c r="G48">
        <v>6.1866899999999996</v>
      </c>
      <c r="I48">
        <v>4.8508399999999998</v>
      </c>
      <c r="J48">
        <v>5.1999899999999997</v>
      </c>
      <c r="K48">
        <v>4.8896199999999999</v>
      </c>
    </row>
    <row r="49" spans="2:11" x14ac:dyDescent="0.35">
      <c r="B49">
        <v>4.5735400000000004</v>
      </c>
      <c r="C49">
        <v>6.2380100000000001</v>
      </c>
      <c r="F49">
        <v>6.2459499999999997</v>
      </c>
      <c r="G49">
        <v>6.2018000000000004</v>
      </c>
      <c r="I49">
        <v>4.9054700000000002</v>
      </c>
      <c r="J49">
        <v>5.2497299999999996</v>
      </c>
      <c r="K49">
        <v>4.8997400000000004</v>
      </c>
    </row>
    <row r="50" spans="2:11" x14ac:dyDescent="0.35">
      <c r="B50">
        <v>4.5859100000000002</v>
      </c>
      <c r="C50">
        <v>6.2639699999999996</v>
      </c>
      <c r="F50">
        <v>6.2454099999999997</v>
      </c>
      <c r="G50">
        <v>6.2882800000000003</v>
      </c>
      <c r="I50">
        <v>4.9075199999999999</v>
      </c>
      <c r="J50">
        <v>5.2352999999999996</v>
      </c>
      <c r="K50">
        <v>4.9224100000000002</v>
      </c>
    </row>
    <row r="51" spans="2:11" x14ac:dyDescent="0.35">
      <c r="B51">
        <v>4.5983099999999997</v>
      </c>
      <c r="C51">
        <v>6.33066</v>
      </c>
      <c r="F51">
        <v>6.2978100000000001</v>
      </c>
      <c r="G51">
        <v>6.3171400000000002</v>
      </c>
      <c r="I51">
        <v>4.9346199999999998</v>
      </c>
      <c r="J51">
        <v>5.2549099999999997</v>
      </c>
      <c r="K51">
        <v>4.9452100000000003</v>
      </c>
    </row>
    <row r="52" spans="2:11" x14ac:dyDescent="0.35">
      <c r="B52">
        <v>4.6107500000000003</v>
      </c>
      <c r="C52">
        <v>6.4140100000000002</v>
      </c>
      <c r="F52">
        <v>6.3318500000000002</v>
      </c>
      <c r="G52">
        <v>6.3514299999999997</v>
      </c>
      <c r="I52">
        <v>4.9528100000000004</v>
      </c>
      <c r="J52">
        <v>5.2715800000000002</v>
      </c>
      <c r="K52">
        <v>4.9647100000000002</v>
      </c>
    </row>
    <row r="53" spans="2:11" x14ac:dyDescent="0.35">
      <c r="B53">
        <v>4.6232300000000004</v>
      </c>
      <c r="C53">
        <v>6.4221000000000004</v>
      </c>
      <c r="F53">
        <v>6.4146200000000002</v>
      </c>
      <c r="G53">
        <v>6.4410800000000004</v>
      </c>
      <c r="I53">
        <v>5.0047600000000001</v>
      </c>
      <c r="J53">
        <v>5.2893400000000002</v>
      </c>
      <c r="K53">
        <v>4.9819000000000004</v>
      </c>
    </row>
    <row r="54" spans="2:11" x14ac:dyDescent="0.35">
      <c r="B54">
        <v>4.6357299999999997</v>
      </c>
      <c r="C54">
        <v>6.5145200000000001</v>
      </c>
      <c r="F54">
        <v>6.5409899999999999</v>
      </c>
      <c r="G54">
        <v>6.5272899999999998</v>
      </c>
      <c r="I54">
        <v>4.9957399999999996</v>
      </c>
      <c r="J54">
        <v>5.3119300000000003</v>
      </c>
      <c r="K54">
        <v>5.0026900000000003</v>
      </c>
    </row>
    <row r="55" spans="2:11" x14ac:dyDescent="0.35">
      <c r="B55">
        <v>4.6482700000000001</v>
      </c>
      <c r="C55">
        <v>6.5978599999999998</v>
      </c>
      <c r="F55">
        <v>6.6285499999999997</v>
      </c>
      <c r="G55">
        <v>6.5585300000000002</v>
      </c>
      <c r="I55">
        <v>5.0204500000000003</v>
      </c>
      <c r="J55">
        <v>5.3360799999999999</v>
      </c>
      <c r="K55">
        <v>5.0228599999999997</v>
      </c>
    </row>
    <row r="56" spans="2:11" x14ac:dyDescent="0.35">
      <c r="B56">
        <v>4.6608499999999999</v>
      </c>
      <c r="C56">
        <v>6.5903</v>
      </c>
      <c r="F56">
        <v>6.7646199999999999</v>
      </c>
      <c r="G56">
        <v>6.6199000000000003</v>
      </c>
      <c r="I56">
        <v>5.0317100000000003</v>
      </c>
      <c r="J56">
        <v>5.3241899999999998</v>
      </c>
      <c r="K56">
        <v>5.0397699999999999</v>
      </c>
    </row>
    <row r="57" spans="2:11" x14ac:dyDescent="0.35">
      <c r="B57">
        <v>4.6734600000000004</v>
      </c>
      <c r="C57">
        <v>6.7686000000000002</v>
      </c>
      <c r="F57">
        <v>6.5841000000000003</v>
      </c>
      <c r="G57">
        <v>6.8066000000000004</v>
      </c>
      <c r="I57">
        <v>5.0457000000000001</v>
      </c>
      <c r="J57">
        <v>5.3549199999999999</v>
      </c>
      <c r="K57">
        <v>5.0474699999999997</v>
      </c>
    </row>
    <row r="58" spans="2:11" x14ac:dyDescent="0.35">
      <c r="B58">
        <v>4.6860999999999997</v>
      </c>
      <c r="C58">
        <v>6.8495999999999997</v>
      </c>
      <c r="F58">
        <v>6.9538000000000002</v>
      </c>
      <c r="G58">
        <v>6.8265500000000001</v>
      </c>
      <c r="I58">
        <v>5.0741699999999996</v>
      </c>
      <c r="J58">
        <v>5.3733000000000004</v>
      </c>
      <c r="K58">
        <v>5.0775899999999998</v>
      </c>
    </row>
    <row r="59" spans="2:11" x14ac:dyDescent="0.35">
      <c r="B59">
        <v>4.6987800000000002</v>
      </c>
      <c r="C59">
        <v>6.9145700000000003</v>
      </c>
      <c r="F59">
        <v>6.9691299999999998</v>
      </c>
      <c r="G59">
        <v>7.0368199999999996</v>
      </c>
      <c r="I59">
        <v>5.0827600000000004</v>
      </c>
      <c r="J59">
        <v>5.4001599999999996</v>
      </c>
      <c r="K59">
        <v>5.1005399999999996</v>
      </c>
    </row>
    <row r="60" spans="2:11" x14ac:dyDescent="0.35">
      <c r="B60">
        <v>4.7114900000000004</v>
      </c>
      <c r="C60">
        <v>4.7849500000000003</v>
      </c>
      <c r="F60">
        <v>7.0258500000000002</v>
      </c>
      <c r="G60">
        <v>7.02562</v>
      </c>
      <c r="I60">
        <v>5.0991799999999996</v>
      </c>
      <c r="J60">
        <v>5.3817500000000003</v>
      </c>
      <c r="K60">
        <v>5.1253399999999996</v>
      </c>
    </row>
    <row r="61" spans="2:11" x14ac:dyDescent="0.35">
      <c r="B61">
        <v>4.7242300000000004</v>
      </c>
      <c r="C61">
        <v>7.2109399999999999</v>
      </c>
      <c r="F61">
        <v>7.2592800000000004</v>
      </c>
      <c r="G61">
        <v>7.2950200000000001</v>
      </c>
      <c r="I61">
        <v>5.1880899999999999</v>
      </c>
      <c r="J61">
        <v>5.3857499999999998</v>
      </c>
      <c r="K61">
        <v>5.1580700000000004</v>
      </c>
    </row>
    <row r="62" spans="2:11" x14ac:dyDescent="0.35">
      <c r="B62">
        <v>4.7370099999999997</v>
      </c>
      <c r="C62">
        <v>7.4422600000000001</v>
      </c>
      <c r="F62">
        <v>7.1534700000000004</v>
      </c>
      <c r="G62">
        <v>7.4022699999999997</v>
      </c>
      <c r="I62">
        <v>5.18492</v>
      </c>
      <c r="J62">
        <v>5.4422499999999996</v>
      </c>
      <c r="K62">
        <v>5.19407</v>
      </c>
    </row>
    <row r="63" spans="2:11" x14ac:dyDescent="0.35">
      <c r="B63">
        <v>4.7498300000000002</v>
      </c>
      <c r="C63">
        <v>7.6621699999999997</v>
      </c>
      <c r="F63">
        <v>7.4250100000000003</v>
      </c>
      <c r="G63">
        <v>7.5787500000000003</v>
      </c>
      <c r="I63">
        <v>5.2135800000000003</v>
      </c>
      <c r="J63">
        <v>5.4324199999999996</v>
      </c>
      <c r="K63">
        <v>5.2040100000000002</v>
      </c>
    </row>
    <row r="64" spans="2:11" x14ac:dyDescent="0.35">
      <c r="B64">
        <v>4.7626799999999996</v>
      </c>
      <c r="C64">
        <v>8.2833900000000007</v>
      </c>
      <c r="F64">
        <v>7.5500100000000003</v>
      </c>
      <c r="G64">
        <v>7.9163399999999999</v>
      </c>
      <c r="I64">
        <v>5.2240500000000001</v>
      </c>
      <c r="J64">
        <v>5.4727899999999998</v>
      </c>
      <c r="K64">
        <v>5.2237999999999998</v>
      </c>
    </row>
    <row r="65" spans="2:11" x14ac:dyDescent="0.35">
      <c r="B65">
        <v>4.7755599999999996</v>
      </c>
      <c r="C65">
        <v>8.1495300000000004</v>
      </c>
      <c r="F65">
        <v>7.7898100000000001</v>
      </c>
      <c r="G65">
        <v>8.3045200000000001</v>
      </c>
      <c r="I65">
        <v>5.2786</v>
      </c>
      <c r="J65">
        <v>5.4680799999999996</v>
      </c>
      <c r="K65">
        <v>5.2552199999999996</v>
      </c>
    </row>
    <row r="66" spans="2:11" x14ac:dyDescent="0.35">
      <c r="B66">
        <v>4.7884799999999998</v>
      </c>
      <c r="C66">
        <v>8.98142</v>
      </c>
      <c r="F66">
        <v>8.4719099999999994</v>
      </c>
      <c r="G66">
        <v>8.5337800000000001</v>
      </c>
      <c r="I66">
        <v>5.2698299999999998</v>
      </c>
      <c r="J66">
        <v>5.4226599999999996</v>
      </c>
      <c r="K66">
        <v>5.2827799999999998</v>
      </c>
    </row>
    <row r="67" spans="2:11" x14ac:dyDescent="0.35">
      <c r="B67">
        <v>4.8014299999999999</v>
      </c>
      <c r="C67">
        <v>9.6882099999999998</v>
      </c>
      <c r="F67">
        <v>9.3812700000000007</v>
      </c>
      <c r="G67">
        <v>9.7190799999999999</v>
      </c>
      <c r="I67">
        <v>5.39466</v>
      </c>
      <c r="J67">
        <v>5.5375899999999998</v>
      </c>
      <c r="K67">
        <v>5.3286100000000003</v>
      </c>
    </row>
    <row r="68" spans="2:11" x14ac:dyDescent="0.35">
      <c r="B68">
        <v>4.8144200000000001</v>
      </c>
      <c r="C68">
        <v>10.7552</v>
      </c>
      <c r="F68">
        <v>10.187099999999999</v>
      </c>
      <c r="G68">
        <v>9.9779499999999999</v>
      </c>
      <c r="I68">
        <v>5.3650599999999997</v>
      </c>
      <c r="J68">
        <v>5.55586</v>
      </c>
      <c r="K68">
        <v>5.3492699999999997</v>
      </c>
    </row>
    <row r="69" spans="2:11" x14ac:dyDescent="0.35">
      <c r="B69">
        <v>4.8274499999999998</v>
      </c>
      <c r="C69">
        <v>12.744199999999999</v>
      </c>
      <c r="F69">
        <v>12.5503</v>
      </c>
      <c r="G69">
        <v>12.9169</v>
      </c>
      <c r="I69">
        <v>5.37948</v>
      </c>
      <c r="J69">
        <v>5.52616</v>
      </c>
      <c r="K69">
        <v>5.38286</v>
      </c>
    </row>
    <row r="70" spans="2:11" x14ac:dyDescent="0.35">
      <c r="B70">
        <v>4.8405100000000001</v>
      </c>
      <c r="C70">
        <v>15.759499999999999</v>
      </c>
      <c r="F70">
        <v>14.362399999999999</v>
      </c>
      <c r="G70">
        <v>14.7935</v>
      </c>
      <c r="I70">
        <v>5.4277699999999998</v>
      </c>
      <c r="J70">
        <v>5.5433300000000001</v>
      </c>
      <c r="K70">
        <v>5.4120400000000002</v>
      </c>
    </row>
    <row r="71" spans="2:11" x14ac:dyDescent="0.35">
      <c r="B71">
        <v>4.8536000000000001</v>
      </c>
      <c r="C71">
        <v>19.122399999999999</v>
      </c>
      <c r="F71">
        <v>15.1393</v>
      </c>
      <c r="G71">
        <v>15.524900000000001</v>
      </c>
      <c r="I71">
        <v>5.4797900000000004</v>
      </c>
      <c r="J71">
        <v>5.5557600000000003</v>
      </c>
      <c r="K71">
        <v>5.4650400000000001</v>
      </c>
    </row>
    <row r="72" spans="2:11" x14ac:dyDescent="0.35">
      <c r="B72">
        <v>4.8667299999999996</v>
      </c>
      <c r="C72">
        <v>25.912800000000001</v>
      </c>
      <c r="F72">
        <v>16.0168</v>
      </c>
      <c r="G72">
        <v>20.613299999999999</v>
      </c>
      <c r="I72">
        <v>5.5449599999999997</v>
      </c>
      <c r="J72">
        <v>5.57782</v>
      </c>
      <c r="K72">
        <v>5.5063000000000004</v>
      </c>
    </row>
    <row r="73" spans="2:11" x14ac:dyDescent="0.35">
      <c r="B73">
        <v>4.8799000000000001</v>
      </c>
      <c r="C73">
        <v>37.117199999999997</v>
      </c>
      <c r="F73">
        <v>18.973299999999998</v>
      </c>
      <c r="G73">
        <v>22.347000000000001</v>
      </c>
      <c r="I73">
        <v>5.5763699999999998</v>
      </c>
      <c r="J73">
        <v>5.6076300000000003</v>
      </c>
      <c r="K73">
        <v>5.59741</v>
      </c>
    </row>
    <row r="74" spans="2:11" x14ac:dyDescent="0.35">
      <c r="B74">
        <v>4.8930999999999996</v>
      </c>
      <c r="C74">
        <v>45.565600000000003</v>
      </c>
      <c r="F74">
        <v>21.879000000000001</v>
      </c>
      <c r="G74">
        <v>30.606999999999999</v>
      </c>
      <c r="I74">
        <v>5.65618</v>
      </c>
      <c r="J74">
        <v>5.6055900000000003</v>
      </c>
      <c r="K74">
        <v>5.6467400000000003</v>
      </c>
    </row>
    <row r="75" spans="2:11" x14ac:dyDescent="0.35">
      <c r="B75">
        <v>4.9063299999999996</v>
      </c>
      <c r="C75">
        <v>62.144100000000002</v>
      </c>
      <c r="F75">
        <v>23.870699999999999</v>
      </c>
      <c r="G75">
        <v>34.305799999999998</v>
      </c>
      <c r="I75">
        <v>5.7804700000000002</v>
      </c>
      <c r="J75">
        <v>5.6356400000000004</v>
      </c>
      <c r="K75">
        <v>5.7078600000000002</v>
      </c>
    </row>
    <row r="76" spans="2:11" x14ac:dyDescent="0.35">
      <c r="B76">
        <v>4.9196099999999996</v>
      </c>
      <c r="C76">
        <v>75.459900000000005</v>
      </c>
      <c r="F76">
        <v>31.132200000000001</v>
      </c>
      <c r="G76">
        <v>36.136299999999999</v>
      </c>
      <c r="I76">
        <v>5.7618200000000002</v>
      </c>
      <c r="J76">
        <v>5.6698599999999999</v>
      </c>
      <c r="K76">
        <v>5.8052099999999998</v>
      </c>
    </row>
    <row r="77" spans="2:11" x14ac:dyDescent="0.35">
      <c r="B77">
        <v>4.9329200000000002</v>
      </c>
      <c r="C77">
        <v>95.969200000000001</v>
      </c>
      <c r="F77">
        <v>31.532499999999999</v>
      </c>
      <c r="G77">
        <v>43.502200000000002</v>
      </c>
      <c r="I77">
        <v>5.8916500000000003</v>
      </c>
      <c r="J77">
        <v>5.6629199999999997</v>
      </c>
      <c r="K77">
        <v>5.8846800000000004</v>
      </c>
    </row>
    <row r="78" spans="2:11" x14ac:dyDescent="0.35">
      <c r="B78">
        <v>4.9462599999999997</v>
      </c>
      <c r="C78">
        <v>116.494</v>
      </c>
      <c r="F78">
        <v>35.342500000000001</v>
      </c>
      <c r="G78">
        <v>52.274799999999999</v>
      </c>
      <c r="I78">
        <v>6.0032399999999999</v>
      </c>
      <c r="J78">
        <v>5.6369100000000003</v>
      </c>
      <c r="K78">
        <v>6.0279600000000002</v>
      </c>
    </row>
    <row r="79" spans="2:11" x14ac:dyDescent="0.35">
      <c r="B79">
        <v>4.9596400000000003</v>
      </c>
      <c r="C79">
        <v>139.191</v>
      </c>
      <c r="F79">
        <v>32.991599999999998</v>
      </c>
      <c r="G79">
        <v>55.391800000000003</v>
      </c>
      <c r="I79">
        <v>6.2052100000000001</v>
      </c>
      <c r="J79">
        <v>5.6979899999999999</v>
      </c>
      <c r="K79">
        <v>6.17964</v>
      </c>
    </row>
    <row r="80" spans="2:11" x14ac:dyDescent="0.35">
      <c r="B80">
        <v>4.9730600000000003</v>
      </c>
      <c r="F80">
        <v>35.340699999999998</v>
      </c>
      <c r="G80">
        <v>58.818600000000004</v>
      </c>
      <c r="I80">
        <v>6.2281399999999998</v>
      </c>
      <c r="J80">
        <v>5.71244</v>
      </c>
      <c r="K80">
        <v>6.7812400000000004</v>
      </c>
    </row>
    <row r="81" spans="2:11" x14ac:dyDescent="0.35">
      <c r="B81">
        <v>4.98651</v>
      </c>
      <c r="F81">
        <v>40.771500000000003</v>
      </c>
      <c r="G81">
        <v>70.636799999999994</v>
      </c>
      <c r="H81" s="4" t="s">
        <v>11</v>
      </c>
      <c r="I81">
        <v>7.3900699999999997</v>
      </c>
      <c r="J81">
        <v>5.7543800000000003</v>
      </c>
      <c r="K81">
        <v>7.3950399999999998</v>
      </c>
    </row>
    <row r="82" spans="2:11" x14ac:dyDescent="0.35">
      <c r="B82">
        <v>5</v>
      </c>
      <c r="F82">
        <v>43.096200000000003</v>
      </c>
      <c r="G82">
        <v>73.531300000000002</v>
      </c>
      <c r="H82" s="6" t="s">
        <v>10</v>
      </c>
      <c r="I82" s="4">
        <v>7.9151400000000001</v>
      </c>
      <c r="J82" s="4">
        <v>5.7341899999999999</v>
      </c>
      <c r="K82" s="4">
        <v>11.597</v>
      </c>
    </row>
    <row r="87" spans="2:11" ht="23.5" x14ac:dyDescent="0.55000000000000004">
      <c r="B87" s="2" t="s">
        <v>14</v>
      </c>
    </row>
    <row r="88" spans="2:11" x14ac:dyDescent="0.35">
      <c r="B88" t="s">
        <v>15</v>
      </c>
      <c r="C88" t="s">
        <v>19</v>
      </c>
      <c r="D88" t="s">
        <v>20</v>
      </c>
    </row>
    <row r="89" spans="2:11" x14ac:dyDescent="0.35">
      <c r="B89">
        <v>0.5</v>
      </c>
      <c r="C89">
        <v>0.53093900000000005</v>
      </c>
      <c r="D89">
        <v>0.53506799999999999</v>
      </c>
    </row>
    <row r="90" spans="2:11" x14ac:dyDescent="0.35">
      <c r="B90">
        <v>0.52985400000000005</v>
      </c>
      <c r="C90">
        <v>0.56761300000000003</v>
      </c>
      <c r="D90">
        <v>0.56594100000000003</v>
      </c>
    </row>
    <row r="91" spans="2:11" x14ac:dyDescent="0.35">
      <c r="B91">
        <v>0.56149099999999996</v>
      </c>
      <c r="C91">
        <v>0.60278200000000004</v>
      </c>
      <c r="D91">
        <v>0.60241299999999998</v>
      </c>
    </row>
    <row r="92" spans="2:11" x14ac:dyDescent="0.35">
      <c r="B92">
        <v>0.59501700000000002</v>
      </c>
      <c r="C92">
        <v>0.63598399999999999</v>
      </c>
      <c r="D92">
        <v>0.63629400000000003</v>
      </c>
    </row>
    <row r="93" spans="2:11" x14ac:dyDescent="0.35">
      <c r="B93">
        <v>0.63054500000000002</v>
      </c>
      <c r="C93">
        <v>0.67789999999999995</v>
      </c>
      <c r="D93">
        <v>0.67849999999999999</v>
      </c>
    </row>
    <row r="94" spans="2:11" x14ac:dyDescent="0.35">
      <c r="B94">
        <v>0.66819300000000004</v>
      </c>
      <c r="C94">
        <v>0.71793399999999996</v>
      </c>
      <c r="D94">
        <v>0.71773299999999995</v>
      </c>
    </row>
    <row r="95" spans="2:11" x14ac:dyDescent="0.35">
      <c r="B95">
        <v>0.70809</v>
      </c>
      <c r="C95">
        <v>0.76527400000000001</v>
      </c>
      <c r="D95">
        <v>0.76316600000000001</v>
      </c>
    </row>
    <row r="96" spans="2:11" x14ac:dyDescent="0.35">
      <c r="B96">
        <v>0.75036899999999995</v>
      </c>
      <c r="C96">
        <v>0.80981999999999998</v>
      </c>
      <c r="D96">
        <v>0.811303</v>
      </c>
    </row>
    <row r="97" spans="2:4" x14ac:dyDescent="0.35">
      <c r="B97">
        <v>0.79517300000000002</v>
      </c>
      <c r="C97">
        <v>0.86414500000000005</v>
      </c>
      <c r="D97">
        <v>0.86111400000000005</v>
      </c>
    </row>
    <row r="98" spans="2:4" x14ac:dyDescent="0.35">
      <c r="B98">
        <v>0.84265100000000004</v>
      </c>
      <c r="C98">
        <v>0.91587799999999997</v>
      </c>
      <c r="D98">
        <v>0.916964</v>
      </c>
    </row>
    <row r="99" spans="2:4" x14ac:dyDescent="0.35">
      <c r="B99">
        <v>0.89296500000000001</v>
      </c>
      <c r="C99">
        <v>0.97825200000000001</v>
      </c>
      <c r="D99">
        <v>0.97531500000000004</v>
      </c>
    </row>
    <row r="100" spans="2:4" x14ac:dyDescent="0.35">
      <c r="B100">
        <v>0.94628299999999999</v>
      </c>
      <c r="C100">
        <v>1.04097</v>
      </c>
      <c r="D100">
        <v>1.03668</v>
      </c>
    </row>
    <row r="101" spans="2:4" x14ac:dyDescent="0.35">
      <c r="B101">
        <v>1.00278</v>
      </c>
      <c r="C101">
        <v>1.11239</v>
      </c>
      <c r="D101">
        <v>1.1080000000000001</v>
      </c>
    </row>
    <row r="102" spans="2:4" x14ac:dyDescent="0.35">
      <c r="B102">
        <v>1.0626599999999999</v>
      </c>
      <c r="C102">
        <v>1.17981</v>
      </c>
      <c r="D102">
        <v>1.18075</v>
      </c>
    </row>
    <row r="103" spans="2:4" x14ac:dyDescent="0.35">
      <c r="B103">
        <v>1.1261099999999999</v>
      </c>
      <c r="C103">
        <v>1.26326</v>
      </c>
      <c r="D103">
        <v>1.26539</v>
      </c>
    </row>
    <row r="104" spans="2:4" x14ac:dyDescent="0.35">
      <c r="B104">
        <v>1.1933499999999999</v>
      </c>
      <c r="C104">
        <v>1.3504499999999999</v>
      </c>
      <c r="D104">
        <v>1.35429</v>
      </c>
    </row>
    <row r="105" spans="2:4" x14ac:dyDescent="0.35">
      <c r="B105">
        <v>1.2645999999999999</v>
      </c>
      <c r="C105">
        <v>1.44417</v>
      </c>
      <c r="D105">
        <v>1.4422999999999999</v>
      </c>
    </row>
    <row r="106" spans="2:4" x14ac:dyDescent="0.35">
      <c r="B106">
        <v>1.3401099999999999</v>
      </c>
      <c r="C106">
        <v>1.5330900000000001</v>
      </c>
      <c r="D106">
        <v>1.5425</v>
      </c>
    </row>
    <row r="107" spans="2:4" x14ac:dyDescent="0.35">
      <c r="B107">
        <v>1.42012</v>
      </c>
      <c r="C107">
        <v>1.6529799999999999</v>
      </c>
      <c r="D107">
        <v>1.64514</v>
      </c>
    </row>
    <row r="108" spans="2:4" x14ac:dyDescent="0.35">
      <c r="B108">
        <v>1.50492</v>
      </c>
      <c r="C108">
        <v>1.76614</v>
      </c>
      <c r="D108">
        <v>1.76966</v>
      </c>
    </row>
    <row r="109" spans="2:4" x14ac:dyDescent="0.35">
      <c r="B109">
        <v>1.59477</v>
      </c>
      <c r="C109">
        <v>1.88625</v>
      </c>
      <c r="D109">
        <v>1.8852</v>
      </c>
    </row>
    <row r="110" spans="2:4" x14ac:dyDescent="0.35">
      <c r="B110">
        <v>1.6899900000000001</v>
      </c>
      <c r="C110">
        <v>2.0191599999999998</v>
      </c>
      <c r="D110">
        <v>2.0282800000000001</v>
      </c>
    </row>
    <row r="111" spans="2:4" x14ac:dyDescent="0.35">
      <c r="B111">
        <v>1.7908999999999999</v>
      </c>
      <c r="C111">
        <v>2.17374</v>
      </c>
      <c r="D111">
        <v>2.17374</v>
      </c>
    </row>
    <row r="112" spans="2:4" x14ac:dyDescent="0.35">
      <c r="B112">
        <v>1.8978299999999999</v>
      </c>
      <c r="C112">
        <v>2.3243299999999998</v>
      </c>
      <c r="D112">
        <v>2.32708</v>
      </c>
    </row>
    <row r="113" spans="2:4" x14ac:dyDescent="0.35">
      <c r="B113">
        <v>2.0111500000000002</v>
      </c>
      <c r="C113">
        <v>2.4979300000000002</v>
      </c>
      <c r="D113">
        <v>2.4891100000000002</v>
      </c>
    </row>
    <row r="114" spans="2:4" x14ac:dyDescent="0.35">
      <c r="B114">
        <v>2.13123</v>
      </c>
      <c r="C114">
        <v>2.6682999999999999</v>
      </c>
      <c r="D114">
        <v>2.6607099999999999</v>
      </c>
    </row>
    <row r="115" spans="2:4" x14ac:dyDescent="0.35">
      <c r="B115">
        <v>2.2584900000000001</v>
      </c>
      <c r="C115">
        <v>2.8771100000000001</v>
      </c>
      <c r="D115">
        <v>2.8672399999999998</v>
      </c>
    </row>
    <row r="116" spans="2:4" x14ac:dyDescent="0.35">
      <c r="B116">
        <v>2.3933399999999998</v>
      </c>
      <c r="C116">
        <v>3.0901000000000001</v>
      </c>
      <c r="D116">
        <v>3.06793</v>
      </c>
    </row>
    <row r="117" spans="2:4" x14ac:dyDescent="0.35">
      <c r="B117">
        <v>2.5362399999999998</v>
      </c>
      <c r="C117">
        <v>3.3177500000000002</v>
      </c>
      <c r="D117">
        <v>3.2888000000000002</v>
      </c>
    </row>
    <row r="118" spans="2:4" x14ac:dyDescent="0.35">
      <c r="B118">
        <v>2.6876799999999998</v>
      </c>
      <c r="C118">
        <v>3.58683</v>
      </c>
      <c r="D118">
        <v>3.5419800000000001</v>
      </c>
    </row>
    <row r="119" spans="2:4" x14ac:dyDescent="0.35">
      <c r="B119">
        <v>2.84815</v>
      </c>
      <c r="C119">
        <v>3.8755799999999998</v>
      </c>
      <c r="D119">
        <v>3.7928500000000001</v>
      </c>
    </row>
    <row r="120" spans="2:4" x14ac:dyDescent="0.35">
      <c r="B120">
        <v>3.0182099999999998</v>
      </c>
      <c r="C120">
        <v>4.1875400000000003</v>
      </c>
      <c r="D120">
        <v>4.0668199999999999</v>
      </c>
    </row>
    <row r="121" spans="2:4" x14ac:dyDescent="0.35">
      <c r="B121">
        <v>3.19842</v>
      </c>
      <c r="C121">
        <v>4.5706600000000002</v>
      </c>
      <c r="D121">
        <v>4.3723999999999998</v>
      </c>
    </row>
    <row r="122" spans="2:4" x14ac:dyDescent="0.35">
      <c r="B122">
        <v>3.3894000000000002</v>
      </c>
      <c r="C122">
        <v>5.0526299999999997</v>
      </c>
      <c r="D122">
        <v>4.6873399999999998</v>
      </c>
    </row>
    <row r="123" spans="2:4" x14ac:dyDescent="0.35">
      <c r="B123">
        <v>3.5917699999999999</v>
      </c>
      <c r="C123">
        <v>5.6856200000000001</v>
      </c>
      <c r="D123">
        <v>5.03674</v>
      </c>
    </row>
    <row r="124" spans="2:4" x14ac:dyDescent="0.35">
      <c r="B124">
        <v>3.8062299999999998</v>
      </c>
      <c r="C124">
        <v>7.0533000000000001</v>
      </c>
      <c r="D124">
        <v>5.4388199999999998</v>
      </c>
    </row>
    <row r="125" spans="2:4" x14ac:dyDescent="0.35">
      <c r="B125">
        <v>4.0335000000000001</v>
      </c>
      <c r="C125">
        <v>16.334599999999998</v>
      </c>
      <c r="D125">
        <v>5.80891</v>
      </c>
    </row>
    <row r="126" spans="2:4" x14ac:dyDescent="0.35">
      <c r="B126">
        <v>4.27433</v>
      </c>
      <c r="C126">
        <v>60.638599999999997</v>
      </c>
      <c r="D126">
        <v>6.2209399999999997</v>
      </c>
    </row>
    <row r="127" spans="2:4" x14ac:dyDescent="0.35">
      <c r="B127">
        <v>4.5295500000000004</v>
      </c>
      <c r="D127">
        <v>6.6833299999999998</v>
      </c>
    </row>
    <row r="128" spans="2:4" x14ac:dyDescent="0.35">
      <c r="B128">
        <v>4.8</v>
      </c>
      <c r="D128">
        <v>7.1549699999999996</v>
      </c>
    </row>
    <row r="132" spans="2:4" ht="23.5" x14ac:dyDescent="0.55000000000000004">
      <c r="B132" s="2" t="s">
        <v>16</v>
      </c>
    </row>
    <row r="133" spans="2:4" x14ac:dyDescent="0.35">
      <c r="C133" t="s">
        <v>19</v>
      </c>
      <c r="D133" t="s">
        <v>20</v>
      </c>
    </row>
    <row r="134" spans="2:4" x14ac:dyDescent="0.35">
      <c r="B134">
        <v>0.5</v>
      </c>
      <c r="C134">
        <v>0.555732</v>
      </c>
      <c r="D134">
        <v>0.555732</v>
      </c>
    </row>
    <row r="135" spans="2:4" x14ac:dyDescent="0.35">
      <c r="B135">
        <v>0.52897799999999995</v>
      </c>
      <c r="C135">
        <v>0.58816999999999997</v>
      </c>
      <c r="D135">
        <v>0.58816999999999997</v>
      </c>
    </row>
    <row r="136" spans="2:4" x14ac:dyDescent="0.35">
      <c r="B136">
        <v>0.55963600000000002</v>
      </c>
      <c r="C136">
        <v>0.62611899999999998</v>
      </c>
      <c r="D136">
        <v>0.62611899999999998</v>
      </c>
    </row>
    <row r="137" spans="2:4" x14ac:dyDescent="0.35">
      <c r="B137">
        <v>0.59206999999999999</v>
      </c>
      <c r="C137">
        <v>0.66163499999999997</v>
      </c>
      <c r="D137">
        <v>0.66163499999999997</v>
      </c>
    </row>
    <row r="138" spans="2:4" x14ac:dyDescent="0.35">
      <c r="B138">
        <v>0.62638499999999997</v>
      </c>
      <c r="C138">
        <v>0.70435000000000003</v>
      </c>
      <c r="D138">
        <v>0.70435000000000003</v>
      </c>
    </row>
    <row r="139" spans="2:4" x14ac:dyDescent="0.35">
      <c r="B139">
        <v>0.66268800000000005</v>
      </c>
      <c r="C139">
        <v>0.74720799999999998</v>
      </c>
      <c r="D139">
        <v>0.74720799999999998</v>
      </c>
    </row>
    <row r="140" spans="2:4" x14ac:dyDescent="0.35">
      <c r="B140">
        <v>0.70109399999999999</v>
      </c>
      <c r="C140">
        <v>0.787416</v>
      </c>
      <c r="D140">
        <v>0.787416</v>
      </c>
    </row>
    <row r="141" spans="2:4" x14ac:dyDescent="0.35">
      <c r="B141">
        <v>0.74172700000000003</v>
      </c>
      <c r="C141">
        <v>0.84420499999999998</v>
      </c>
      <c r="D141">
        <v>0.84420499999999998</v>
      </c>
    </row>
    <row r="142" spans="2:4" x14ac:dyDescent="0.35">
      <c r="B142">
        <v>0.78471500000000005</v>
      </c>
      <c r="C142">
        <v>0.89904099999999998</v>
      </c>
      <c r="D142">
        <v>0.89904099999999998</v>
      </c>
    </row>
    <row r="143" spans="2:4" x14ac:dyDescent="0.35">
      <c r="B143">
        <v>0.83019399999999999</v>
      </c>
      <c r="C143">
        <v>0.95843500000000004</v>
      </c>
      <c r="D143">
        <v>0.95843500000000004</v>
      </c>
    </row>
    <row r="144" spans="2:4" x14ac:dyDescent="0.35">
      <c r="B144">
        <v>0.87830900000000001</v>
      </c>
      <c r="C144">
        <v>1.0226299999999999</v>
      </c>
      <c r="D144">
        <v>1.0226299999999999</v>
      </c>
    </row>
    <row r="145" spans="2:4" x14ac:dyDescent="0.35">
      <c r="B145">
        <v>0.92921299999999996</v>
      </c>
      <c r="C145">
        <v>1.0916699999999999</v>
      </c>
      <c r="D145">
        <v>1.09012</v>
      </c>
    </row>
    <row r="146" spans="2:4" x14ac:dyDescent="0.35">
      <c r="B146">
        <v>0.98306700000000002</v>
      </c>
      <c r="C146">
        <v>1.1735</v>
      </c>
      <c r="D146">
        <v>1.1746700000000001</v>
      </c>
    </row>
    <row r="147" spans="2:4" x14ac:dyDescent="0.35">
      <c r="B147">
        <v>1.0400400000000001</v>
      </c>
      <c r="C147">
        <v>1.2599</v>
      </c>
      <c r="D147">
        <v>1.2548600000000001</v>
      </c>
    </row>
    <row r="148" spans="2:4" x14ac:dyDescent="0.35">
      <c r="B148">
        <v>1.10032</v>
      </c>
      <c r="C148">
        <v>1.35487</v>
      </c>
      <c r="D148">
        <v>1.3554200000000001</v>
      </c>
    </row>
    <row r="149" spans="2:4" x14ac:dyDescent="0.35">
      <c r="B149">
        <v>1.1640900000000001</v>
      </c>
      <c r="C149">
        <v>1.4545600000000001</v>
      </c>
      <c r="D149">
        <v>1.4705600000000001</v>
      </c>
    </row>
    <row r="150" spans="2:4" x14ac:dyDescent="0.35">
      <c r="B150">
        <v>1.23156</v>
      </c>
      <c r="C150">
        <v>1.57386</v>
      </c>
      <c r="D150">
        <v>1.57833</v>
      </c>
    </row>
    <row r="151" spans="2:4" x14ac:dyDescent="0.35">
      <c r="B151">
        <v>1.3029299999999999</v>
      </c>
      <c r="C151">
        <v>1.6984699999999999</v>
      </c>
      <c r="D151">
        <v>1.7062900000000001</v>
      </c>
    </row>
    <row r="152" spans="2:4" x14ac:dyDescent="0.35">
      <c r="B152">
        <v>1.37845</v>
      </c>
      <c r="C152">
        <v>1.8458300000000001</v>
      </c>
      <c r="D152">
        <v>1.8454200000000001</v>
      </c>
    </row>
    <row r="153" spans="2:4" x14ac:dyDescent="0.35">
      <c r="B153">
        <v>1.45834</v>
      </c>
      <c r="C153">
        <v>1.9881800000000001</v>
      </c>
      <c r="D153">
        <v>1.9860500000000001</v>
      </c>
    </row>
    <row r="154" spans="2:4" x14ac:dyDescent="0.35">
      <c r="B154">
        <v>1.5428599999999999</v>
      </c>
      <c r="C154">
        <v>2.1560899999999998</v>
      </c>
      <c r="D154">
        <v>2.1567799999999999</v>
      </c>
    </row>
    <row r="155" spans="2:4" x14ac:dyDescent="0.35">
      <c r="B155">
        <v>1.6322700000000001</v>
      </c>
      <c r="C155">
        <v>2.3452099999999998</v>
      </c>
      <c r="D155">
        <v>2.3380999999999998</v>
      </c>
    </row>
    <row r="156" spans="2:4" x14ac:dyDescent="0.35">
      <c r="B156">
        <v>1.7268699999999999</v>
      </c>
      <c r="C156">
        <v>2.52929</v>
      </c>
      <c r="D156">
        <v>2.52982</v>
      </c>
    </row>
    <row r="157" spans="2:4" x14ac:dyDescent="0.35">
      <c r="B157">
        <v>1.8269599999999999</v>
      </c>
      <c r="C157">
        <v>2.75339</v>
      </c>
      <c r="D157">
        <v>2.7501699999999998</v>
      </c>
    </row>
    <row r="158" spans="2:4" x14ac:dyDescent="0.35">
      <c r="B158">
        <v>1.9328399999999999</v>
      </c>
      <c r="C158">
        <v>2.9809999999999999</v>
      </c>
      <c r="D158">
        <v>2.9886699999999999</v>
      </c>
    </row>
    <row r="159" spans="2:4" x14ac:dyDescent="0.35">
      <c r="B159">
        <v>2.0448599999999999</v>
      </c>
      <c r="C159">
        <v>3.27346</v>
      </c>
      <c r="D159">
        <v>3.2466499999999998</v>
      </c>
    </row>
    <row r="160" spans="2:4" x14ac:dyDescent="0.35">
      <c r="B160">
        <v>2.16337</v>
      </c>
      <c r="C160">
        <v>3.5967799999999999</v>
      </c>
      <c r="D160">
        <v>3.5542699999999998</v>
      </c>
    </row>
    <row r="161" spans="2:7" x14ac:dyDescent="0.35">
      <c r="B161">
        <v>2.2887599999999999</v>
      </c>
      <c r="C161">
        <v>3.9494600000000002</v>
      </c>
      <c r="D161">
        <v>3.86795</v>
      </c>
    </row>
    <row r="162" spans="2:7" x14ac:dyDescent="0.35">
      <c r="B162">
        <v>2.4214000000000002</v>
      </c>
      <c r="C162">
        <v>4.3677000000000001</v>
      </c>
      <c r="D162">
        <v>4.2576700000000001</v>
      </c>
    </row>
    <row r="163" spans="2:7" x14ac:dyDescent="0.35">
      <c r="B163">
        <v>2.5617399999999999</v>
      </c>
      <c r="C163">
        <v>4.8919699999999997</v>
      </c>
      <c r="D163">
        <v>4.6402099999999997</v>
      </c>
    </row>
    <row r="164" spans="2:7" x14ac:dyDescent="0.35">
      <c r="B164">
        <v>2.71021</v>
      </c>
      <c r="C164">
        <v>5.5589399999999998</v>
      </c>
      <c r="D164">
        <v>5.0789799999999996</v>
      </c>
    </row>
    <row r="165" spans="2:7" x14ac:dyDescent="0.35">
      <c r="B165">
        <v>2.8672800000000001</v>
      </c>
      <c r="C165">
        <v>7.0038799999999997</v>
      </c>
      <c r="D165">
        <v>5.5911799999999996</v>
      </c>
    </row>
    <row r="166" spans="2:7" x14ac:dyDescent="0.35">
      <c r="B166">
        <v>3.0334599999999998</v>
      </c>
      <c r="C166">
        <v>12.866</v>
      </c>
      <c r="D166">
        <v>6.0855199999999998</v>
      </c>
    </row>
    <row r="167" spans="2:7" x14ac:dyDescent="0.35">
      <c r="B167">
        <v>3.2092700000000001</v>
      </c>
      <c r="C167">
        <v>34.761800000000001</v>
      </c>
      <c r="D167">
        <v>6.72539</v>
      </c>
    </row>
    <row r="168" spans="2:7" x14ac:dyDescent="0.35">
      <c r="B168">
        <v>3.39527</v>
      </c>
      <c r="D168">
        <v>7.3261799999999999</v>
      </c>
    </row>
    <row r="169" spans="2:7" x14ac:dyDescent="0.35">
      <c r="B169">
        <v>3.5920399999999999</v>
      </c>
      <c r="D169">
        <v>7.9892300000000001</v>
      </c>
    </row>
    <row r="170" spans="2:7" x14ac:dyDescent="0.35">
      <c r="B170">
        <v>3.8002199999999999</v>
      </c>
      <c r="D170">
        <v>8.7604199999999999</v>
      </c>
    </row>
    <row r="171" spans="2:7" x14ac:dyDescent="0.35">
      <c r="B171">
        <v>4.0204700000000004</v>
      </c>
      <c r="D171">
        <v>9.5802700000000005</v>
      </c>
    </row>
    <row r="172" spans="2:7" x14ac:dyDescent="0.35">
      <c r="B172">
        <v>4.2534799999999997</v>
      </c>
      <c r="D172">
        <v>10.478899999999999</v>
      </c>
    </row>
    <row r="173" spans="2:7" x14ac:dyDescent="0.35">
      <c r="B173">
        <v>4.5</v>
      </c>
      <c r="D173">
        <v>11.418900000000001</v>
      </c>
    </row>
    <row r="176" spans="2:7" ht="23.5" x14ac:dyDescent="0.55000000000000004">
      <c r="B176" s="2" t="s">
        <v>17</v>
      </c>
      <c r="G176" s="2" t="s">
        <v>21</v>
      </c>
    </row>
    <row r="177" spans="2:9" x14ac:dyDescent="0.35">
      <c r="C177" t="s">
        <v>19</v>
      </c>
      <c r="D177" t="s">
        <v>20</v>
      </c>
      <c r="H177" t="s">
        <v>19</v>
      </c>
      <c r="I177" t="s">
        <v>20</v>
      </c>
    </row>
    <row r="178" spans="2:9" x14ac:dyDescent="0.35">
      <c r="B178">
        <v>0.5</v>
      </c>
      <c r="C178">
        <v>0.50534100000000004</v>
      </c>
      <c r="D178">
        <v>0.503413</v>
      </c>
      <c r="G178">
        <v>0.5</v>
      </c>
      <c r="H178">
        <v>0.50651999999999997</v>
      </c>
    </row>
    <row r="179" spans="2:9" x14ac:dyDescent="0.35">
      <c r="B179">
        <v>0.52985400000000005</v>
      </c>
      <c r="C179">
        <v>0.533636</v>
      </c>
      <c r="D179">
        <v>0.53414300000000003</v>
      </c>
      <c r="G179">
        <v>0.52985400000000005</v>
      </c>
      <c r="H179">
        <v>0.53578199999999998</v>
      </c>
    </row>
    <row r="180" spans="2:9" x14ac:dyDescent="0.35">
      <c r="B180">
        <v>0.56149099999999996</v>
      </c>
      <c r="C180">
        <v>0.56610899999999997</v>
      </c>
      <c r="D180">
        <v>0.56490200000000002</v>
      </c>
      <c r="G180">
        <v>0.56149099999999996</v>
      </c>
      <c r="H180">
        <v>0.56939600000000001</v>
      </c>
    </row>
    <row r="181" spans="2:9" x14ac:dyDescent="0.35">
      <c r="B181">
        <v>0.59501700000000002</v>
      </c>
      <c r="C181">
        <v>0.60075999999999996</v>
      </c>
      <c r="D181">
        <v>0.60140300000000002</v>
      </c>
      <c r="G181">
        <v>0.59501700000000002</v>
      </c>
      <c r="H181">
        <v>0.60156699999999996</v>
      </c>
    </row>
    <row r="182" spans="2:9" x14ac:dyDescent="0.35">
      <c r="B182">
        <v>0.63054500000000002</v>
      </c>
      <c r="C182">
        <v>0.63493299999999997</v>
      </c>
      <c r="D182">
        <v>0.63159500000000002</v>
      </c>
      <c r="G182">
        <v>0.63054500000000002</v>
      </c>
      <c r="H182">
        <v>0.63867499999999999</v>
      </c>
    </row>
    <row r="183" spans="2:9" x14ac:dyDescent="0.35">
      <c r="B183">
        <v>0.66819300000000004</v>
      </c>
      <c r="C183">
        <v>0.67472100000000002</v>
      </c>
      <c r="D183">
        <v>0.671705</v>
      </c>
      <c r="G183">
        <v>0.66819300000000004</v>
      </c>
      <c r="H183">
        <v>0.67573099999999997</v>
      </c>
    </row>
    <row r="184" spans="2:9" x14ac:dyDescent="0.35">
      <c r="B184">
        <v>0.70809</v>
      </c>
      <c r="C184">
        <v>0.71380999999999994</v>
      </c>
      <c r="D184">
        <v>0.71426599999999996</v>
      </c>
      <c r="G184">
        <v>0.70809</v>
      </c>
      <c r="H184">
        <v>0.71836800000000001</v>
      </c>
    </row>
    <row r="185" spans="2:9" x14ac:dyDescent="0.35">
      <c r="B185">
        <v>0.75036899999999995</v>
      </c>
      <c r="C185">
        <v>0.755135</v>
      </c>
      <c r="D185">
        <v>0.75462700000000005</v>
      </c>
      <c r="G185">
        <v>0.75036899999999995</v>
      </c>
      <c r="H185">
        <v>0.76226899999999997</v>
      </c>
    </row>
    <row r="186" spans="2:9" x14ac:dyDescent="0.35">
      <c r="B186">
        <v>0.79517300000000002</v>
      </c>
      <c r="C186">
        <v>0.80435500000000004</v>
      </c>
      <c r="D186">
        <v>0.80101199999999995</v>
      </c>
      <c r="G186">
        <v>0.79517300000000002</v>
      </c>
      <c r="H186">
        <v>0.80810499999999996</v>
      </c>
    </row>
    <row r="187" spans="2:9" x14ac:dyDescent="0.35">
      <c r="B187">
        <v>0.84265100000000004</v>
      </c>
      <c r="C187">
        <v>0.84973699999999996</v>
      </c>
      <c r="D187">
        <v>0.84668299999999996</v>
      </c>
      <c r="G187">
        <v>0.84265100000000004</v>
      </c>
      <c r="H187">
        <v>0.85514500000000004</v>
      </c>
    </row>
    <row r="188" spans="2:9" x14ac:dyDescent="0.35">
      <c r="B188">
        <v>0.89296500000000001</v>
      </c>
      <c r="C188">
        <v>0.90149400000000002</v>
      </c>
      <c r="D188">
        <v>0.90217599999999998</v>
      </c>
      <c r="G188">
        <v>0.89296500000000001</v>
      </c>
      <c r="H188">
        <v>0.90474699999999997</v>
      </c>
    </row>
    <row r="189" spans="2:9" x14ac:dyDescent="0.35">
      <c r="B189">
        <v>0.94628299999999999</v>
      </c>
      <c r="C189">
        <v>0.95434699999999995</v>
      </c>
      <c r="D189">
        <v>0.95337700000000003</v>
      </c>
      <c r="G189">
        <v>0.94628299999999999</v>
      </c>
      <c r="H189">
        <v>0.96119600000000005</v>
      </c>
    </row>
    <row r="190" spans="2:9" x14ac:dyDescent="0.35">
      <c r="B190">
        <v>1.00278</v>
      </c>
      <c r="C190">
        <v>1.01329</v>
      </c>
      <c r="D190">
        <v>1.01501</v>
      </c>
      <c r="G190">
        <v>1.00278</v>
      </c>
      <c r="H190">
        <v>1.0213399999999999</v>
      </c>
    </row>
    <row r="191" spans="2:9" x14ac:dyDescent="0.35">
      <c r="B191">
        <v>1.0626599999999999</v>
      </c>
      <c r="C191">
        <v>1.0744199999999999</v>
      </c>
      <c r="D191">
        <v>1.0716600000000001</v>
      </c>
      <c r="G191">
        <v>1.0626599999999999</v>
      </c>
      <c r="H191">
        <v>1.0777399999999999</v>
      </c>
    </row>
    <row r="192" spans="2:9" x14ac:dyDescent="0.35">
      <c r="B192">
        <v>1.1261099999999999</v>
      </c>
      <c r="C192">
        <v>1.14164</v>
      </c>
      <c r="D192">
        <v>1.1393599999999999</v>
      </c>
      <c r="G192">
        <v>1.1261099999999999</v>
      </c>
      <c r="H192">
        <v>1.1459699999999999</v>
      </c>
    </row>
    <row r="193" spans="2:8" x14ac:dyDescent="0.35">
      <c r="B193">
        <v>1.1933499999999999</v>
      </c>
      <c r="C193">
        <v>1.20926</v>
      </c>
      <c r="D193">
        <v>1.2071400000000001</v>
      </c>
      <c r="G193">
        <v>1.1933499999999999</v>
      </c>
      <c r="H193">
        <v>1.2063999999999999</v>
      </c>
    </row>
    <row r="194" spans="2:8" x14ac:dyDescent="0.35">
      <c r="B194">
        <v>1.2645999999999999</v>
      </c>
      <c r="C194">
        <v>1.2829900000000001</v>
      </c>
      <c r="D194">
        <v>1.2773399999999999</v>
      </c>
      <c r="G194">
        <v>1.2645999999999999</v>
      </c>
      <c r="H194">
        <v>1.28562</v>
      </c>
    </row>
    <row r="195" spans="2:8" x14ac:dyDescent="0.35">
      <c r="B195">
        <v>1.3401099999999999</v>
      </c>
      <c r="C195">
        <v>1.3552299999999999</v>
      </c>
      <c r="D195">
        <v>1.3563499999999999</v>
      </c>
      <c r="G195">
        <v>1.3401099999999999</v>
      </c>
      <c r="H195">
        <v>1.3596200000000001</v>
      </c>
    </row>
    <row r="196" spans="2:8" x14ac:dyDescent="0.35">
      <c r="B196">
        <v>1.42012</v>
      </c>
      <c r="C196">
        <v>1.4431700000000001</v>
      </c>
      <c r="D196">
        <v>1.4373400000000001</v>
      </c>
      <c r="G196">
        <v>1.42012</v>
      </c>
      <c r="H196">
        <v>1.44441</v>
      </c>
    </row>
    <row r="197" spans="2:8" x14ac:dyDescent="0.35">
      <c r="B197">
        <v>1.50492</v>
      </c>
      <c r="C197">
        <v>1.52718</v>
      </c>
      <c r="D197">
        <v>1.52597</v>
      </c>
      <c r="G197">
        <v>1.50492</v>
      </c>
      <c r="H197">
        <v>1.52705</v>
      </c>
    </row>
    <row r="198" spans="2:8" x14ac:dyDescent="0.35">
      <c r="B198">
        <v>1.59477</v>
      </c>
      <c r="C198">
        <v>1.62686</v>
      </c>
      <c r="D198">
        <v>1.6204400000000001</v>
      </c>
      <c r="G198">
        <v>1.59477</v>
      </c>
      <c r="H198">
        <v>1.61934</v>
      </c>
    </row>
    <row r="199" spans="2:8" x14ac:dyDescent="0.35">
      <c r="B199">
        <v>1.6899900000000001</v>
      </c>
      <c r="C199">
        <v>1.7131400000000001</v>
      </c>
      <c r="D199">
        <v>1.7131000000000001</v>
      </c>
      <c r="G199">
        <v>1.6899900000000001</v>
      </c>
      <c r="H199">
        <v>1.72228</v>
      </c>
    </row>
    <row r="200" spans="2:8" x14ac:dyDescent="0.35">
      <c r="B200">
        <v>1.7908999999999999</v>
      </c>
      <c r="C200">
        <v>1.8195600000000001</v>
      </c>
      <c r="D200">
        <v>1.8249899999999999</v>
      </c>
      <c r="G200">
        <v>1.7908999999999999</v>
      </c>
      <c r="H200">
        <v>1.8261499999999999</v>
      </c>
    </row>
    <row r="201" spans="2:8" x14ac:dyDescent="0.35">
      <c r="B201">
        <v>1.8978299999999999</v>
      </c>
      <c r="C201">
        <v>1.93405</v>
      </c>
      <c r="D201">
        <v>1.93285</v>
      </c>
      <c r="G201">
        <v>1.8978299999999999</v>
      </c>
      <c r="H201">
        <v>1.9367399999999999</v>
      </c>
    </row>
    <row r="202" spans="2:8" x14ac:dyDescent="0.35">
      <c r="B202">
        <v>2.0111500000000002</v>
      </c>
      <c r="C202">
        <v>2.0478299999999998</v>
      </c>
      <c r="D202">
        <v>2.0499700000000001</v>
      </c>
      <c r="G202">
        <v>2.0111500000000002</v>
      </c>
      <c r="H202">
        <v>2.0504099999999998</v>
      </c>
    </row>
    <row r="203" spans="2:8" x14ac:dyDescent="0.35">
      <c r="B203">
        <v>2.13123</v>
      </c>
      <c r="C203">
        <v>2.17475</v>
      </c>
      <c r="D203">
        <v>2.16818</v>
      </c>
      <c r="G203">
        <v>2.13123</v>
      </c>
      <c r="H203">
        <v>2.1791100000000001</v>
      </c>
    </row>
    <row r="204" spans="2:8" x14ac:dyDescent="0.35">
      <c r="B204">
        <v>2.2584900000000001</v>
      </c>
      <c r="C204">
        <v>2.3037100000000001</v>
      </c>
      <c r="D204">
        <v>2.2909000000000002</v>
      </c>
      <c r="G204">
        <v>2.2584900000000001</v>
      </c>
      <c r="H204">
        <v>2.30593</v>
      </c>
    </row>
    <row r="205" spans="2:8" x14ac:dyDescent="0.35">
      <c r="B205">
        <v>2.3933399999999998</v>
      </c>
      <c r="C205">
        <v>2.4443999999999999</v>
      </c>
      <c r="D205">
        <v>2.4329499999999999</v>
      </c>
      <c r="G205">
        <v>2.3933399999999998</v>
      </c>
      <c r="H205">
        <v>2.4540299999999999</v>
      </c>
    </row>
    <row r="206" spans="2:8" x14ac:dyDescent="0.35">
      <c r="B206">
        <v>2.5362399999999998</v>
      </c>
      <c r="C206">
        <v>2.5982500000000002</v>
      </c>
      <c r="D206">
        <v>2.5866199999999999</v>
      </c>
      <c r="G206">
        <v>2.5362399999999998</v>
      </c>
      <c r="H206">
        <v>2.59626</v>
      </c>
    </row>
    <row r="207" spans="2:8" x14ac:dyDescent="0.35">
      <c r="B207">
        <v>2.6876799999999998</v>
      </c>
      <c r="C207">
        <v>2.75467</v>
      </c>
      <c r="D207">
        <v>2.7330999999999999</v>
      </c>
      <c r="G207">
        <v>2.6876799999999998</v>
      </c>
      <c r="H207">
        <v>2.7669000000000001</v>
      </c>
    </row>
    <row r="208" spans="2:8" x14ac:dyDescent="0.35">
      <c r="B208">
        <v>2.84815</v>
      </c>
      <c r="C208">
        <v>2.9110800000000001</v>
      </c>
      <c r="D208">
        <v>2.8985099999999999</v>
      </c>
      <c r="G208">
        <v>2.84815</v>
      </c>
      <c r="H208">
        <v>2.92442</v>
      </c>
    </row>
    <row r="209" spans="1:9" x14ac:dyDescent="0.35">
      <c r="B209">
        <v>3.0182099999999998</v>
      </c>
      <c r="C209">
        <v>3.0912600000000001</v>
      </c>
      <c r="D209">
        <v>3.0546500000000001</v>
      </c>
      <c r="G209">
        <v>3.0182099999999998</v>
      </c>
      <c r="H209">
        <v>3.0942500000000002</v>
      </c>
    </row>
    <row r="210" spans="1:9" x14ac:dyDescent="0.35">
      <c r="B210">
        <v>3.19842</v>
      </c>
      <c r="C210">
        <v>3.2917100000000001</v>
      </c>
      <c r="D210">
        <v>3.2525499999999998</v>
      </c>
      <c r="G210">
        <v>3.19842</v>
      </c>
      <c r="H210">
        <v>3.2971699999999999</v>
      </c>
    </row>
    <row r="211" spans="1:9" x14ac:dyDescent="0.35">
      <c r="B211">
        <v>3.3894000000000002</v>
      </c>
      <c r="C211">
        <v>3.4953699999999999</v>
      </c>
      <c r="D211">
        <v>3.4521099999999998</v>
      </c>
      <c r="G211">
        <v>3.3894000000000002</v>
      </c>
      <c r="H211">
        <v>3.5123199999999999</v>
      </c>
    </row>
    <row r="212" spans="1:9" x14ac:dyDescent="0.35">
      <c r="B212">
        <v>3.5917699999999999</v>
      </c>
      <c r="C212">
        <v>3.7212399999999999</v>
      </c>
      <c r="D212">
        <v>3.6580699999999999</v>
      </c>
      <c r="G212">
        <v>3.5917699999999999</v>
      </c>
      <c r="H212">
        <v>3.7341799999999998</v>
      </c>
    </row>
    <row r="213" spans="1:9" x14ac:dyDescent="0.35">
      <c r="B213">
        <v>3.8062299999999998</v>
      </c>
      <c r="C213">
        <v>3.9553500000000001</v>
      </c>
      <c r="D213">
        <v>3.8738800000000002</v>
      </c>
      <c r="G213">
        <v>3.8062299999999998</v>
      </c>
      <c r="H213">
        <v>3.98881</v>
      </c>
    </row>
    <row r="214" spans="1:9" x14ac:dyDescent="0.35">
      <c r="B214">
        <v>4.0335000000000001</v>
      </c>
      <c r="C214">
        <v>4.1966999999999999</v>
      </c>
      <c r="D214">
        <v>4.0887500000000001</v>
      </c>
      <c r="G214">
        <v>4.0335000000000001</v>
      </c>
      <c r="H214">
        <v>4.2576400000000003</v>
      </c>
    </row>
    <row r="215" spans="1:9" x14ac:dyDescent="0.35">
      <c r="B215">
        <v>4.27433</v>
      </c>
      <c r="C215">
        <v>4.5205599999999997</v>
      </c>
      <c r="D215">
        <v>4.3587300000000004</v>
      </c>
      <c r="G215">
        <v>4.27433</v>
      </c>
      <c r="H215">
        <v>4.5773799999999998</v>
      </c>
    </row>
    <row r="216" spans="1:9" x14ac:dyDescent="0.35">
      <c r="B216">
        <v>4.5295500000000004</v>
      </c>
      <c r="C216">
        <v>4.9236899999999997</v>
      </c>
      <c r="D216">
        <v>4.6061500000000004</v>
      </c>
      <c r="G216">
        <v>4.5295500000000004</v>
      </c>
      <c r="H216">
        <v>5.0487700000000002</v>
      </c>
    </row>
    <row r="217" spans="1:9" x14ac:dyDescent="0.35">
      <c r="B217">
        <v>4.8</v>
      </c>
      <c r="C217">
        <v>5.8580100000000002</v>
      </c>
      <c r="D217">
        <v>4.8664399999999999</v>
      </c>
      <c r="G217">
        <v>4.8</v>
      </c>
      <c r="H217">
        <v>10.1724</v>
      </c>
      <c r="I217">
        <v>4.8604200000000004</v>
      </c>
    </row>
    <row r="218" spans="1:9" x14ac:dyDescent="0.35">
      <c r="A218" s="3"/>
      <c r="B218">
        <v>4.8050300000000004</v>
      </c>
      <c r="C218">
        <v>5.8453499999999998</v>
      </c>
      <c r="D218">
        <v>4.8762499999999998</v>
      </c>
      <c r="G218">
        <v>4.8050300000000004</v>
      </c>
      <c r="H218">
        <v>9.5900700000000008</v>
      </c>
      <c r="I218">
        <v>4.9060199999999998</v>
      </c>
    </row>
    <row r="219" spans="1:9" x14ac:dyDescent="0.35">
      <c r="B219">
        <v>4.81006</v>
      </c>
      <c r="C219">
        <v>5.8129099999999996</v>
      </c>
      <c r="D219">
        <v>4.8730399999999996</v>
      </c>
      <c r="G219">
        <v>4.81006</v>
      </c>
      <c r="H219">
        <v>11.605</v>
      </c>
      <c r="I219">
        <v>4.89445</v>
      </c>
    </row>
    <row r="220" spans="1:9" x14ac:dyDescent="0.35">
      <c r="B220">
        <v>4.8151000000000002</v>
      </c>
      <c r="C220">
        <v>5.8481699999999996</v>
      </c>
      <c r="D220">
        <v>4.8902599999999996</v>
      </c>
      <c r="G220">
        <v>4.8151000000000002</v>
      </c>
      <c r="H220">
        <v>10.7593</v>
      </c>
      <c r="I220">
        <v>4.8779399999999997</v>
      </c>
    </row>
    <row r="221" spans="1:9" x14ac:dyDescent="0.35">
      <c r="B221">
        <v>4.8201400000000003</v>
      </c>
      <c r="C221">
        <v>6.1703799999999998</v>
      </c>
      <c r="D221">
        <v>4.8989399999999996</v>
      </c>
      <c r="G221">
        <v>4.8201400000000003</v>
      </c>
      <c r="H221">
        <v>13.185700000000001</v>
      </c>
      <c r="I221">
        <v>4.9031799999999999</v>
      </c>
    </row>
    <row r="222" spans="1:9" x14ac:dyDescent="0.35">
      <c r="B222">
        <v>4.8251900000000001</v>
      </c>
      <c r="C222">
        <v>5.8256699999999997</v>
      </c>
      <c r="D222">
        <v>4.90768</v>
      </c>
      <c r="G222">
        <v>4.8251900000000001</v>
      </c>
      <c r="H222">
        <v>11.067299999999999</v>
      </c>
      <c r="I222">
        <v>4.9268299999999998</v>
      </c>
    </row>
    <row r="223" spans="1:9" x14ac:dyDescent="0.35">
      <c r="B223">
        <v>4.8302399999999999</v>
      </c>
      <c r="C223">
        <v>6.1012700000000004</v>
      </c>
      <c r="D223">
        <v>4.8955900000000003</v>
      </c>
      <c r="G223">
        <v>4.8302399999999999</v>
      </c>
      <c r="H223">
        <v>12.0677</v>
      </c>
      <c r="I223">
        <v>4.9209100000000001</v>
      </c>
    </row>
    <row r="224" spans="1:9" x14ac:dyDescent="0.35">
      <c r="B224">
        <v>4.8353000000000002</v>
      </c>
      <c r="C224">
        <v>6.0163399999999996</v>
      </c>
      <c r="D224">
        <v>4.9129300000000002</v>
      </c>
      <c r="G224">
        <v>4.8353000000000002</v>
      </c>
      <c r="H224">
        <v>17.6264</v>
      </c>
      <c r="I224">
        <v>4.9052199999999999</v>
      </c>
    </row>
    <row r="225" spans="1:9" x14ac:dyDescent="0.35">
      <c r="B225">
        <v>4.8403600000000004</v>
      </c>
      <c r="C225">
        <v>6.2280600000000002</v>
      </c>
      <c r="D225">
        <v>4.9271000000000003</v>
      </c>
      <c r="G225">
        <v>4.8403600000000004</v>
      </c>
      <c r="H225">
        <v>16.677900000000001</v>
      </c>
      <c r="I225">
        <v>4.93</v>
      </c>
    </row>
    <row r="226" spans="1:9" x14ac:dyDescent="0.35">
      <c r="B226">
        <v>4.8454300000000003</v>
      </c>
      <c r="C226">
        <v>6.2162300000000004</v>
      </c>
      <c r="D226">
        <v>4.9344999999999999</v>
      </c>
      <c r="G226">
        <v>4.8454300000000003</v>
      </c>
      <c r="H226">
        <v>17.554200000000002</v>
      </c>
      <c r="I226">
        <v>4.9361199999999998</v>
      </c>
    </row>
    <row r="227" spans="1:9" x14ac:dyDescent="0.35">
      <c r="B227">
        <v>4.8505099999999999</v>
      </c>
      <c r="C227">
        <v>6.1720100000000002</v>
      </c>
      <c r="D227">
        <v>4.93581</v>
      </c>
      <c r="G227">
        <v>4.8505099999999999</v>
      </c>
      <c r="H227">
        <v>19.7347</v>
      </c>
      <c r="I227">
        <v>4.9425999999999997</v>
      </c>
    </row>
    <row r="228" spans="1:9" x14ac:dyDescent="0.35">
      <c r="B228">
        <v>4.8555900000000003</v>
      </c>
      <c r="C228">
        <v>6.3766499999999997</v>
      </c>
      <c r="D228">
        <v>4.9541399999999998</v>
      </c>
      <c r="G228">
        <v>4.8555900000000003</v>
      </c>
      <c r="H228">
        <v>23.744299999999999</v>
      </c>
      <c r="I228">
        <v>4.9372299999999996</v>
      </c>
    </row>
    <row r="229" spans="1:9" x14ac:dyDescent="0.35">
      <c r="B229">
        <v>4.8606699999999998</v>
      </c>
      <c r="C229">
        <v>6.2826199999999996</v>
      </c>
      <c r="D229">
        <v>4.94801</v>
      </c>
      <c r="G229">
        <v>4.8606699999999998</v>
      </c>
      <c r="H229">
        <v>19.986699999999999</v>
      </c>
      <c r="I229">
        <v>4.9451000000000001</v>
      </c>
    </row>
    <row r="230" spans="1:9" x14ac:dyDescent="0.35">
      <c r="B230">
        <v>4.8657599999999999</v>
      </c>
      <c r="C230">
        <v>6.7836400000000001</v>
      </c>
      <c r="D230">
        <v>4.9555300000000004</v>
      </c>
      <c r="G230">
        <v>4.8657599999999999</v>
      </c>
      <c r="H230">
        <v>22.611899999999999</v>
      </c>
      <c r="I230">
        <v>4.9561299999999999</v>
      </c>
    </row>
    <row r="231" spans="1:9" x14ac:dyDescent="0.35">
      <c r="B231">
        <v>4.8708600000000004</v>
      </c>
      <c r="C231">
        <v>6.5724600000000004</v>
      </c>
      <c r="D231">
        <v>4.9615299999999998</v>
      </c>
      <c r="G231">
        <v>4.8708600000000004</v>
      </c>
      <c r="H231">
        <v>26.597200000000001</v>
      </c>
      <c r="I231">
        <v>4.9436200000000001</v>
      </c>
    </row>
    <row r="232" spans="1:9" x14ac:dyDescent="0.35">
      <c r="B232">
        <v>4.8759600000000001</v>
      </c>
      <c r="C232">
        <v>6.84518</v>
      </c>
      <c r="D232">
        <v>4.9447000000000001</v>
      </c>
      <c r="G232">
        <v>4.8759600000000001</v>
      </c>
      <c r="H232">
        <v>24.948799999999999</v>
      </c>
      <c r="I232">
        <v>4.9400500000000003</v>
      </c>
    </row>
    <row r="233" spans="1:9" x14ac:dyDescent="0.35">
      <c r="B233">
        <v>4.8810599999999997</v>
      </c>
      <c r="C233">
        <v>7.6909400000000003</v>
      </c>
      <c r="D233">
        <v>4.9627800000000004</v>
      </c>
      <c r="G233">
        <v>4.8810599999999997</v>
      </c>
      <c r="H233">
        <v>23.924199999999999</v>
      </c>
      <c r="I233">
        <v>4.96</v>
      </c>
    </row>
    <row r="234" spans="1:9" x14ac:dyDescent="0.35">
      <c r="B234">
        <v>4.8861800000000004</v>
      </c>
      <c r="C234">
        <v>7.50718</v>
      </c>
      <c r="D234">
        <v>4.9639699999999998</v>
      </c>
      <c r="G234">
        <v>4.8861800000000004</v>
      </c>
      <c r="I234">
        <v>4.9695299999999998</v>
      </c>
    </row>
    <row r="235" spans="1:9" x14ac:dyDescent="0.35">
      <c r="B235">
        <v>4.8912899999999997</v>
      </c>
      <c r="C235">
        <v>6.5738599999999998</v>
      </c>
      <c r="D235">
        <v>4.9858700000000002</v>
      </c>
      <c r="G235">
        <v>4.8912899999999997</v>
      </c>
      <c r="I235">
        <v>4.98278</v>
      </c>
    </row>
    <row r="236" spans="1:9" x14ac:dyDescent="0.35">
      <c r="B236">
        <v>4.89642</v>
      </c>
      <c r="C236">
        <v>7.7099599999999997</v>
      </c>
      <c r="D236">
        <v>4.9820700000000002</v>
      </c>
      <c r="G236">
        <v>4.89642</v>
      </c>
      <c r="I236">
        <v>4.9881399999999996</v>
      </c>
    </row>
    <row r="237" spans="1:9" x14ac:dyDescent="0.35">
      <c r="B237">
        <v>4.9015399999999998</v>
      </c>
      <c r="C237">
        <v>7.7696899999999998</v>
      </c>
      <c r="D237">
        <v>4.9752099999999997</v>
      </c>
      <c r="G237">
        <v>4.9015399999999998</v>
      </c>
      <c r="I237">
        <v>4.9823599999999999</v>
      </c>
    </row>
    <row r="238" spans="1:9" x14ac:dyDescent="0.35">
      <c r="A238" s="5" t="s">
        <v>18</v>
      </c>
      <c r="B238">
        <v>4.9066799999999997</v>
      </c>
      <c r="C238">
        <v>11.9419</v>
      </c>
      <c r="D238">
        <v>4.9954299999999998</v>
      </c>
      <c r="G238">
        <v>4.9066799999999997</v>
      </c>
      <c r="I238">
        <v>5.0048500000000002</v>
      </c>
    </row>
    <row r="239" spans="1:9" x14ac:dyDescent="0.35">
      <c r="B239">
        <v>4.9118199999999996</v>
      </c>
      <c r="C239">
        <v>8.3873800000000003</v>
      </c>
      <c r="D239">
        <v>4.9886499999999998</v>
      </c>
      <c r="G239">
        <v>4.9118199999999996</v>
      </c>
      <c r="I239">
        <v>4.9859499999999999</v>
      </c>
    </row>
    <row r="240" spans="1:9" x14ac:dyDescent="0.35">
      <c r="B240">
        <v>4.9169600000000004</v>
      </c>
      <c r="C240">
        <v>9.1780399999999993</v>
      </c>
      <c r="D240">
        <v>5.0150499999999996</v>
      </c>
      <c r="G240">
        <v>4.9169600000000004</v>
      </c>
      <c r="I240">
        <v>5.0123300000000004</v>
      </c>
    </row>
    <row r="241" spans="2:9" x14ac:dyDescent="0.35">
      <c r="B241">
        <v>4.92211</v>
      </c>
      <c r="C241">
        <v>10.1424</v>
      </c>
      <c r="D241">
        <v>4.9995500000000002</v>
      </c>
      <c r="G241">
        <v>4.92211</v>
      </c>
      <c r="I241">
        <v>5.0228299999999999</v>
      </c>
    </row>
    <row r="242" spans="2:9" x14ac:dyDescent="0.35">
      <c r="B242">
        <v>4.9272600000000004</v>
      </c>
      <c r="C242">
        <v>10.1219</v>
      </c>
      <c r="D242">
        <v>5.0164099999999996</v>
      </c>
      <c r="G242">
        <v>4.9272600000000004</v>
      </c>
      <c r="I242">
        <v>5.00075</v>
      </c>
    </row>
    <row r="243" spans="2:9" x14ac:dyDescent="0.35">
      <c r="B243">
        <v>4.9324199999999996</v>
      </c>
      <c r="D243">
        <v>4.9942399999999996</v>
      </c>
      <c r="G243">
        <v>4.9324199999999996</v>
      </c>
      <c r="I243">
        <v>5.0036899999999997</v>
      </c>
    </row>
    <row r="244" spans="2:9" x14ac:dyDescent="0.35">
      <c r="B244">
        <v>4.9375900000000001</v>
      </c>
      <c r="D244">
        <v>5.0358999999999998</v>
      </c>
      <c r="G244">
        <v>4.9375900000000001</v>
      </c>
      <c r="I244">
        <v>5.0226199999999999</v>
      </c>
    </row>
    <row r="245" spans="2:9" x14ac:dyDescent="0.35">
      <c r="B245">
        <v>4.9427599999999998</v>
      </c>
      <c r="D245">
        <v>5.0084400000000002</v>
      </c>
      <c r="G245">
        <v>4.9427599999999998</v>
      </c>
      <c r="I245">
        <v>5.0303699999999996</v>
      </c>
    </row>
    <row r="246" spans="2:9" x14ac:dyDescent="0.35">
      <c r="B246">
        <v>4.94794</v>
      </c>
      <c r="D246">
        <v>5.0186700000000002</v>
      </c>
      <c r="G246">
        <v>4.94794</v>
      </c>
      <c r="I246">
        <v>5.0335999999999999</v>
      </c>
    </row>
    <row r="247" spans="2:9" x14ac:dyDescent="0.35">
      <c r="B247">
        <v>4.9531200000000002</v>
      </c>
      <c r="D247">
        <v>5.0261399999999998</v>
      </c>
      <c r="G247">
        <v>4.9531200000000002</v>
      </c>
      <c r="I247">
        <v>5.03268</v>
      </c>
    </row>
    <row r="248" spans="2:9" x14ac:dyDescent="0.35">
      <c r="B248">
        <v>4.95831</v>
      </c>
      <c r="D248">
        <v>5.0338099999999999</v>
      </c>
      <c r="G248">
        <v>4.95831</v>
      </c>
      <c r="I248">
        <v>5.0491700000000002</v>
      </c>
    </row>
    <row r="249" spans="2:9" x14ac:dyDescent="0.35">
      <c r="B249">
        <v>4.9634999999999998</v>
      </c>
      <c r="D249">
        <v>5.0340699999999998</v>
      </c>
      <c r="G249">
        <v>4.9634999999999998</v>
      </c>
      <c r="I249">
        <v>5.0552900000000003</v>
      </c>
    </row>
    <row r="250" spans="2:9" x14ac:dyDescent="0.35">
      <c r="B250">
        <v>4.9687000000000001</v>
      </c>
      <c r="D250">
        <v>5.0420800000000003</v>
      </c>
      <c r="G250">
        <v>4.9687000000000001</v>
      </c>
      <c r="I250">
        <v>5.0460799999999999</v>
      </c>
    </row>
    <row r="251" spans="2:9" x14ac:dyDescent="0.35">
      <c r="B251">
        <v>4.9739000000000004</v>
      </c>
      <c r="D251">
        <v>5.0556099999999997</v>
      </c>
      <c r="G251">
        <v>4.9739000000000004</v>
      </c>
      <c r="I251">
        <v>5.0619699999999996</v>
      </c>
    </row>
    <row r="252" spans="2:9" x14ac:dyDescent="0.35">
      <c r="B252">
        <v>4.9791100000000004</v>
      </c>
      <c r="D252">
        <v>5.0786100000000003</v>
      </c>
      <c r="G252">
        <v>4.9791100000000004</v>
      </c>
      <c r="I252">
        <v>5.0604800000000001</v>
      </c>
    </row>
    <row r="253" spans="2:9" x14ac:dyDescent="0.35">
      <c r="B253">
        <v>4.9843200000000003</v>
      </c>
      <c r="D253">
        <v>5.06738</v>
      </c>
      <c r="G253">
        <v>4.9843200000000003</v>
      </c>
      <c r="I253">
        <v>5.0644600000000004</v>
      </c>
    </row>
    <row r="254" spans="2:9" x14ac:dyDescent="0.35">
      <c r="B254">
        <v>4.9895399999999999</v>
      </c>
      <c r="D254">
        <v>5.0817800000000002</v>
      </c>
      <c r="G254">
        <v>4.9895399999999999</v>
      </c>
      <c r="I254">
        <v>5.0724499999999999</v>
      </c>
    </row>
    <row r="255" spans="2:9" x14ac:dyDescent="0.35">
      <c r="B255">
        <v>4.9947699999999999</v>
      </c>
      <c r="D255">
        <v>5.0766900000000001</v>
      </c>
      <c r="G255">
        <v>4.9947699999999999</v>
      </c>
      <c r="I255">
        <v>5.0730700000000004</v>
      </c>
    </row>
    <row r="256" spans="2:9" x14ac:dyDescent="0.35">
      <c r="B256">
        <v>5</v>
      </c>
      <c r="D256">
        <v>5.0852899999999996</v>
      </c>
      <c r="G256">
        <v>5</v>
      </c>
      <c r="I256">
        <v>5.0882300000000003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81F8D-3760-4112-9442-C552B0617143}">
  <dimension ref="A2:AD92"/>
  <sheetViews>
    <sheetView topLeftCell="E3" zoomScale="98" workbookViewId="0">
      <selection activeCell="L12" sqref="L12"/>
    </sheetView>
  </sheetViews>
  <sheetFormatPr baseColWidth="10" defaultRowHeight="14.5" x14ac:dyDescent="0.35"/>
  <cols>
    <col min="2" max="2" width="16.81640625" customWidth="1"/>
    <col min="3" max="3" width="19.81640625" customWidth="1"/>
    <col min="4" max="4" width="22.7265625" customWidth="1"/>
    <col min="5" max="5" width="24.7265625" customWidth="1"/>
    <col min="10" max="10" width="31.1796875" customWidth="1"/>
  </cols>
  <sheetData>
    <row r="2" spans="1:30" ht="23.5" x14ac:dyDescent="0.55000000000000004">
      <c r="A2" s="2" t="s">
        <v>23</v>
      </c>
    </row>
    <row r="3" spans="1:30" ht="23.5" x14ac:dyDescent="0.55000000000000004">
      <c r="A3" t="s">
        <v>15</v>
      </c>
      <c r="B3" t="s">
        <v>25</v>
      </c>
      <c r="C3" t="s">
        <v>24</v>
      </c>
      <c r="D3" t="s">
        <v>26</v>
      </c>
      <c r="E3" t="s">
        <v>27</v>
      </c>
      <c r="F3" t="s">
        <v>33</v>
      </c>
      <c r="K3" s="2" t="s">
        <v>8</v>
      </c>
    </row>
    <row r="4" spans="1:30" x14ac:dyDescent="0.35">
      <c r="A4">
        <v>0.5</v>
      </c>
      <c r="B4">
        <v>1.34714</v>
      </c>
      <c r="C4">
        <v>1.2599499999999999</v>
      </c>
      <c r="D4">
        <v>1.50003</v>
      </c>
      <c r="E4">
        <v>1.2247600000000001</v>
      </c>
      <c r="L4" t="s">
        <v>6</v>
      </c>
      <c r="M4" t="s">
        <v>7</v>
      </c>
      <c r="AC4">
        <v>0.5</v>
      </c>
      <c r="AD4">
        <v>2.1944599999999999</v>
      </c>
    </row>
    <row r="5" spans="1:30" x14ac:dyDescent="0.35">
      <c r="A5">
        <v>0.53013399999999999</v>
      </c>
      <c r="B5">
        <v>1.4370099999999999</v>
      </c>
      <c r="C5">
        <v>1.2931699999999999</v>
      </c>
      <c r="D5">
        <v>1.5904499999999999</v>
      </c>
      <c r="E5">
        <v>1.2611300000000001</v>
      </c>
      <c r="F5">
        <f>(D5-D4) / (A5-A4)</f>
        <v>3.0005973319174344</v>
      </c>
      <c r="K5">
        <v>4.5</v>
      </c>
      <c r="L5">
        <v>5.93811</v>
      </c>
      <c r="M5">
        <f t="shared" ref="M5:M44" si="0">K5 + 0.8 / (5 - K5)</f>
        <v>6.1</v>
      </c>
      <c r="N5">
        <f t="shared" ref="N5:N44" si="1" xml:space="preserve"> 5 / (2 *(5 - K5)) - 1/2 * (5 - K5)</f>
        <v>4.75</v>
      </c>
      <c r="AC5">
        <v>0.53013399999999999</v>
      </c>
      <c r="AD5">
        <v>2.2057899999999999</v>
      </c>
    </row>
    <row r="6" spans="1:30" x14ac:dyDescent="0.35">
      <c r="A6">
        <v>0.56208499999999995</v>
      </c>
      <c r="B6">
        <v>1.54436</v>
      </c>
      <c r="C6">
        <v>1.34273</v>
      </c>
      <c r="D6">
        <v>1.68631</v>
      </c>
      <c r="E6">
        <v>1.2985899999999999</v>
      </c>
      <c r="F6">
        <f t="shared" ref="F6:F43" si="2">(D6-D5) / (A6-A5)</f>
        <v>3.0002190854746393</v>
      </c>
      <c r="K6">
        <v>4.5121700000000002</v>
      </c>
      <c r="L6">
        <v>5.9770799999999999</v>
      </c>
      <c r="M6">
        <f t="shared" si="0"/>
        <v>6.1520855443494673</v>
      </c>
      <c r="N6">
        <f t="shared" si="1"/>
        <v>4.8808210760920847</v>
      </c>
      <c r="AC6">
        <v>0.56208499999999995</v>
      </c>
      <c r="AD6">
        <v>2.21774</v>
      </c>
    </row>
    <row r="7" spans="1:30" x14ac:dyDescent="0.35">
      <c r="A7">
        <v>0.59596099999999996</v>
      </c>
      <c r="B7">
        <v>1.65374</v>
      </c>
      <c r="C7">
        <v>1.3991100000000001</v>
      </c>
      <c r="D7">
        <v>1.7879700000000001</v>
      </c>
      <c r="E7">
        <v>1.3371500000000001</v>
      </c>
      <c r="F7">
        <f t="shared" si="2"/>
        <v>3.0009446215609881</v>
      </c>
      <c r="K7">
        <v>4.5243799999999998</v>
      </c>
      <c r="L7">
        <v>6.0327999999999999</v>
      </c>
      <c r="M7">
        <f t="shared" si="0"/>
        <v>6.2063950540347328</v>
      </c>
      <c r="N7">
        <f t="shared" si="1"/>
        <v>5.0184870438585403</v>
      </c>
      <c r="AC7">
        <v>0.59596099999999996</v>
      </c>
      <c r="AD7">
        <v>2.2303600000000001</v>
      </c>
    </row>
    <row r="8" spans="1:30" x14ac:dyDescent="0.35">
      <c r="A8">
        <v>0.63187899999999997</v>
      </c>
      <c r="B8">
        <v>1.7538400000000001</v>
      </c>
      <c r="C8">
        <v>1.4347300000000001</v>
      </c>
      <c r="D8">
        <v>1.89575</v>
      </c>
      <c r="E8">
        <v>1.37687</v>
      </c>
      <c r="F8">
        <f t="shared" si="2"/>
        <v>3.0007238710395892</v>
      </c>
      <c r="K8">
        <v>4.5366200000000001</v>
      </c>
      <c r="L8">
        <v>6.0767899999999999</v>
      </c>
      <c r="M8">
        <f t="shared" si="0"/>
        <v>6.2630648185074893</v>
      </c>
      <c r="N8">
        <f t="shared" si="1"/>
        <v>5.1634500578359024</v>
      </c>
      <c r="AC8">
        <v>0.63187899999999997</v>
      </c>
      <c r="AD8">
        <v>2.2436699999999998</v>
      </c>
    </row>
    <row r="9" spans="1:30" x14ac:dyDescent="0.35">
      <c r="A9">
        <v>0.66996199999999995</v>
      </c>
      <c r="B9">
        <v>1.89777</v>
      </c>
      <c r="C9">
        <v>1.4986299999999999</v>
      </c>
      <c r="D9">
        <v>2.01004</v>
      </c>
      <c r="E9">
        <v>1.41777</v>
      </c>
      <c r="F9">
        <f t="shared" si="2"/>
        <v>3.0010765958564205</v>
      </c>
      <c r="K9">
        <v>4.5488900000000001</v>
      </c>
      <c r="L9">
        <v>6.1216900000000001</v>
      </c>
      <c r="M9">
        <f t="shared" si="0"/>
        <v>6.3222933827669534</v>
      </c>
      <c r="N9">
        <f t="shared" si="1"/>
        <v>5.3163305711467279</v>
      </c>
      <c r="AC9">
        <v>0.66996199999999995</v>
      </c>
      <c r="AD9">
        <v>2.2576999999999998</v>
      </c>
    </row>
    <row r="10" spans="1:30" x14ac:dyDescent="0.35">
      <c r="A10">
        <v>0.71033999999999997</v>
      </c>
      <c r="B10">
        <v>2.0386799999999998</v>
      </c>
      <c r="C10">
        <v>1.52667</v>
      </c>
      <c r="D10">
        <v>2.13124</v>
      </c>
      <c r="E10">
        <v>1.4598899999999999</v>
      </c>
      <c r="F10">
        <f t="shared" si="2"/>
        <v>3.0016345534697089</v>
      </c>
      <c r="K10">
        <v>4.5612000000000004</v>
      </c>
      <c r="L10">
        <v>6.1866899999999996</v>
      </c>
      <c r="M10">
        <f t="shared" si="0"/>
        <v>6.3843540565177772</v>
      </c>
      <c r="N10">
        <f t="shared" si="1"/>
        <v>5.4779564266180536</v>
      </c>
      <c r="AC10">
        <v>0.71033999999999997</v>
      </c>
      <c r="AD10">
        <v>2.2724799999999998</v>
      </c>
    </row>
    <row r="11" spans="1:30" x14ac:dyDescent="0.35">
      <c r="A11">
        <v>0.75315200000000004</v>
      </c>
      <c r="B11">
        <v>2.1232199999999999</v>
      </c>
      <c r="C11">
        <v>1.5838699999999999</v>
      </c>
      <c r="D11">
        <v>2.2597499999999999</v>
      </c>
      <c r="E11">
        <v>1.5032700000000001</v>
      </c>
      <c r="F11">
        <f t="shared" si="2"/>
        <v>3.001728487339991</v>
      </c>
      <c r="K11">
        <v>4.5735400000000004</v>
      </c>
      <c r="L11">
        <v>6.2018000000000004</v>
      </c>
      <c r="M11">
        <f t="shared" si="0"/>
        <v>6.4494486432490756</v>
      </c>
      <c r="N11">
        <f t="shared" si="1"/>
        <v>5.6489845101533618</v>
      </c>
      <c r="AC11">
        <v>0.75315200000000004</v>
      </c>
      <c r="AD11">
        <v>2.2880500000000001</v>
      </c>
    </row>
    <row r="12" spans="1:30" x14ac:dyDescent="0.35">
      <c r="A12">
        <v>0.798543</v>
      </c>
      <c r="B12">
        <v>2.28043</v>
      </c>
      <c r="C12">
        <v>1.6380300000000001</v>
      </c>
      <c r="D12">
        <v>2.3960400000000002</v>
      </c>
      <c r="E12">
        <v>1.5479499999999999</v>
      </c>
      <c r="F12">
        <f t="shared" si="2"/>
        <v>3.0025776034896867</v>
      </c>
      <c r="K12">
        <v>4.5859100000000002</v>
      </c>
      <c r="L12">
        <v>6.2882800000000003</v>
      </c>
      <c r="M12">
        <f t="shared" si="0"/>
        <v>6.517857161245141</v>
      </c>
      <c r="N12">
        <f t="shared" si="1"/>
        <v>5.8302898788910644</v>
      </c>
      <c r="AC12">
        <v>0.798543</v>
      </c>
      <c r="AD12">
        <v>2.3044500000000001</v>
      </c>
    </row>
    <row r="13" spans="1:30" x14ac:dyDescent="0.35">
      <c r="A13">
        <v>0.84667099999999995</v>
      </c>
      <c r="B13">
        <v>2.4441600000000001</v>
      </c>
      <c r="C13">
        <v>1.69858</v>
      </c>
      <c r="D13">
        <v>2.5405799999999998</v>
      </c>
      <c r="E13">
        <v>1.5939700000000001</v>
      </c>
      <c r="F13">
        <f t="shared" si="2"/>
        <v>3.0032413563829752</v>
      </c>
      <c r="K13">
        <v>4.5983099999999997</v>
      </c>
      <c r="L13">
        <v>6.3171400000000002</v>
      </c>
      <c r="M13">
        <f t="shared" si="0"/>
        <v>6.5898955510468253</v>
      </c>
      <c r="N13">
        <f t="shared" si="1"/>
        <v>6.0228598470213299</v>
      </c>
      <c r="AC13">
        <v>0.84667099999999995</v>
      </c>
      <c r="AD13">
        <v>2.3216899999999998</v>
      </c>
    </row>
    <row r="14" spans="1:30" x14ac:dyDescent="0.35">
      <c r="A14">
        <v>0.89769900000000002</v>
      </c>
      <c r="B14">
        <v>2.6427499999999999</v>
      </c>
      <c r="C14">
        <v>1.73855</v>
      </c>
      <c r="D14">
        <v>2.69387</v>
      </c>
      <c r="E14">
        <v>1.64137</v>
      </c>
      <c r="F14">
        <f t="shared" si="2"/>
        <v>3.0040369992945037</v>
      </c>
      <c r="K14">
        <v>4.6107500000000003</v>
      </c>
      <c r="L14">
        <v>6.3514299999999997</v>
      </c>
      <c r="M14">
        <f t="shared" si="0"/>
        <v>6.6659844251766245</v>
      </c>
      <c r="N14">
        <f t="shared" si="1"/>
        <v>6.2279825786769489</v>
      </c>
      <c r="AC14">
        <v>0.89769900000000002</v>
      </c>
      <c r="AD14">
        <v>2.33982</v>
      </c>
    </row>
    <row r="15" spans="1:30" x14ac:dyDescent="0.35">
      <c r="A15">
        <v>0.95180200000000004</v>
      </c>
      <c r="B15">
        <v>2.7887400000000002</v>
      </c>
      <c r="C15">
        <v>1.8040400000000001</v>
      </c>
      <c r="D15">
        <v>2.8564699999999998</v>
      </c>
      <c r="E15">
        <v>1.6901999999999999</v>
      </c>
      <c r="F15">
        <f t="shared" si="2"/>
        <v>3.0053786296508478</v>
      </c>
      <c r="K15">
        <v>4.6232300000000004</v>
      </c>
      <c r="L15">
        <v>6.4410800000000004</v>
      </c>
      <c r="M15">
        <f t="shared" si="0"/>
        <v>6.7465413039785567</v>
      </c>
      <c r="N15">
        <f t="shared" si="1"/>
        <v>6.4469628249329904</v>
      </c>
      <c r="AC15">
        <v>0.95180200000000004</v>
      </c>
      <c r="AD15">
        <v>2.35887</v>
      </c>
    </row>
    <row r="16" spans="1:30" x14ac:dyDescent="0.35">
      <c r="A16">
        <v>1.0091699999999999</v>
      </c>
      <c r="B16">
        <v>2.97112</v>
      </c>
      <c r="C16">
        <v>1.8656999999999999</v>
      </c>
      <c r="D16">
        <v>3.0289600000000001</v>
      </c>
      <c r="E16">
        <v>1.7405200000000001</v>
      </c>
      <c r="F16">
        <f t="shared" si="2"/>
        <v>3.0067284897503952</v>
      </c>
      <c r="K16">
        <v>4.6357299999999997</v>
      </c>
      <c r="L16">
        <v>6.5272899999999998</v>
      </c>
      <c r="M16">
        <f t="shared" si="0"/>
        <v>6.8319031682543141</v>
      </c>
      <c r="N16">
        <f t="shared" si="1"/>
        <v>6.6809061507947334</v>
      </c>
      <c r="AC16">
        <v>1.0091699999999999</v>
      </c>
      <c r="AD16">
        <v>2.3788800000000001</v>
      </c>
    </row>
    <row r="17" spans="1:30" x14ac:dyDescent="0.35">
      <c r="A17">
        <v>1.06999</v>
      </c>
      <c r="B17">
        <v>3.14629</v>
      </c>
      <c r="C17">
        <v>1.9095500000000001</v>
      </c>
      <c r="D17">
        <v>3.2119499999999999</v>
      </c>
      <c r="E17">
        <v>1.7923800000000001</v>
      </c>
      <c r="F17">
        <f t="shared" si="2"/>
        <v>3.008714238737249</v>
      </c>
      <c r="K17">
        <v>4.6482700000000001</v>
      </c>
      <c r="L17">
        <v>6.5585300000000002</v>
      </c>
      <c r="M17">
        <f t="shared" si="0"/>
        <v>6.9227418960566354</v>
      </c>
      <c r="N17">
        <f t="shared" si="1"/>
        <v>6.9318596751769848</v>
      </c>
      <c r="AC17">
        <v>1.06999</v>
      </c>
      <c r="AD17">
        <v>2.3998599999999999</v>
      </c>
    </row>
    <row r="18" spans="1:30" x14ac:dyDescent="0.35">
      <c r="A18">
        <v>1.1344700000000001</v>
      </c>
      <c r="B18">
        <v>3.3312200000000001</v>
      </c>
      <c r="C18">
        <v>1.9527600000000001</v>
      </c>
      <c r="D18">
        <v>3.4061300000000001</v>
      </c>
      <c r="E18">
        <v>1.8458399999999999</v>
      </c>
      <c r="F18">
        <f t="shared" si="2"/>
        <v>3.0114764267990068</v>
      </c>
      <c r="K18">
        <v>4.6608499999999999</v>
      </c>
      <c r="L18">
        <v>6.6199000000000003</v>
      </c>
      <c r="M18">
        <f t="shared" si="0"/>
        <v>7.0196882721509652</v>
      </c>
      <c r="N18">
        <f t="shared" si="1"/>
        <v>7.2017946004717661</v>
      </c>
      <c r="AC18">
        <v>1.1344700000000001</v>
      </c>
      <c r="AD18">
        <v>2.4218500000000001</v>
      </c>
    </row>
    <row r="19" spans="1:30" x14ac:dyDescent="0.35">
      <c r="A19">
        <v>1.20285</v>
      </c>
      <c r="B19">
        <v>3.55071</v>
      </c>
      <c r="C19">
        <v>2.0613299999999999</v>
      </c>
      <c r="D19">
        <v>3.6122299999999998</v>
      </c>
      <c r="E19">
        <v>1.90096</v>
      </c>
      <c r="F19">
        <f t="shared" si="2"/>
        <v>3.0140391927464183</v>
      </c>
      <c r="K19">
        <v>4.6734600000000004</v>
      </c>
      <c r="L19">
        <v>6.8066000000000004</v>
      </c>
      <c r="M19">
        <f t="shared" si="0"/>
        <v>7.1233895645250236</v>
      </c>
      <c r="N19">
        <f t="shared" si="1"/>
        <v>7.4927598891406966</v>
      </c>
      <c r="AC19">
        <v>1.20285</v>
      </c>
      <c r="AD19">
        <v>2.4448799999999999</v>
      </c>
    </row>
    <row r="20" spans="1:30" x14ac:dyDescent="0.35">
      <c r="A20">
        <v>1.2753399999999999</v>
      </c>
      <c r="B20">
        <v>3.7422499999999999</v>
      </c>
      <c r="C20">
        <v>2.0933700000000002</v>
      </c>
      <c r="D20">
        <v>3.8310300000000002</v>
      </c>
      <c r="E20">
        <v>1.95783</v>
      </c>
      <c r="F20">
        <f t="shared" si="2"/>
        <v>3.0183473582563183</v>
      </c>
      <c r="K20">
        <v>4.6860999999999997</v>
      </c>
      <c r="L20">
        <v>6.8265500000000001</v>
      </c>
      <c r="M20">
        <f t="shared" si="0"/>
        <v>7.2346823510672165</v>
      </c>
      <c r="N20">
        <f t="shared" si="1"/>
        <v>7.8073698470850514</v>
      </c>
      <c r="AC20">
        <v>1.2753399999999999</v>
      </c>
      <c r="AD20">
        <v>2.4689700000000001</v>
      </c>
    </row>
    <row r="21" spans="1:30" x14ac:dyDescent="0.35">
      <c r="A21">
        <v>1.3522099999999999</v>
      </c>
      <c r="B21">
        <v>4.0096100000000003</v>
      </c>
      <c r="C21">
        <v>2.1527699999999999</v>
      </c>
      <c r="D21">
        <v>4.0633999999999997</v>
      </c>
      <c r="E21">
        <v>2.0165299999999999</v>
      </c>
      <c r="F21">
        <f t="shared" si="2"/>
        <v>3.0228957981006834</v>
      </c>
      <c r="K21">
        <v>4.6987800000000002</v>
      </c>
      <c r="L21">
        <v>7.0368199999999996</v>
      </c>
      <c r="M21">
        <f t="shared" si="0"/>
        <v>7.3546461443463267</v>
      </c>
      <c r="N21">
        <f t="shared" si="1"/>
        <v>8.1489717010822709</v>
      </c>
      <c r="AC21">
        <v>1.3522099999999999</v>
      </c>
      <c r="AD21">
        <v>2.4941499999999999</v>
      </c>
    </row>
    <row r="22" spans="1:30" x14ac:dyDescent="0.35">
      <c r="A22">
        <v>1.4337</v>
      </c>
      <c r="B22">
        <v>4.2727199999999996</v>
      </c>
      <c r="C22">
        <v>2.2587000000000002</v>
      </c>
      <c r="D22">
        <v>4.3102799999999997</v>
      </c>
      <c r="E22">
        <v>2.0771600000000001</v>
      </c>
      <c r="F22">
        <f t="shared" si="2"/>
        <v>3.0295741808810872</v>
      </c>
      <c r="K22">
        <v>4.7114900000000004</v>
      </c>
      <c r="L22">
        <v>7.02562</v>
      </c>
      <c r="M22">
        <f t="shared" si="0"/>
        <v>7.4843574915947499</v>
      </c>
      <c r="N22">
        <f t="shared" si="1"/>
        <v>8.5209559112335924</v>
      </c>
      <c r="AC22">
        <v>1.4337</v>
      </c>
      <c r="AD22">
        <v>2.5204300000000002</v>
      </c>
    </row>
    <row r="23" spans="1:30" x14ac:dyDescent="0.35">
      <c r="A23">
        <v>1.5201100000000001</v>
      </c>
      <c r="B23">
        <v>4.5756300000000003</v>
      </c>
      <c r="C23">
        <v>2.3420399999999999</v>
      </c>
      <c r="D23">
        <v>4.5727200000000003</v>
      </c>
      <c r="E23">
        <v>2.13985</v>
      </c>
      <c r="F23">
        <f t="shared" si="2"/>
        <v>3.0371484781853995</v>
      </c>
      <c r="K23">
        <v>4.7242300000000004</v>
      </c>
      <c r="L23">
        <v>7.2950200000000001</v>
      </c>
      <c r="M23">
        <f t="shared" si="0"/>
        <v>7.6251981981361325</v>
      </c>
      <c r="N23">
        <f t="shared" si="1"/>
        <v>8.9276406191754134</v>
      </c>
      <c r="AC23">
        <v>1.5201100000000001</v>
      </c>
      <c r="AD23">
        <v>2.5478399999999999</v>
      </c>
    </row>
    <row r="24" spans="1:30" x14ac:dyDescent="0.35">
      <c r="A24">
        <v>1.6117300000000001</v>
      </c>
      <c r="B24">
        <v>4.8175800000000004</v>
      </c>
      <c r="C24">
        <v>2.3922599999999998</v>
      </c>
      <c r="D24">
        <v>4.8518699999999999</v>
      </c>
      <c r="E24">
        <v>2.2047400000000001</v>
      </c>
      <c r="F24">
        <f t="shared" si="2"/>
        <v>3.0468238375900398</v>
      </c>
      <c r="K24">
        <v>4.7370099999999997</v>
      </c>
      <c r="L24">
        <v>7.4022699999999997</v>
      </c>
      <c r="M24">
        <f t="shared" si="0"/>
        <v>7.7789507582037309</v>
      </c>
      <c r="N24">
        <f t="shared" si="1"/>
        <v>9.3745698693866579</v>
      </c>
      <c r="AC24">
        <v>1.6117300000000001</v>
      </c>
      <c r="AD24">
        <v>2.5763699999999998</v>
      </c>
    </row>
    <row r="25" spans="1:30" x14ac:dyDescent="0.35">
      <c r="A25">
        <v>1.70886</v>
      </c>
      <c r="B25">
        <v>5.1352700000000002</v>
      </c>
      <c r="C25">
        <v>2.4861200000000001</v>
      </c>
      <c r="D25">
        <v>5.1490600000000004</v>
      </c>
      <c r="E25">
        <v>2.2720099999999999</v>
      </c>
      <c r="F25">
        <f t="shared" si="2"/>
        <v>3.0597137856481078</v>
      </c>
      <c r="K25">
        <v>4.7498300000000002</v>
      </c>
      <c r="L25">
        <v>7.5787500000000003</v>
      </c>
      <c r="M25">
        <f t="shared" si="0"/>
        <v>7.9476554786745046</v>
      </c>
      <c r="N25">
        <f t="shared" si="1"/>
        <v>9.8681196208578257</v>
      </c>
      <c r="AC25">
        <v>1.70886</v>
      </c>
      <c r="AD25">
        <v>2.6060500000000002</v>
      </c>
    </row>
    <row r="26" spans="1:30" x14ac:dyDescent="0.35">
      <c r="A26">
        <v>1.81185</v>
      </c>
      <c r="B26">
        <v>5.4437300000000004</v>
      </c>
      <c r="C26">
        <v>2.5817199999999998</v>
      </c>
      <c r="D26">
        <v>5.4657799999999996</v>
      </c>
      <c r="E26">
        <v>2.3418999999999999</v>
      </c>
      <c r="F26">
        <f t="shared" si="2"/>
        <v>3.0752500242741965</v>
      </c>
      <c r="K26">
        <v>4.7626799999999996</v>
      </c>
      <c r="L26">
        <v>7.9163399999999999</v>
      </c>
      <c r="M26">
        <f t="shared" si="0"/>
        <v>8.1336558975223259</v>
      </c>
      <c r="N26">
        <f t="shared" si="1"/>
        <v>10.415639679757271</v>
      </c>
      <c r="AC26">
        <v>1.81185</v>
      </c>
      <c r="AD26">
        <v>2.6368800000000001</v>
      </c>
    </row>
    <row r="27" spans="1:30" x14ac:dyDescent="0.35">
      <c r="A27">
        <v>1.9210499999999999</v>
      </c>
      <c r="B27">
        <v>5.7807899999999997</v>
      </c>
      <c r="C27">
        <v>2.68825</v>
      </c>
      <c r="D27">
        <v>5.8037400000000003</v>
      </c>
      <c r="E27">
        <v>2.4147099999999999</v>
      </c>
      <c r="F27">
        <f t="shared" si="2"/>
        <v>3.0948717948718025</v>
      </c>
      <c r="K27">
        <v>4.7755599999999996</v>
      </c>
      <c r="L27">
        <v>8.3045200000000001</v>
      </c>
      <c r="M27">
        <f t="shared" si="0"/>
        <v>8.3399870183567923</v>
      </c>
      <c r="N27">
        <f t="shared" si="1"/>
        <v>11.026614432364976</v>
      </c>
      <c r="AC27">
        <v>1.9210499999999999</v>
      </c>
      <c r="AD27">
        <v>2.6688499999999999</v>
      </c>
    </row>
    <row r="28" spans="1:30" x14ac:dyDescent="0.35">
      <c r="A28">
        <v>2.0368300000000001</v>
      </c>
      <c r="B28">
        <v>6.1670400000000001</v>
      </c>
      <c r="C28">
        <v>2.7593999999999999</v>
      </c>
      <c r="D28">
        <v>6.1649799999999999</v>
      </c>
      <c r="E28">
        <v>2.4908100000000002</v>
      </c>
      <c r="F28">
        <f t="shared" si="2"/>
        <v>3.1200552772499472</v>
      </c>
      <c r="K28">
        <v>4.7884799999999998</v>
      </c>
      <c r="L28">
        <v>8.5337800000000001</v>
      </c>
      <c r="M28">
        <f t="shared" si="0"/>
        <v>8.570628260211798</v>
      </c>
      <c r="N28">
        <f t="shared" si="1"/>
        <v>11.713453313161867</v>
      </c>
      <c r="AC28">
        <v>2.0368300000000001</v>
      </c>
      <c r="AD28">
        <v>2.7019600000000001</v>
      </c>
    </row>
    <row r="29" spans="1:30" x14ac:dyDescent="0.35">
      <c r="A29">
        <v>2.1595900000000001</v>
      </c>
      <c r="B29">
        <v>6.5495799999999997</v>
      </c>
      <c r="C29">
        <v>2.8640599999999998</v>
      </c>
      <c r="D29">
        <v>6.5518900000000002</v>
      </c>
      <c r="E29">
        <v>2.5707399999999998</v>
      </c>
      <c r="F29">
        <f t="shared" si="2"/>
        <v>3.1517595307917921</v>
      </c>
      <c r="K29">
        <v>4.8014299999999999</v>
      </c>
      <c r="L29">
        <v>9.7190799999999999</v>
      </c>
      <c r="M29">
        <f t="shared" si="0"/>
        <v>8.8302359626328233</v>
      </c>
      <c r="N29">
        <f t="shared" si="1"/>
        <v>12.490733633227569</v>
      </c>
      <c r="AC29">
        <v>2.1595900000000001</v>
      </c>
      <c r="AD29">
        <v>2.7362000000000002</v>
      </c>
    </row>
    <row r="30" spans="1:30" x14ac:dyDescent="0.35">
      <c r="A30">
        <v>2.2897500000000002</v>
      </c>
      <c r="B30">
        <v>6.8889899999999997</v>
      </c>
      <c r="C30">
        <v>2.9589799999999999</v>
      </c>
      <c r="D30">
        <v>6.9674399999999999</v>
      </c>
      <c r="E30">
        <v>2.6551900000000002</v>
      </c>
      <c r="F30">
        <f t="shared" si="2"/>
        <v>3.1926090964966156</v>
      </c>
      <c r="K30">
        <v>4.8144200000000001</v>
      </c>
      <c r="L30">
        <v>9.9779499999999999</v>
      </c>
      <c r="M30">
        <f t="shared" si="0"/>
        <v>9.1252293544563017</v>
      </c>
      <c r="N30">
        <f t="shared" si="1"/>
        <v>13.378489232675946</v>
      </c>
      <c r="AC30">
        <v>2.2897500000000002</v>
      </c>
      <c r="AD30">
        <v>2.77155</v>
      </c>
    </row>
    <row r="31" spans="1:30" x14ac:dyDescent="0.35">
      <c r="A31">
        <v>2.4277500000000001</v>
      </c>
      <c r="B31">
        <v>7.4603099999999998</v>
      </c>
      <c r="C31">
        <v>3.1249699999999998</v>
      </c>
      <c r="D31">
        <v>7.4152699999999996</v>
      </c>
      <c r="E31">
        <v>2.7451699999999999</v>
      </c>
      <c r="F31">
        <f t="shared" si="2"/>
        <v>3.2451449275362321</v>
      </c>
      <c r="K31">
        <v>4.8274499999999998</v>
      </c>
      <c r="L31">
        <v>12.9169</v>
      </c>
      <c r="M31">
        <f t="shared" si="0"/>
        <v>9.4637872935381004</v>
      </c>
      <c r="N31">
        <f t="shared" si="1"/>
        <v>14.40227904230656</v>
      </c>
      <c r="AC31">
        <v>2.4277500000000001</v>
      </c>
      <c r="AD31">
        <v>2.8079800000000001</v>
      </c>
    </row>
    <row r="32" spans="1:30" x14ac:dyDescent="0.35">
      <c r="A32">
        <v>2.5740599999999998</v>
      </c>
      <c r="B32">
        <v>7.9209800000000001</v>
      </c>
      <c r="C32">
        <v>3.2757800000000001</v>
      </c>
      <c r="D32">
        <v>7.9001099999999997</v>
      </c>
      <c r="E32">
        <v>2.8420999999999998</v>
      </c>
      <c r="F32">
        <f t="shared" si="2"/>
        <v>3.3137857972797558</v>
      </c>
      <c r="K32">
        <v>4.8405100000000001</v>
      </c>
      <c r="L32">
        <v>14.7935</v>
      </c>
      <c r="M32">
        <f t="shared" si="0"/>
        <v>9.8564984632265382</v>
      </c>
      <c r="N32">
        <f t="shared" si="1"/>
        <v>15.595218947582929</v>
      </c>
      <c r="AC32">
        <v>2.5740599999999998</v>
      </c>
      <c r="AD32">
        <v>2.8454600000000001</v>
      </c>
    </row>
    <row r="33" spans="1:30" x14ac:dyDescent="0.35">
      <c r="A33">
        <v>2.7292000000000001</v>
      </c>
      <c r="B33">
        <v>8.4104600000000005</v>
      </c>
      <c r="C33">
        <v>3.38483</v>
      </c>
      <c r="D33">
        <v>8.4281799999999993</v>
      </c>
      <c r="E33">
        <v>2.9480900000000001</v>
      </c>
      <c r="F33">
        <f t="shared" si="2"/>
        <v>3.4038287997937262</v>
      </c>
      <c r="K33">
        <v>4.8536000000000001</v>
      </c>
      <c r="L33">
        <v>15.524900000000001</v>
      </c>
      <c r="M33">
        <f t="shared" si="0"/>
        <v>10.318080874316944</v>
      </c>
      <c r="N33">
        <f t="shared" si="1"/>
        <v>17.003302732240453</v>
      </c>
      <c r="AC33">
        <v>2.7292000000000001</v>
      </c>
      <c r="AD33">
        <v>2.8839600000000001</v>
      </c>
    </row>
    <row r="34" spans="1:30" x14ac:dyDescent="0.35">
      <c r="A34">
        <v>2.8936899999999999</v>
      </c>
      <c r="B34">
        <v>9.0818999999999992</v>
      </c>
      <c r="C34">
        <v>3.5062899999999999</v>
      </c>
      <c r="D34">
        <v>9.0080299999999998</v>
      </c>
      <c r="E34">
        <v>3.0663499999999999</v>
      </c>
      <c r="F34">
        <f t="shared" si="2"/>
        <v>3.5251383062800237</v>
      </c>
      <c r="K34">
        <v>4.8667299999999996</v>
      </c>
      <c r="L34">
        <v>20.613299999999999</v>
      </c>
      <c r="M34">
        <f t="shared" si="0"/>
        <v>10.869581354393317</v>
      </c>
      <c r="N34">
        <f t="shared" si="1"/>
        <v>18.692275482479115</v>
      </c>
      <c r="AC34">
        <v>2.8936899999999999</v>
      </c>
      <c r="AD34">
        <v>2.9234200000000001</v>
      </c>
    </row>
    <row r="35" spans="1:30" x14ac:dyDescent="0.35">
      <c r="A35">
        <v>3.0680900000000002</v>
      </c>
      <c r="B35">
        <v>9.5194200000000002</v>
      </c>
      <c r="C35">
        <v>3.5401099999999999</v>
      </c>
      <c r="D35">
        <v>9.6518599999999992</v>
      </c>
      <c r="E35">
        <v>3.20194</v>
      </c>
      <c r="F35">
        <f t="shared" si="2"/>
        <v>3.6916857798165035</v>
      </c>
      <c r="K35">
        <v>4.8799000000000001</v>
      </c>
      <c r="L35">
        <v>22.347000000000001</v>
      </c>
      <c r="M35">
        <f t="shared" si="0"/>
        <v>11.541015736885935</v>
      </c>
      <c r="N35">
        <f t="shared" si="1"/>
        <v>20.755936677768549</v>
      </c>
      <c r="AC35">
        <v>3.0680900000000002</v>
      </c>
      <c r="AD35">
        <v>2.9637899999999999</v>
      </c>
    </row>
    <row r="36" spans="1:30" x14ac:dyDescent="0.35">
      <c r="A36">
        <v>3.2530000000000001</v>
      </c>
      <c r="B36">
        <v>10.2714</v>
      </c>
      <c r="C36">
        <v>3.7469600000000001</v>
      </c>
      <c r="D36">
        <v>10.3781</v>
      </c>
      <c r="E36">
        <v>3.3633000000000002</v>
      </c>
      <c r="F36">
        <f t="shared" si="2"/>
        <v>3.9275323130171489</v>
      </c>
      <c r="K36">
        <v>4.8930999999999996</v>
      </c>
      <c r="L36">
        <v>30.606999999999999</v>
      </c>
      <c r="M36">
        <f t="shared" si="0"/>
        <v>12.376729560336733</v>
      </c>
      <c r="N36">
        <f t="shared" si="1"/>
        <v>23.332892376052289</v>
      </c>
      <c r="AC36">
        <v>3.2530000000000001</v>
      </c>
      <c r="AD36">
        <v>3.00501</v>
      </c>
    </row>
    <row r="37" spans="1:30" x14ac:dyDescent="0.35">
      <c r="A37">
        <v>3.4490500000000002</v>
      </c>
      <c r="B37">
        <v>11.2864</v>
      </c>
      <c r="C37">
        <v>4.0852000000000004</v>
      </c>
      <c r="D37">
        <v>11.215999999999999</v>
      </c>
      <c r="E37">
        <v>3.5651700000000002</v>
      </c>
      <c r="F37">
        <f t="shared" si="2"/>
        <v>4.2739097169089479</v>
      </c>
      <c r="K37">
        <v>4.9063299999999996</v>
      </c>
      <c r="L37">
        <v>34.305799999999998</v>
      </c>
      <c r="M37">
        <f t="shared" si="0"/>
        <v>13.446951330201738</v>
      </c>
      <c r="N37">
        <f t="shared" si="1"/>
        <v>26.642606656880432</v>
      </c>
      <c r="AC37">
        <v>3.4490500000000002</v>
      </c>
      <c r="AD37">
        <v>3.0470100000000002</v>
      </c>
    </row>
    <row r="38" spans="1:30" x14ac:dyDescent="0.35">
      <c r="A38">
        <v>3.6569199999999999</v>
      </c>
      <c r="B38">
        <v>12.090199999999999</v>
      </c>
      <c r="C38">
        <v>4.4435599999999997</v>
      </c>
      <c r="D38">
        <v>12.215999999999999</v>
      </c>
      <c r="E38">
        <v>3.8352400000000002</v>
      </c>
      <c r="F38">
        <f t="shared" si="2"/>
        <v>4.8106989945639151</v>
      </c>
      <c r="K38">
        <v>4.9196099999999996</v>
      </c>
      <c r="L38">
        <v>36.136299999999999</v>
      </c>
      <c r="M38">
        <f t="shared" si="0"/>
        <v>14.871096503296378</v>
      </c>
      <c r="N38">
        <f t="shared" si="1"/>
        <v>31.058200322801184</v>
      </c>
      <c r="AC38">
        <v>3.6569199999999999</v>
      </c>
      <c r="AD38">
        <v>3.0897000000000001</v>
      </c>
    </row>
    <row r="39" spans="1:30" x14ac:dyDescent="0.35">
      <c r="A39">
        <v>3.8773200000000001</v>
      </c>
      <c r="B39">
        <v>13.547800000000001</v>
      </c>
      <c r="C39">
        <v>4.7889900000000001</v>
      </c>
      <c r="D39">
        <v>13.474299999999999</v>
      </c>
      <c r="E39">
        <v>4.2306299999999997</v>
      </c>
      <c r="F39">
        <f t="shared" si="2"/>
        <v>5.7091651542649702</v>
      </c>
      <c r="K39">
        <v>4.9329200000000002</v>
      </c>
      <c r="L39">
        <v>43.502200000000002</v>
      </c>
      <c r="M39">
        <f t="shared" si="0"/>
        <v>16.858978437686378</v>
      </c>
      <c r="N39">
        <f t="shared" si="1"/>
        <v>37.235392617769932</v>
      </c>
      <c r="AC39">
        <v>3.8773200000000001</v>
      </c>
      <c r="AD39">
        <v>3.1329899999999999</v>
      </c>
    </row>
    <row r="40" spans="1:30" x14ac:dyDescent="0.35">
      <c r="A40">
        <v>4.1109999999999998</v>
      </c>
      <c r="B40">
        <v>15.1808</v>
      </c>
      <c r="C40">
        <v>5.0808099999999996</v>
      </c>
      <c r="D40">
        <v>15.1999</v>
      </c>
      <c r="E40">
        <v>4.8850899999999999</v>
      </c>
      <c r="F40">
        <f t="shared" si="2"/>
        <v>7.3844573776104179</v>
      </c>
      <c r="K40">
        <v>4.9462599999999997</v>
      </c>
      <c r="L40">
        <v>52.274799999999999</v>
      </c>
      <c r="M40">
        <f t="shared" si="0"/>
        <v>19.832750509862205</v>
      </c>
      <c r="N40">
        <f t="shared" si="1"/>
        <v>46.493412843319391</v>
      </c>
      <c r="AC40">
        <v>4.1109999999999998</v>
      </c>
      <c r="AD40">
        <v>3.1767799999999999</v>
      </c>
    </row>
    <row r="41" spans="1:30" x14ac:dyDescent="0.35">
      <c r="A41">
        <v>4.3587699999999998</v>
      </c>
      <c r="B41">
        <v>16.7438</v>
      </c>
      <c r="C41">
        <v>6.0553600000000003</v>
      </c>
      <c r="D41">
        <v>17.956900000000001</v>
      </c>
      <c r="E41">
        <v>6.1799499999999998</v>
      </c>
      <c r="F41">
        <f t="shared" si="2"/>
        <v>11.127255115631437</v>
      </c>
      <c r="K41">
        <v>4.9596400000000003</v>
      </c>
      <c r="L41">
        <v>55.391800000000003</v>
      </c>
      <c r="M41">
        <f t="shared" si="0"/>
        <v>24.78124555004969</v>
      </c>
      <c r="N41">
        <f t="shared" si="1"/>
        <v>61.922337343905269</v>
      </c>
      <c r="AC41">
        <v>4.3587699999999998</v>
      </c>
      <c r="AD41">
        <v>3.2209500000000002</v>
      </c>
    </row>
    <row r="42" spans="1:30" x14ac:dyDescent="0.35">
      <c r="A42">
        <v>4.6214700000000004</v>
      </c>
      <c r="B42">
        <v>22.836300000000001</v>
      </c>
      <c r="C42">
        <v>9.7067499999999995</v>
      </c>
      <c r="D42">
        <v>23.982600000000001</v>
      </c>
      <c r="E42">
        <v>9.6800300000000004</v>
      </c>
      <c r="F42">
        <f t="shared" si="2"/>
        <v>22.937571374191041</v>
      </c>
      <c r="K42">
        <v>4.9730600000000003</v>
      </c>
      <c r="L42">
        <v>58.818600000000004</v>
      </c>
      <c r="M42">
        <f t="shared" si="0"/>
        <v>34.668679896065612</v>
      </c>
      <c r="N42">
        <f t="shared" si="1"/>
        <v>92.785342175205045</v>
      </c>
      <c r="AC42">
        <v>4.6214700000000004</v>
      </c>
      <c r="AD42">
        <v>3.2653699999999999</v>
      </c>
    </row>
    <row r="43" spans="1:30" x14ac:dyDescent="0.35">
      <c r="A43">
        <v>4.9000000000000004</v>
      </c>
      <c r="B43">
        <v>48.436999999999998</v>
      </c>
      <c r="C43">
        <v>22.5169</v>
      </c>
      <c r="D43">
        <v>61.419800000000002</v>
      </c>
      <c r="E43">
        <v>35.280099999999997</v>
      </c>
      <c r="F43">
        <f t="shared" si="2"/>
        <v>134.40993788819881</v>
      </c>
      <c r="K43">
        <v>4.98651</v>
      </c>
      <c r="L43">
        <v>70.636799999999994</v>
      </c>
      <c r="M43">
        <f t="shared" si="0"/>
        <v>64.289697546330615</v>
      </c>
      <c r="N43">
        <f t="shared" si="1"/>
        <v>185.31571608228316</v>
      </c>
      <c r="AC43">
        <v>4.9000000000000004</v>
      </c>
      <c r="AD43">
        <v>3.3099099999999999</v>
      </c>
    </row>
    <row r="44" spans="1:30" x14ac:dyDescent="0.35">
      <c r="K44">
        <v>5</v>
      </c>
      <c r="L44">
        <v>73.531300000000002</v>
      </c>
      <c r="M44" t="e">
        <f t="shared" si="0"/>
        <v>#DIV/0!</v>
      </c>
      <c r="N44" t="e">
        <f t="shared" si="1"/>
        <v>#DIV/0!</v>
      </c>
    </row>
    <row r="46" spans="1:30" ht="23.5" x14ac:dyDescent="0.55000000000000004">
      <c r="A46" s="2" t="s">
        <v>32</v>
      </c>
    </row>
    <row r="47" spans="1:30" x14ac:dyDescent="0.35">
      <c r="A47" t="s">
        <v>15</v>
      </c>
      <c r="B47" t="s">
        <v>25</v>
      </c>
      <c r="C47" t="s">
        <v>24</v>
      </c>
      <c r="D47" t="s">
        <v>26</v>
      </c>
      <c r="E47" t="s">
        <v>27</v>
      </c>
    </row>
    <row r="48" spans="1:30" x14ac:dyDescent="0.35">
      <c r="A48">
        <v>0.5</v>
      </c>
      <c r="B48">
        <v>0.88077300000000003</v>
      </c>
      <c r="C48">
        <v>0.99827100000000002</v>
      </c>
      <c r="D48">
        <v>1.0000199999999999</v>
      </c>
      <c r="E48">
        <v>1.2247600000000001</v>
      </c>
    </row>
    <row r="49" spans="1:13" x14ac:dyDescent="0.35">
      <c r="A49">
        <v>0.53013399999999999</v>
      </c>
      <c r="B49">
        <v>0.95431100000000002</v>
      </c>
      <c r="C49">
        <v>1.0450999999999999</v>
      </c>
      <c r="D49">
        <v>1.06029</v>
      </c>
      <c r="E49">
        <v>1.2611300000000001</v>
      </c>
    </row>
    <row r="50" spans="1:13" x14ac:dyDescent="0.35">
      <c r="A50">
        <v>0.56208499999999995</v>
      </c>
      <c r="B50">
        <v>1.0120199999999999</v>
      </c>
      <c r="C50">
        <v>1.0886400000000001</v>
      </c>
      <c r="D50">
        <v>1.1242000000000001</v>
      </c>
      <c r="E50">
        <v>1.2985899999999999</v>
      </c>
    </row>
    <row r="51" spans="1:13" x14ac:dyDescent="0.35">
      <c r="A51">
        <v>0.59596099999999996</v>
      </c>
      <c r="B51">
        <v>1.06976</v>
      </c>
      <c r="C51">
        <v>1.1214999999999999</v>
      </c>
      <c r="D51">
        <v>1.1919599999999999</v>
      </c>
      <c r="E51">
        <v>1.3371500000000001</v>
      </c>
      <c r="K51" t="s">
        <v>22</v>
      </c>
    </row>
    <row r="52" spans="1:13" x14ac:dyDescent="0.35">
      <c r="A52">
        <v>0.63187899999999997</v>
      </c>
      <c r="B52">
        <v>1.1477599999999999</v>
      </c>
      <c r="C52">
        <v>1.1699200000000001</v>
      </c>
      <c r="D52">
        <v>1.2638199999999999</v>
      </c>
      <c r="E52">
        <v>1.37687</v>
      </c>
      <c r="K52">
        <v>0</v>
      </c>
      <c r="M52">
        <f xml:space="preserve"> ((5 / (2 *(5 - K52)) - 1/2 * (5 - K52) + 2)) * 2 +  K52</f>
        <v>0</v>
      </c>
    </row>
    <row r="53" spans="1:13" x14ac:dyDescent="0.35">
      <c r="A53">
        <v>0.66996199999999995</v>
      </c>
      <c r="B53">
        <v>1.22828</v>
      </c>
      <c r="C53">
        <v>1.2291399999999999</v>
      </c>
      <c r="D53">
        <v>1.34</v>
      </c>
      <c r="E53">
        <v>1.41777</v>
      </c>
      <c r="K53">
        <v>0.5</v>
      </c>
      <c r="L53">
        <v>1.33877</v>
      </c>
      <c r="M53">
        <f xml:space="preserve"> ((5 / (2 *(5 - K53)) - 1/2 * (5 - K53) + 2.203)) * 2 +  K53</f>
        <v>1.5171111111111109</v>
      </c>
    </row>
    <row r="54" spans="1:13" x14ac:dyDescent="0.35">
      <c r="A54">
        <v>0.71033999999999997</v>
      </c>
      <c r="B54">
        <v>1.31704</v>
      </c>
      <c r="C54">
        <v>1.27986</v>
      </c>
      <c r="D54">
        <v>1.42079</v>
      </c>
      <c r="E54">
        <v>1.4598899999999999</v>
      </c>
      <c r="K54">
        <v>0.53013399999999999</v>
      </c>
      <c r="L54">
        <v>1.3853</v>
      </c>
      <c r="M54">
        <f xml:space="preserve"> ((5 / (2 *(5 - K54)) - 1/2 * (5 - K54) + 2.203)) * 2 +  K54</f>
        <v>1.5848697656905153</v>
      </c>
    </row>
    <row r="55" spans="1:13" x14ac:dyDescent="0.35">
      <c r="A55">
        <v>0.75315200000000004</v>
      </c>
      <c r="B55">
        <v>1.4033500000000001</v>
      </c>
      <c r="C55">
        <v>1.3143499999999999</v>
      </c>
      <c r="D55">
        <v>1.5064500000000001</v>
      </c>
      <c r="E55">
        <v>1.5032700000000001</v>
      </c>
      <c r="K55">
        <v>0.56208499999999995</v>
      </c>
      <c r="L55">
        <v>1.5434600000000001</v>
      </c>
      <c r="M55">
        <f xml:space="preserve"> ((5 / (2 *(5 - K55)) - 1/2 * (5 - K55) + 2.203)) * 2 +  K55</f>
        <v>1.6568251973167574</v>
      </c>
    </row>
    <row r="56" spans="1:13" x14ac:dyDescent="0.35">
      <c r="A56">
        <v>0.798543</v>
      </c>
      <c r="B56">
        <v>1.49017</v>
      </c>
      <c r="C56">
        <v>1.38174</v>
      </c>
      <c r="D56">
        <v>1.5972900000000001</v>
      </c>
      <c r="E56">
        <v>1.5479499999999999</v>
      </c>
      <c r="K56">
        <v>0.59596099999999996</v>
      </c>
      <c r="L56">
        <v>1.6507099999999999</v>
      </c>
      <c r="M56">
        <f xml:space="preserve"> ((5 / (2 *(5 - K56)) - 1/2 * (5 - K56) + 2.203)) * 2 +  K56</f>
        <v>1.7332434628662456</v>
      </c>
    </row>
    <row r="57" spans="1:13" x14ac:dyDescent="0.35">
      <c r="A57">
        <v>0.84667099999999995</v>
      </c>
      <c r="B57">
        <v>1.60019</v>
      </c>
      <c r="C57">
        <v>1.44041</v>
      </c>
      <c r="D57">
        <v>1.6936199999999999</v>
      </c>
      <c r="E57">
        <v>1.5939700000000001</v>
      </c>
      <c r="K57">
        <v>0.63187899999999997</v>
      </c>
      <c r="L57">
        <v>1.77044</v>
      </c>
      <c r="M57">
        <f xml:space="preserve"> ((5 / (2 *(5 - K57)) - 1/2 * (5 - K57) + 2.203)) * 2 +  K57</f>
        <v>1.8144149360143635</v>
      </c>
    </row>
    <row r="58" spans="1:13" x14ac:dyDescent="0.35">
      <c r="A58">
        <v>0.89769900000000002</v>
      </c>
      <c r="B58">
        <v>1.73441</v>
      </c>
      <c r="C58">
        <v>1.52186</v>
      </c>
      <c r="D58">
        <v>1.79579</v>
      </c>
      <c r="E58">
        <v>1.64137</v>
      </c>
      <c r="K58">
        <v>0.66996199999999995</v>
      </c>
      <c r="L58">
        <v>1.89015</v>
      </c>
      <c r="M58">
        <f t="shared" ref="M58:M76" si="3" xml:space="preserve"> (5 / (2 *(5 - K58)) - 1/2 * (5 - K58) + 2.703) + 2 * K58</f>
        <v>2.4552671386232636</v>
      </c>
    </row>
    <row r="59" spans="1:13" x14ac:dyDescent="0.35">
      <c r="A59">
        <v>0.95180200000000004</v>
      </c>
      <c r="B59">
        <v>1.83463</v>
      </c>
      <c r="C59">
        <v>1.5580799999999999</v>
      </c>
      <c r="D59">
        <v>1.9041399999999999</v>
      </c>
      <c r="E59">
        <v>1.6901999999999999</v>
      </c>
      <c r="K59">
        <v>0.71033999999999997</v>
      </c>
      <c r="L59">
        <v>2.00467</v>
      </c>
      <c r="M59">
        <f t="shared" si="3"/>
        <v>2.5616467717721219</v>
      </c>
    </row>
    <row r="60" spans="1:13" x14ac:dyDescent="0.35">
      <c r="A60">
        <v>1.0091699999999999</v>
      </c>
      <c r="B60">
        <v>1.94248</v>
      </c>
      <c r="C60">
        <v>1.6123099999999999</v>
      </c>
      <c r="D60">
        <v>2.0190600000000001</v>
      </c>
      <c r="E60">
        <v>1.7405200000000001</v>
      </c>
      <c r="K60">
        <v>0.75315200000000004</v>
      </c>
      <c r="L60">
        <v>2.1609600000000002</v>
      </c>
      <c r="M60">
        <f t="shared" si="3"/>
        <v>2.6745518808867188</v>
      </c>
    </row>
    <row r="61" spans="1:13" x14ac:dyDescent="0.35">
      <c r="A61">
        <v>1.06999</v>
      </c>
      <c r="B61">
        <v>2.0906600000000002</v>
      </c>
      <c r="C61">
        <v>1.68123</v>
      </c>
      <c r="D61">
        <v>2.1409699999999998</v>
      </c>
      <c r="E61">
        <v>1.7923800000000001</v>
      </c>
      <c r="K61">
        <v>0.798543</v>
      </c>
      <c r="L61">
        <v>2.3067899999999999</v>
      </c>
      <c r="M61">
        <f t="shared" si="3"/>
        <v>2.794389175916236</v>
      </c>
    </row>
    <row r="62" spans="1:13" x14ac:dyDescent="0.35">
      <c r="A62">
        <v>1.1344700000000001</v>
      </c>
      <c r="B62">
        <v>2.2159</v>
      </c>
      <c r="C62">
        <v>1.77312</v>
      </c>
      <c r="D62">
        <v>2.2703000000000002</v>
      </c>
      <c r="E62">
        <v>1.8458399999999999</v>
      </c>
      <c r="K62">
        <v>0.84667099999999995</v>
      </c>
      <c r="L62">
        <v>2.4631699999999999</v>
      </c>
      <c r="M62">
        <f t="shared" si="3"/>
        <v>2.921604291737423</v>
      </c>
    </row>
    <row r="63" spans="1:13" x14ac:dyDescent="0.35">
      <c r="A63">
        <v>1.20285</v>
      </c>
      <c r="B63">
        <v>2.3826999999999998</v>
      </c>
      <c r="C63">
        <v>1.8244400000000001</v>
      </c>
      <c r="D63">
        <v>2.40754</v>
      </c>
      <c r="E63">
        <v>1.90096</v>
      </c>
      <c r="K63">
        <v>0.89769900000000002</v>
      </c>
      <c r="L63">
        <v>2.63097</v>
      </c>
      <c r="M63">
        <f t="shared" si="3"/>
        <v>3.0566615824868775</v>
      </c>
    </row>
    <row r="64" spans="1:13" x14ac:dyDescent="0.35">
      <c r="A64">
        <v>1.2753399999999999</v>
      </c>
      <c r="B64">
        <v>2.53932</v>
      </c>
      <c r="C64">
        <v>1.90099</v>
      </c>
      <c r="D64">
        <v>2.5531899999999998</v>
      </c>
      <c r="E64">
        <v>1.95783</v>
      </c>
      <c r="K64">
        <v>0.95180200000000004</v>
      </c>
      <c r="L64">
        <v>2.7699199999999999</v>
      </c>
      <c r="M64">
        <f t="shared" si="3"/>
        <v>3.2000637261295024</v>
      </c>
    </row>
    <row r="65" spans="1:13" x14ac:dyDescent="0.35">
      <c r="A65">
        <v>1.3522099999999999</v>
      </c>
      <c r="B65">
        <v>2.6776</v>
      </c>
      <c r="C65">
        <v>1.9647600000000001</v>
      </c>
      <c r="D65">
        <v>2.7078000000000002</v>
      </c>
      <c r="E65">
        <v>2.0165299999999999</v>
      </c>
      <c r="K65">
        <v>1.0091699999999999</v>
      </c>
      <c r="L65">
        <v>3.0074900000000002</v>
      </c>
      <c r="M65">
        <f t="shared" si="3"/>
        <v>3.3523611047701856</v>
      </c>
    </row>
    <row r="66" spans="1:13" x14ac:dyDescent="0.35">
      <c r="A66">
        <v>1.4337</v>
      </c>
      <c r="B66">
        <v>2.8388399999999998</v>
      </c>
      <c r="C66">
        <v>2.0430299999999999</v>
      </c>
      <c r="D66">
        <v>2.8719899999999998</v>
      </c>
      <c r="E66">
        <v>2.0771600000000001</v>
      </c>
      <c r="K66">
        <v>1.06999</v>
      </c>
      <c r="L66">
        <v>3.1313599999999999</v>
      </c>
      <c r="M66">
        <f t="shared" si="3"/>
        <v>3.5141056968684556</v>
      </c>
    </row>
    <row r="67" spans="1:13" x14ac:dyDescent="0.35">
      <c r="A67">
        <v>1.5201100000000001</v>
      </c>
      <c r="B67">
        <v>3.0134500000000002</v>
      </c>
      <c r="C67">
        <v>2.1128300000000002</v>
      </c>
      <c r="D67">
        <v>3.0464099999999998</v>
      </c>
      <c r="E67">
        <v>2.13985</v>
      </c>
      <c r="K67">
        <v>1.1344700000000001</v>
      </c>
      <c r="L67">
        <v>3.3332000000000002</v>
      </c>
      <c r="M67">
        <f t="shared" si="3"/>
        <v>3.6859168439386063</v>
      </c>
    </row>
    <row r="68" spans="1:13" x14ac:dyDescent="0.35">
      <c r="A68">
        <v>1.6117300000000001</v>
      </c>
      <c r="B68">
        <v>3.2304900000000001</v>
      </c>
      <c r="C68">
        <v>2.1985000000000001</v>
      </c>
      <c r="D68">
        <v>3.2317999999999998</v>
      </c>
      <c r="E68">
        <v>2.2047400000000001</v>
      </c>
      <c r="K68">
        <v>1.20285</v>
      </c>
      <c r="L68">
        <v>3.57917</v>
      </c>
      <c r="M68">
        <f t="shared" si="3"/>
        <v>3.8685135282382834</v>
      </c>
    </row>
    <row r="69" spans="1:13" x14ac:dyDescent="0.35">
      <c r="A69">
        <v>1.70886</v>
      </c>
      <c r="B69">
        <v>3.4283399999999999</v>
      </c>
      <c r="C69">
        <v>2.2957200000000002</v>
      </c>
      <c r="D69">
        <v>3.42896</v>
      </c>
      <c r="E69">
        <v>2.2720099999999999</v>
      </c>
      <c r="K69">
        <v>1.2753399999999999</v>
      </c>
      <c r="L69">
        <v>3.8451200000000001</v>
      </c>
      <c r="M69">
        <f t="shared" si="3"/>
        <v>4.0625522036910748</v>
      </c>
    </row>
    <row r="70" spans="1:13" x14ac:dyDescent="0.35">
      <c r="A70">
        <v>1.81185</v>
      </c>
      <c r="B70">
        <v>3.6668400000000001</v>
      </c>
      <c r="C70">
        <v>2.35358</v>
      </c>
      <c r="D70">
        <v>3.6388199999999999</v>
      </c>
      <c r="E70">
        <v>2.3418999999999999</v>
      </c>
      <c r="K70">
        <v>1.3522099999999999</v>
      </c>
      <c r="L70">
        <v>4.01342</v>
      </c>
      <c r="M70">
        <f t="shared" si="3"/>
        <v>4.2688714700544708</v>
      </c>
    </row>
    <row r="71" spans="1:13" x14ac:dyDescent="0.35">
      <c r="A71">
        <v>1.9210499999999999</v>
      </c>
      <c r="B71">
        <v>3.8614199999999999</v>
      </c>
      <c r="C71">
        <v>2.4387599999999998</v>
      </c>
      <c r="D71">
        <v>3.8624000000000001</v>
      </c>
      <c r="E71">
        <v>2.4147099999999999</v>
      </c>
      <c r="K71">
        <v>1.4337</v>
      </c>
      <c r="L71">
        <v>4.3544400000000003</v>
      </c>
      <c r="M71">
        <f t="shared" si="3"/>
        <v>4.4882566455429993</v>
      </c>
    </row>
    <row r="72" spans="1:13" x14ac:dyDescent="0.35">
      <c r="A72">
        <v>2.0368300000000001</v>
      </c>
      <c r="B72">
        <v>4.1380299999999997</v>
      </c>
      <c r="C72">
        <v>2.47024</v>
      </c>
      <c r="D72">
        <v>4.1009000000000002</v>
      </c>
      <c r="E72">
        <v>2.4908100000000002</v>
      </c>
      <c r="K72">
        <v>1.5201100000000001</v>
      </c>
      <c r="L72">
        <v>4.5051300000000003</v>
      </c>
      <c r="M72">
        <f t="shared" si="3"/>
        <v>4.7216885130708155</v>
      </c>
    </row>
    <row r="73" spans="1:13" x14ac:dyDescent="0.35">
      <c r="A73">
        <v>2.1595900000000001</v>
      </c>
      <c r="B73">
        <v>4.4125699999999997</v>
      </c>
      <c r="C73">
        <v>2.60209</v>
      </c>
      <c r="D73">
        <v>4.3557399999999999</v>
      </c>
      <c r="E73">
        <v>2.5707399999999998</v>
      </c>
      <c r="K73">
        <v>1.6117300000000001</v>
      </c>
      <c r="L73">
        <v>4.8769900000000002</v>
      </c>
      <c r="M73">
        <f t="shared" si="3"/>
        <v>4.9701646644895483</v>
      </c>
    </row>
    <row r="74" spans="1:13" x14ac:dyDescent="0.35">
      <c r="A74">
        <v>2.2897500000000002</v>
      </c>
      <c r="B74">
        <v>4.62758</v>
      </c>
      <c r="C74">
        <v>2.6343000000000001</v>
      </c>
      <c r="D74">
        <v>4.62859</v>
      </c>
      <c r="E74">
        <v>2.6551900000000002</v>
      </c>
      <c r="K74">
        <v>1.70886</v>
      </c>
      <c r="L74">
        <v>5.2322499999999996</v>
      </c>
      <c r="M74">
        <f t="shared" si="3"/>
        <v>5.2347652093195673</v>
      </c>
    </row>
    <row r="75" spans="1:13" x14ac:dyDescent="0.35">
      <c r="A75">
        <v>2.4277500000000001</v>
      </c>
      <c r="B75">
        <v>4.9969000000000001</v>
      </c>
      <c r="C75">
        <v>2.7915399999999999</v>
      </c>
      <c r="D75">
        <v>4.9215099999999996</v>
      </c>
      <c r="E75">
        <v>2.7451699999999999</v>
      </c>
      <c r="K75">
        <v>1.81185</v>
      </c>
      <c r="L75">
        <v>5.3957899999999999</v>
      </c>
      <c r="M75">
        <f t="shared" si="3"/>
        <v>5.516778819613255</v>
      </c>
    </row>
    <row r="76" spans="1:13" x14ac:dyDescent="0.35">
      <c r="A76">
        <v>2.5740599999999998</v>
      </c>
      <c r="B76">
        <v>5.3705499999999997</v>
      </c>
      <c r="C76">
        <v>2.90998</v>
      </c>
      <c r="D76">
        <v>5.2370900000000002</v>
      </c>
      <c r="E76">
        <v>2.8420999999999998</v>
      </c>
      <c r="K76">
        <v>1.9210499999999999</v>
      </c>
      <c r="L76">
        <v>5.7682900000000004</v>
      </c>
      <c r="M76">
        <f t="shared" si="3"/>
        <v>5.817590117978531</v>
      </c>
    </row>
    <row r="77" spans="1:13" x14ac:dyDescent="0.35">
      <c r="A77">
        <v>2.7292000000000001</v>
      </c>
      <c r="B77">
        <v>5.6789699999999996</v>
      </c>
      <c r="C77">
        <v>2.9784899999999999</v>
      </c>
      <c r="D77">
        <v>5.5786899999999999</v>
      </c>
      <c r="E77">
        <v>2.9480900000000001</v>
      </c>
      <c r="K77">
        <v>2.0368300000000001</v>
      </c>
      <c r="L77">
        <v>6.1857800000000003</v>
      </c>
      <c r="M77">
        <f xml:space="preserve"> ((5 / (2 *(5 - K77)) - 1/2 * (5 - K77) + 2.703)) * 2 +  K77</f>
        <v>6.1670420941761694</v>
      </c>
    </row>
    <row r="78" spans="1:13" x14ac:dyDescent="0.35">
      <c r="A78">
        <v>2.8936899999999999</v>
      </c>
      <c r="B78">
        <v>6.0511299999999997</v>
      </c>
      <c r="C78">
        <v>3.032</v>
      </c>
      <c r="D78">
        <v>5.9508599999999996</v>
      </c>
      <c r="E78">
        <v>3.0663499999999999</v>
      </c>
      <c r="K78">
        <v>2.1595900000000001</v>
      </c>
      <c r="L78">
        <v>6.61416</v>
      </c>
      <c r="M78">
        <f t="shared" ref="M78:M86" si="4" xml:space="preserve"> (5 / (2 *(5 - K78)) - 1/2 * (5 - K78) + 2.703) + 2 * K78</f>
        <v>6.4821296255646192</v>
      </c>
    </row>
    <row r="79" spans="1:13" x14ac:dyDescent="0.35">
      <c r="A79">
        <v>3.0680900000000002</v>
      </c>
      <c r="B79">
        <v>6.3726200000000004</v>
      </c>
      <c r="C79">
        <v>3.0543800000000001</v>
      </c>
      <c r="D79">
        <v>6.3599800000000002</v>
      </c>
      <c r="E79">
        <v>3.20194</v>
      </c>
      <c r="K79">
        <v>2.2897500000000002</v>
      </c>
      <c r="L79">
        <v>6.9168900000000004</v>
      </c>
      <c r="M79">
        <f t="shared" si="4"/>
        <v>6.8497991306152572</v>
      </c>
    </row>
    <row r="80" spans="1:13" x14ac:dyDescent="0.35">
      <c r="A80">
        <v>3.2530000000000001</v>
      </c>
      <c r="B80">
        <v>6.8579400000000001</v>
      </c>
      <c r="C80">
        <v>3.2318600000000002</v>
      </c>
      <c r="D80">
        <v>6.8155299999999999</v>
      </c>
      <c r="E80">
        <v>3.3633000000000002</v>
      </c>
      <c r="K80">
        <v>2.4277500000000001</v>
      </c>
      <c r="L80">
        <v>7.3636299999999997</v>
      </c>
      <c r="M80">
        <f t="shared" si="4"/>
        <v>7.2442867504130621</v>
      </c>
    </row>
    <row r="81" spans="1:13" x14ac:dyDescent="0.35">
      <c r="A81">
        <v>3.4490500000000002</v>
      </c>
      <c r="B81">
        <v>7.4271200000000004</v>
      </c>
      <c r="C81">
        <v>3.5137200000000002</v>
      </c>
      <c r="D81">
        <v>7.3324999999999996</v>
      </c>
      <c r="E81">
        <v>3.5651700000000002</v>
      </c>
      <c r="K81">
        <v>2.5740599999999998</v>
      </c>
      <c r="L81">
        <v>7.8017300000000001</v>
      </c>
      <c r="M81">
        <f t="shared" si="4"/>
        <v>7.6686783725071512</v>
      </c>
    </row>
    <row r="82" spans="1:13" x14ac:dyDescent="0.35">
      <c r="A82">
        <v>3.6569199999999999</v>
      </c>
      <c r="B82">
        <v>8.0062999999999995</v>
      </c>
      <c r="C82">
        <v>3.57613</v>
      </c>
      <c r="D82">
        <v>7.9364800000000004</v>
      </c>
      <c r="E82">
        <v>3.8352400000000002</v>
      </c>
      <c r="K82">
        <v>2.7292000000000001</v>
      </c>
      <c r="L82">
        <v>8.4537200000000006</v>
      </c>
      <c r="M82">
        <f t="shared" si="4"/>
        <v>8.1269335916857486</v>
      </c>
    </row>
    <row r="83" spans="1:13" x14ac:dyDescent="0.35">
      <c r="A83">
        <v>3.8773200000000001</v>
      </c>
      <c r="B83">
        <v>8.88002</v>
      </c>
      <c r="C83">
        <v>3.64798</v>
      </c>
      <c r="D83">
        <v>8.6757899999999992</v>
      </c>
      <c r="E83">
        <v>4.2306299999999997</v>
      </c>
      <c r="K83">
        <v>2.8936899999999999</v>
      </c>
      <c r="L83">
        <v>9.10853</v>
      </c>
      <c r="M83">
        <f t="shared" si="4"/>
        <v>8.6241348090974252</v>
      </c>
    </row>
    <row r="84" spans="1:13" x14ac:dyDescent="0.35">
      <c r="A84">
        <v>4.1109999999999998</v>
      </c>
      <c r="B84">
        <v>9.4281299999999995</v>
      </c>
      <c r="C84">
        <v>3.8541500000000002</v>
      </c>
      <c r="D84">
        <v>9.6554400000000005</v>
      </c>
      <c r="E84">
        <v>4.8850899999999999</v>
      </c>
      <c r="K84">
        <v>3.0680900000000002</v>
      </c>
      <c r="L84">
        <v>9.7716999999999992</v>
      </c>
      <c r="M84">
        <f t="shared" si="4"/>
        <v>9.1672811413316353</v>
      </c>
    </row>
    <row r="85" spans="1:13" x14ac:dyDescent="0.35">
      <c r="A85">
        <v>4.3587699999999998</v>
      </c>
      <c r="B85">
        <v>11.219900000000001</v>
      </c>
      <c r="C85">
        <v>4.3762299999999996</v>
      </c>
      <c r="D85">
        <v>11.1579</v>
      </c>
      <c r="E85">
        <v>6.1799499999999998</v>
      </c>
      <c r="K85">
        <v>3.2530000000000001</v>
      </c>
      <c r="L85">
        <v>10.450100000000001</v>
      </c>
      <c r="M85">
        <f t="shared" si="4"/>
        <v>9.7665246136233534</v>
      </c>
    </row>
    <row r="86" spans="1:13" x14ac:dyDescent="0.35">
      <c r="A86">
        <v>4.6214700000000004</v>
      </c>
      <c r="B86">
        <v>14.319699999999999</v>
      </c>
      <c r="C86">
        <v>6.6938899999999997</v>
      </c>
      <c r="D86">
        <v>14.302</v>
      </c>
      <c r="E86">
        <v>9.6800300000000004</v>
      </c>
      <c r="K86">
        <v>3.4490500000000002</v>
      </c>
      <c r="L86">
        <v>11.4574</v>
      </c>
      <c r="M86">
        <f t="shared" si="4"/>
        <v>10.437540277733003</v>
      </c>
    </row>
    <row r="87" spans="1:13" x14ac:dyDescent="0.35">
      <c r="A87">
        <v>4.9000000000000004</v>
      </c>
      <c r="B87">
        <v>26.748899999999999</v>
      </c>
      <c r="C87">
        <v>10.8104</v>
      </c>
      <c r="D87">
        <v>33.1599</v>
      </c>
      <c r="E87">
        <v>35.280099999999997</v>
      </c>
      <c r="K87">
        <v>3.6569199999999999</v>
      </c>
      <c r="L87">
        <v>11.8125</v>
      </c>
      <c r="M87">
        <f t="shared" ref="M87:M92" si="5" xml:space="preserve"> ((5 / (2 *(5 - K87)) - 1/2 * (5 - K87) + 3.203)) * 2 + K87</f>
        <v>12.442626431188014</v>
      </c>
    </row>
    <row r="88" spans="1:13" x14ac:dyDescent="0.35">
      <c r="K88">
        <v>3.8773200000000001</v>
      </c>
      <c r="L88">
        <v>13.2157</v>
      </c>
      <c r="M88">
        <f t="shared" si="5"/>
        <v>13.614268816759896</v>
      </c>
    </row>
    <row r="89" spans="1:13" x14ac:dyDescent="0.35">
      <c r="K89">
        <v>4.1109999999999998</v>
      </c>
      <c r="L89">
        <v>15.370200000000001</v>
      </c>
      <c r="M89">
        <f t="shared" si="5"/>
        <v>15.252296962879637</v>
      </c>
    </row>
    <row r="90" spans="1:13" x14ac:dyDescent="0.35">
      <c r="K90">
        <v>4.3587699999999998</v>
      </c>
      <c r="L90">
        <v>17.473600000000001</v>
      </c>
      <c r="M90">
        <f t="shared" si="5"/>
        <v>17.921054152488182</v>
      </c>
    </row>
    <row r="91" spans="1:13" x14ac:dyDescent="0.35">
      <c r="K91">
        <v>4.6214700000000004</v>
      </c>
      <c r="L91">
        <v>28.1859</v>
      </c>
      <c r="M91">
        <f t="shared" si="5"/>
        <v>23.85793268221807</v>
      </c>
    </row>
    <row r="92" spans="1:13" x14ac:dyDescent="0.35">
      <c r="K92">
        <v>4.9000000000000004</v>
      </c>
      <c r="L92">
        <v>36.978999999999999</v>
      </c>
      <c r="M92">
        <f t="shared" si="5"/>
        <v>61.206000000000174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5DD1C-99B0-477D-8C97-391193DEA8C4}">
  <dimension ref="C4:I130"/>
  <sheetViews>
    <sheetView topLeftCell="B1" zoomScale="87" workbookViewId="0">
      <selection activeCell="L58" sqref="L58"/>
    </sheetView>
  </sheetViews>
  <sheetFormatPr baseColWidth="10" defaultRowHeight="14.5" x14ac:dyDescent="0.35"/>
  <cols>
    <col min="4" max="4" width="17.26953125" customWidth="1"/>
    <col min="5" max="5" width="18.453125" customWidth="1"/>
  </cols>
  <sheetData>
    <row r="4" spans="3:9" ht="18.5" x14ac:dyDescent="0.45">
      <c r="C4" t="s">
        <v>15</v>
      </c>
      <c r="D4" s="9" t="s">
        <v>30</v>
      </c>
      <c r="E4" t="s">
        <v>31</v>
      </c>
      <c r="H4" t="s">
        <v>28</v>
      </c>
      <c r="I4" t="s">
        <v>29</v>
      </c>
    </row>
    <row r="5" spans="3:9" x14ac:dyDescent="0.35">
      <c r="C5">
        <v>0.5</v>
      </c>
      <c r="D5">
        <v>0.86999499999999996</v>
      </c>
      <c r="E5">
        <v>1.0001899999999999</v>
      </c>
      <c r="H5">
        <v>0.87316199999999999</v>
      </c>
      <c r="I5">
        <v>1.0001100000000001</v>
      </c>
    </row>
    <row r="6" spans="3:9" x14ac:dyDescent="0.35">
      <c r="C6">
        <v>0.53013399999999999</v>
      </c>
      <c r="D6">
        <v>0.94580699999999995</v>
      </c>
      <c r="E6">
        <v>1.0605199999999999</v>
      </c>
      <c r="H6">
        <v>0.91776999999999997</v>
      </c>
      <c r="I6">
        <v>1.0298400000000001</v>
      </c>
    </row>
    <row r="7" spans="3:9" x14ac:dyDescent="0.35">
      <c r="C7">
        <v>0.56208499999999995</v>
      </c>
      <c r="D7">
        <v>1.00705</v>
      </c>
      <c r="E7">
        <v>1.1245000000000001</v>
      </c>
      <c r="H7">
        <v>0.95630499999999996</v>
      </c>
      <c r="I7">
        <v>1.0604499999999999</v>
      </c>
    </row>
    <row r="8" spans="3:9" x14ac:dyDescent="0.35">
      <c r="C8">
        <v>0.59596099999999996</v>
      </c>
      <c r="D8">
        <v>1.0870299999999999</v>
      </c>
      <c r="E8">
        <v>1.19235</v>
      </c>
      <c r="H8">
        <v>0.99469600000000002</v>
      </c>
      <c r="I8">
        <v>1.09199</v>
      </c>
    </row>
    <row r="9" spans="3:9" x14ac:dyDescent="0.35">
      <c r="C9">
        <v>0.63187899999999997</v>
      </c>
      <c r="D9">
        <v>1.1622699999999999</v>
      </c>
      <c r="E9">
        <v>1.2643200000000001</v>
      </c>
      <c r="H9">
        <v>1.0286999999999999</v>
      </c>
      <c r="I9">
        <v>1.1244700000000001</v>
      </c>
    </row>
    <row r="10" spans="3:9" x14ac:dyDescent="0.35">
      <c r="C10">
        <v>0.66996199999999995</v>
      </c>
      <c r="D10">
        <v>1.2599499999999999</v>
      </c>
      <c r="E10">
        <v>1.34066</v>
      </c>
      <c r="H10">
        <v>1.0718300000000001</v>
      </c>
      <c r="I10">
        <v>1.15794</v>
      </c>
    </row>
    <row r="11" spans="3:9" x14ac:dyDescent="0.35">
      <c r="C11">
        <v>0.71033999999999997</v>
      </c>
      <c r="D11">
        <v>1.35545</v>
      </c>
      <c r="E11">
        <v>1.42164</v>
      </c>
      <c r="H11">
        <v>1.1184700000000001</v>
      </c>
      <c r="I11">
        <v>1.1924300000000001</v>
      </c>
    </row>
    <row r="12" spans="3:9" x14ac:dyDescent="0.35">
      <c r="C12">
        <v>0.75315200000000004</v>
      </c>
      <c r="D12">
        <v>1.46079</v>
      </c>
      <c r="E12">
        <v>1.5075499999999999</v>
      </c>
      <c r="H12">
        <v>1.1741999999999999</v>
      </c>
      <c r="I12">
        <v>1.2279599999999999</v>
      </c>
    </row>
    <row r="13" spans="3:9" x14ac:dyDescent="0.35">
      <c r="C13">
        <v>0.798543</v>
      </c>
      <c r="D13">
        <v>1.5610999999999999</v>
      </c>
      <c r="E13">
        <v>1.5987199999999999</v>
      </c>
      <c r="H13">
        <v>1.2151000000000001</v>
      </c>
      <c r="I13">
        <v>1.2645900000000001</v>
      </c>
    </row>
    <row r="14" spans="3:9" x14ac:dyDescent="0.35">
      <c r="C14">
        <v>0.84667099999999995</v>
      </c>
      <c r="D14">
        <v>1.66344</v>
      </c>
      <c r="E14">
        <v>1.69547</v>
      </c>
      <c r="H14">
        <v>1.2683599999999999</v>
      </c>
      <c r="I14">
        <v>1.3023499999999999</v>
      </c>
    </row>
    <row r="15" spans="3:9" x14ac:dyDescent="0.35">
      <c r="C15">
        <v>0.89769900000000002</v>
      </c>
      <c r="D15">
        <v>1.8102499999999999</v>
      </c>
      <c r="E15">
        <v>1.79817</v>
      </c>
      <c r="H15">
        <v>1.3350599999999999</v>
      </c>
      <c r="I15">
        <v>1.3412999999999999</v>
      </c>
    </row>
    <row r="16" spans="3:9" x14ac:dyDescent="0.35">
      <c r="C16">
        <v>0.95180200000000004</v>
      </c>
      <c r="D16">
        <v>1.9253800000000001</v>
      </c>
      <c r="E16">
        <v>1.9072100000000001</v>
      </c>
      <c r="H16">
        <v>1.3827799999999999</v>
      </c>
      <c r="I16">
        <v>1.38148</v>
      </c>
    </row>
    <row r="17" spans="3:9" x14ac:dyDescent="0.35">
      <c r="C17">
        <v>1.0091699999999999</v>
      </c>
      <c r="D17">
        <v>2.0677099999999999</v>
      </c>
      <c r="E17">
        <v>2.0230199999999998</v>
      </c>
      <c r="H17">
        <v>1.4430400000000001</v>
      </c>
      <c r="I17">
        <v>1.4229499999999999</v>
      </c>
    </row>
    <row r="18" spans="3:9" x14ac:dyDescent="0.35">
      <c r="C18">
        <v>1.06999</v>
      </c>
      <c r="D18">
        <v>2.2407699999999999</v>
      </c>
      <c r="E18">
        <v>2.1460699999999999</v>
      </c>
      <c r="H18">
        <v>1.5085299999999999</v>
      </c>
      <c r="I18">
        <v>1.4657800000000001</v>
      </c>
    </row>
    <row r="19" spans="3:9" x14ac:dyDescent="0.35">
      <c r="C19">
        <v>1.1344700000000001</v>
      </c>
      <c r="D19">
        <v>2.40449</v>
      </c>
      <c r="E19">
        <v>2.2768600000000001</v>
      </c>
      <c r="H19">
        <v>1.58412</v>
      </c>
      <c r="I19">
        <v>1.51004</v>
      </c>
    </row>
    <row r="20" spans="3:9" x14ac:dyDescent="0.35">
      <c r="C20">
        <v>1.20285</v>
      </c>
      <c r="D20">
        <v>2.5565799999999999</v>
      </c>
      <c r="E20">
        <v>2.41595</v>
      </c>
      <c r="H20">
        <v>1.6429100000000001</v>
      </c>
      <c r="I20">
        <v>1.5558399999999999</v>
      </c>
    </row>
    <row r="21" spans="3:9" x14ac:dyDescent="0.35">
      <c r="C21">
        <v>1.2753399999999999</v>
      </c>
      <c r="D21">
        <v>2.7334800000000001</v>
      </c>
      <c r="E21">
        <v>2.5639799999999999</v>
      </c>
      <c r="H21">
        <v>1.71204</v>
      </c>
      <c r="I21">
        <v>1.60327</v>
      </c>
    </row>
    <row r="22" spans="3:9" x14ac:dyDescent="0.35">
      <c r="C22">
        <v>1.3522099999999999</v>
      </c>
      <c r="D22">
        <v>2.94035</v>
      </c>
      <c r="E22">
        <v>2.7216399999999998</v>
      </c>
      <c r="H22">
        <v>1.7837000000000001</v>
      </c>
      <c r="I22">
        <v>1.6524799999999999</v>
      </c>
    </row>
    <row r="23" spans="3:9" x14ac:dyDescent="0.35">
      <c r="C23">
        <v>1.4337</v>
      </c>
      <c r="D23">
        <v>3.12696</v>
      </c>
      <c r="E23">
        <v>2.8897200000000001</v>
      </c>
      <c r="H23">
        <v>1.877</v>
      </c>
      <c r="I23">
        <v>1.7036199999999999</v>
      </c>
    </row>
    <row r="24" spans="3:9" x14ac:dyDescent="0.35">
      <c r="C24">
        <v>1.5201100000000001</v>
      </c>
      <c r="D24">
        <v>3.3478599999999998</v>
      </c>
      <c r="E24">
        <v>3.06915</v>
      </c>
      <c r="H24">
        <v>1.9436800000000001</v>
      </c>
      <c r="I24">
        <v>1.75691</v>
      </c>
    </row>
    <row r="25" spans="3:9" x14ac:dyDescent="0.35">
      <c r="C25">
        <v>1.6117300000000001</v>
      </c>
      <c r="D25">
        <v>3.5552999999999999</v>
      </c>
      <c r="E25">
        <v>3.2609699999999999</v>
      </c>
      <c r="H25">
        <v>2.0011800000000002</v>
      </c>
      <c r="I25">
        <v>1.8126100000000001</v>
      </c>
    </row>
    <row r="26" spans="3:9" x14ac:dyDescent="0.35">
      <c r="C26">
        <v>1.70886</v>
      </c>
      <c r="D26">
        <v>3.8186100000000001</v>
      </c>
      <c r="E26">
        <v>3.46644</v>
      </c>
      <c r="H26">
        <v>2.1166700000000001</v>
      </c>
      <c r="I26">
        <v>1.8710800000000001</v>
      </c>
    </row>
    <row r="27" spans="3:9" x14ac:dyDescent="0.35">
      <c r="C27">
        <v>1.81185</v>
      </c>
      <c r="D27">
        <v>4.0993300000000001</v>
      </c>
      <c r="E27">
        <v>3.6870599999999998</v>
      </c>
      <c r="H27">
        <v>2.17876</v>
      </c>
      <c r="I27">
        <v>1.93279</v>
      </c>
    </row>
    <row r="28" spans="3:9" x14ac:dyDescent="0.35">
      <c r="C28">
        <v>1.9210499999999999</v>
      </c>
      <c r="D28">
        <v>4.3212700000000002</v>
      </c>
      <c r="E28">
        <v>3.92469</v>
      </c>
      <c r="H28">
        <v>2.25786</v>
      </c>
      <c r="I28">
        <v>1.99841</v>
      </c>
    </row>
    <row r="29" spans="3:9" x14ac:dyDescent="0.35">
      <c r="C29">
        <v>2.0368300000000001</v>
      </c>
      <c r="D29">
        <v>4.6185799999999997</v>
      </c>
      <c r="E29">
        <v>4.1816899999999997</v>
      </c>
      <c r="H29">
        <v>2.34517</v>
      </c>
      <c r="I29">
        <v>2.0688599999999999</v>
      </c>
    </row>
    <row r="30" spans="3:9" x14ac:dyDescent="0.35">
      <c r="C30">
        <v>2.1595900000000001</v>
      </c>
      <c r="D30">
        <v>4.9633200000000004</v>
      </c>
      <c r="E30">
        <v>4.4611099999999997</v>
      </c>
      <c r="H30">
        <v>2.4384100000000002</v>
      </c>
      <c r="I30">
        <v>2.1455000000000002</v>
      </c>
    </row>
    <row r="31" spans="3:9" x14ac:dyDescent="0.35">
      <c r="C31">
        <v>2.2897500000000002</v>
      </c>
      <c r="D31">
        <v>5.3065800000000003</v>
      </c>
      <c r="E31">
        <v>4.7671000000000001</v>
      </c>
      <c r="H31">
        <v>2.5080900000000002</v>
      </c>
      <c r="I31">
        <v>2.2303700000000002</v>
      </c>
    </row>
    <row r="32" spans="3:9" x14ac:dyDescent="0.35">
      <c r="C32">
        <v>2.4277500000000001</v>
      </c>
      <c r="D32">
        <v>5.7098599999999999</v>
      </c>
      <c r="E32">
        <v>5.10548</v>
      </c>
      <c r="H32">
        <v>2.6033599999999999</v>
      </c>
      <c r="I32">
        <v>2.32667</v>
      </c>
    </row>
    <row r="33" spans="3:9" x14ac:dyDescent="0.35">
      <c r="C33">
        <v>2.5740599999999998</v>
      </c>
      <c r="D33">
        <v>6.0924899999999997</v>
      </c>
      <c r="E33">
        <v>5.4848800000000004</v>
      </c>
      <c r="H33">
        <v>2.69977</v>
      </c>
      <c r="I33">
        <v>2.4396300000000002</v>
      </c>
    </row>
    <row r="34" spans="3:9" x14ac:dyDescent="0.35">
      <c r="C34">
        <v>2.7292000000000001</v>
      </c>
      <c r="D34">
        <v>6.6118199999999998</v>
      </c>
      <c r="E34">
        <v>5.9188200000000002</v>
      </c>
      <c r="H34">
        <v>2.84267</v>
      </c>
      <c r="I34">
        <v>2.5783200000000002</v>
      </c>
    </row>
    <row r="35" spans="3:9" x14ac:dyDescent="0.35">
      <c r="C35">
        <v>2.8936899999999999</v>
      </c>
      <c r="D35">
        <v>7.0872799999999998</v>
      </c>
      <c r="E35">
        <v>6.43011</v>
      </c>
      <c r="H35">
        <v>2.9387500000000002</v>
      </c>
      <c r="I35">
        <v>2.7595700000000001</v>
      </c>
    </row>
    <row r="36" spans="3:9" x14ac:dyDescent="0.35">
      <c r="C36">
        <v>3.0680900000000002</v>
      </c>
      <c r="D36">
        <v>7.6418799999999996</v>
      </c>
      <c r="E36">
        <v>7.0611100000000002</v>
      </c>
      <c r="H36">
        <v>3.01634</v>
      </c>
      <c r="I36">
        <v>3.0175100000000001</v>
      </c>
    </row>
    <row r="37" spans="3:9" x14ac:dyDescent="0.35">
      <c r="C37">
        <v>3.2530000000000001</v>
      </c>
      <c r="D37">
        <v>8.2730999999999995</v>
      </c>
      <c r="E37">
        <v>7.9012599999999997</v>
      </c>
      <c r="H37">
        <v>3.1688000000000001</v>
      </c>
      <c r="I37">
        <v>3.43032</v>
      </c>
    </row>
    <row r="38" spans="3:9" x14ac:dyDescent="0.35">
      <c r="C38">
        <v>3.4490500000000002</v>
      </c>
      <c r="D38">
        <v>9.3844600000000007</v>
      </c>
      <c r="E38">
        <v>9.18</v>
      </c>
      <c r="H38">
        <v>3.5013200000000002</v>
      </c>
      <c r="I38">
        <v>4.21265</v>
      </c>
    </row>
    <row r="39" spans="3:9" x14ac:dyDescent="0.35">
      <c r="C39">
        <v>3.6569199999999999</v>
      </c>
      <c r="D39">
        <v>11.0565</v>
      </c>
      <c r="E39">
        <v>11.7235</v>
      </c>
      <c r="H39">
        <v>4.00366</v>
      </c>
      <c r="I39">
        <v>6.1740199999999996</v>
      </c>
    </row>
    <row r="40" spans="3:9" x14ac:dyDescent="0.35">
      <c r="C40">
        <v>3.8773200000000001</v>
      </c>
      <c r="D40">
        <v>13.144</v>
      </c>
      <c r="E40">
        <v>22.559799999999999</v>
      </c>
      <c r="H40">
        <v>4.6875400000000003</v>
      </c>
      <c r="I40">
        <v>16.332000000000001</v>
      </c>
    </row>
    <row r="41" spans="3:9" x14ac:dyDescent="0.35">
      <c r="C41">
        <v>4.1109999999999998</v>
      </c>
      <c r="D41">
        <v>15.8538</v>
      </c>
      <c r="F41" s="8"/>
      <c r="H41">
        <v>5.4909600000000003</v>
      </c>
      <c r="I41" s="8">
        <v>10000000000</v>
      </c>
    </row>
    <row r="42" spans="3:9" x14ac:dyDescent="0.35">
      <c r="C42">
        <v>4.3587699999999998</v>
      </c>
      <c r="D42">
        <v>25.220199999999998</v>
      </c>
      <c r="F42" s="8"/>
      <c r="H42">
        <v>9.1704600000000003</v>
      </c>
      <c r="I42" s="8">
        <v>10000000000</v>
      </c>
    </row>
    <row r="43" spans="3:9" x14ac:dyDescent="0.35">
      <c r="C43">
        <v>4.6214700000000004</v>
      </c>
      <c r="D43">
        <v>86.653000000000006</v>
      </c>
      <c r="F43" s="8"/>
      <c r="H43">
        <v>21.3782</v>
      </c>
      <c r="I43" s="8">
        <v>10000000000</v>
      </c>
    </row>
    <row r="44" spans="3:9" x14ac:dyDescent="0.35">
      <c r="C44">
        <v>4.9000000000000004</v>
      </c>
      <c r="D44">
        <v>380.50400000000002</v>
      </c>
      <c r="F44" s="8"/>
      <c r="H44">
        <v>155.001</v>
      </c>
      <c r="I44" s="8">
        <v>10000000000</v>
      </c>
    </row>
    <row r="47" spans="3:9" ht="18.5" x14ac:dyDescent="0.45">
      <c r="C47" t="s">
        <v>15</v>
      </c>
      <c r="D47" s="9" t="s">
        <v>34</v>
      </c>
      <c r="E47" t="s">
        <v>31</v>
      </c>
    </row>
    <row r="48" spans="3:9" x14ac:dyDescent="0.35">
      <c r="C48">
        <v>0.5</v>
      </c>
      <c r="D48">
        <v>0.71665199999999996</v>
      </c>
      <c r="E48">
        <v>1.0000199999999999</v>
      </c>
    </row>
    <row r="49" spans="3:5" x14ac:dyDescent="0.35">
      <c r="C49">
        <v>0.53013399999999999</v>
      </c>
      <c r="D49">
        <v>0.78188899999999995</v>
      </c>
      <c r="E49">
        <v>1.06029</v>
      </c>
    </row>
    <row r="50" spans="3:5" x14ac:dyDescent="0.35">
      <c r="C50">
        <v>0.56208499999999995</v>
      </c>
      <c r="D50">
        <v>0.83194999999999997</v>
      </c>
      <c r="E50">
        <v>1.1242000000000001</v>
      </c>
    </row>
    <row r="51" spans="3:5" x14ac:dyDescent="0.35">
      <c r="C51">
        <v>0.59596099999999996</v>
      </c>
      <c r="D51">
        <v>0.88883299999999998</v>
      </c>
      <c r="E51">
        <v>1.1919599999999999</v>
      </c>
    </row>
    <row r="52" spans="3:5" x14ac:dyDescent="0.35">
      <c r="C52">
        <v>0.63187899999999997</v>
      </c>
      <c r="D52">
        <v>0.95136100000000001</v>
      </c>
      <c r="E52">
        <v>1.2638199999999999</v>
      </c>
    </row>
    <row r="53" spans="3:5" x14ac:dyDescent="0.35">
      <c r="C53">
        <v>0.66996199999999995</v>
      </c>
      <c r="D53">
        <v>1.0111000000000001</v>
      </c>
      <c r="E53">
        <v>1.34</v>
      </c>
    </row>
    <row r="54" spans="3:5" x14ac:dyDescent="0.35">
      <c r="C54">
        <v>0.71033999999999997</v>
      </c>
      <c r="D54">
        <v>1.0827899999999999</v>
      </c>
      <c r="E54">
        <v>1.42079</v>
      </c>
    </row>
    <row r="55" spans="3:5" x14ac:dyDescent="0.35">
      <c r="C55">
        <v>0.75315200000000004</v>
      </c>
      <c r="D55">
        <v>1.16632</v>
      </c>
      <c r="E55">
        <v>1.5064500000000001</v>
      </c>
    </row>
    <row r="56" spans="3:5" x14ac:dyDescent="0.35">
      <c r="C56">
        <v>0.798543</v>
      </c>
      <c r="D56">
        <v>1.2598199999999999</v>
      </c>
      <c r="E56">
        <v>1.5972900000000001</v>
      </c>
    </row>
    <row r="57" spans="3:5" x14ac:dyDescent="0.35">
      <c r="C57">
        <v>0.84667099999999995</v>
      </c>
      <c r="D57">
        <v>1.3363100000000001</v>
      </c>
      <c r="E57">
        <v>1.6936199999999999</v>
      </c>
    </row>
    <row r="58" spans="3:5" x14ac:dyDescent="0.35">
      <c r="C58">
        <v>0.89769900000000002</v>
      </c>
      <c r="D58">
        <v>1.43394</v>
      </c>
      <c r="E58">
        <v>1.79579</v>
      </c>
    </row>
    <row r="59" spans="3:5" x14ac:dyDescent="0.35">
      <c r="C59">
        <v>0.95180200000000004</v>
      </c>
      <c r="D59">
        <v>1.5366200000000001</v>
      </c>
      <c r="E59">
        <v>1.9041399999999999</v>
      </c>
    </row>
    <row r="60" spans="3:5" x14ac:dyDescent="0.35">
      <c r="C60">
        <v>1.0091699999999999</v>
      </c>
      <c r="D60">
        <v>1.64653</v>
      </c>
      <c r="E60">
        <v>2.0190600000000001</v>
      </c>
    </row>
    <row r="61" spans="3:5" x14ac:dyDescent="0.35">
      <c r="C61">
        <v>1.06999</v>
      </c>
      <c r="D61">
        <v>1.7588600000000001</v>
      </c>
      <c r="E61">
        <v>2.1409699999999998</v>
      </c>
    </row>
    <row r="62" spans="3:5" x14ac:dyDescent="0.35">
      <c r="C62">
        <v>1.1344700000000001</v>
      </c>
      <c r="D62">
        <v>1.8951899999999999</v>
      </c>
      <c r="E62">
        <v>2.2703000000000002</v>
      </c>
    </row>
    <row r="63" spans="3:5" x14ac:dyDescent="0.35">
      <c r="C63">
        <v>1.20285</v>
      </c>
      <c r="D63">
        <v>2.0273699999999999</v>
      </c>
      <c r="E63">
        <v>2.40754</v>
      </c>
    </row>
    <row r="64" spans="3:5" x14ac:dyDescent="0.35">
      <c r="C64">
        <v>1.2753399999999999</v>
      </c>
      <c r="D64">
        <v>2.16818</v>
      </c>
      <c r="E64">
        <v>2.5531899999999998</v>
      </c>
    </row>
    <row r="65" spans="3:5" x14ac:dyDescent="0.35">
      <c r="C65">
        <v>1.3522099999999999</v>
      </c>
      <c r="D65">
        <v>2.3233199999999998</v>
      </c>
      <c r="E65">
        <v>2.7078000000000002</v>
      </c>
    </row>
    <row r="66" spans="3:5" x14ac:dyDescent="0.35">
      <c r="C66">
        <v>1.4337</v>
      </c>
      <c r="D66">
        <v>2.4710399999999999</v>
      </c>
      <c r="E66">
        <v>2.8719899999999998</v>
      </c>
    </row>
    <row r="67" spans="3:5" x14ac:dyDescent="0.35">
      <c r="C67">
        <v>1.5201100000000001</v>
      </c>
      <c r="D67">
        <v>2.65028</v>
      </c>
      <c r="E67">
        <v>3.0464099999999998</v>
      </c>
    </row>
    <row r="68" spans="3:5" x14ac:dyDescent="0.35">
      <c r="C68">
        <v>1.6117300000000001</v>
      </c>
      <c r="D68">
        <v>2.8103199999999999</v>
      </c>
      <c r="E68">
        <v>3.2317999999999998</v>
      </c>
    </row>
    <row r="69" spans="3:5" x14ac:dyDescent="0.35">
      <c r="C69">
        <v>1.70886</v>
      </c>
      <c r="D69">
        <v>3.0006599999999999</v>
      </c>
      <c r="E69">
        <v>3.42896</v>
      </c>
    </row>
    <row r="70" spans="3:5" x14ac:dyDescent="0.35">
      <c r="C70">
        <v>1.81185</v>
      </c>
      <c r="D70">
        <v>3.2326800000000002</v>
      </c>
      <c r="E70">
        <v>3.6388199999999999</v>
      </c>
    </row>
    <row r="71" spans="3:5" x14ac:dyDescent="0.35">
      <c r="C71">
        <v>1.9210499999999999</v>
      </c>
      <c r="D71">
        <v>3.4114300000000002</v>
      </c>
      <c r="E71">
        <v>3.8624000000000001</v>
      </c>
    </row>
    <row r="72" spans="3:5" x14ac:dyDescent="0.35">
      <c r="C72">
        <v>2.0368300000000001</v>
      </c>
      <c r="D72">
        <v>3.6913999999999998</v>
      </c>
      <c r="E72">
        <v>4.1009000000000002</v>
      </c>
    </row>
    <row r="73" spans="3:5" x14ac:dyDescent="0.35">
      <c r="C73">
        <v>2.1595900000000001</v>
      </c>
      <c r="D73">
        <v>3.9607800000000002</v>
      </c>
      <c r="E73">
        <v>4.3557399999999999</v>
      </c>
    </row>
    <row r="74" spans="3:5" x14ac:dyDescent="0.35">
      <c r="C74">
        <v>2.2897500000000002</v>
      </c>
      <c r="D74">
        <v>4.2006199999999998</v>
      </c>
      <c r="E74">
        <v>4.62859</v>
      </c>
    </row>
    <row r="75" spans="3:5" x14ac:dyDescent="0.35">
      <c r="C75">
        <v>2.4277500000000001</v>
      </c>
      <c r="D75">
        <v>4.4836200000000002</v>
      </c>
      <c r="E75">
        <v>4.9215099999999996</v>
      </c>
    </row>
    <row r="76" spans="3:5" x14ac:dyDescent="0.35">
      <c r="C76">
        <v>2.5740599999999998</v>
      </c>
      <c r="D76">
        <v>4.7975399999999997</v>
      </c>
      <c r="E76">
        <v>5.2370900000000002</v>
      </c>
    </row>
    <row r="77" spans="3:5" x14ac:dyDescent="0.35">
      <c r="C77">
        <v>2.7292000000000001</v>
      </c>
      <c r="D77">
        <v>5.1056699999999999</v>
      </c>
      <c r="E77">
        <v>5.5786899999999999</v>
      </c>
    </row>
    <row r="78" spans="3:5" x14ac:dyDescent="0.35">
      <c r="C78">
        <v>2.8936899999999999</v>
      </c>
      <c r="D78">
        <v>5.40381</v>
      </c>
      <c r="E78">
        <v>5.9508599999999996</v>
      </c>
    </row>
    <row r="79" spans="3:5" x14ac:dyDescent="0.35">
      <c r="C79">
        <v>3.0680900000000002</v>
      </c>
      <c r="D79">
        <v>5.9022399999999999</v>
      </c>
      <c r="E79">
        <v>6.3599800000000002</v>
      </c>
    </row>
    <row r="80" spans="3:5" x14ac:dyDescent="0.35">
      <c r="C80">
        <v>3.2530000000000001</v>
      </c>
      <c r="D80">
        <v>6.2677399999999999</v>
      </c>
      <c r="E80">
        <v>6.8155299999999999</v>
      </c>
    </row>
    <row r="81" spans="3:5" x14ac:dyDescent="0.35">
      <c r="C81">
        <v>3.4490500000000002</v>
      </c>
      <c r="D81">
        <v>6.8202999999999996</v>
      </c>
      <c r="E81">
        <v>7.3324999999999996</v>
      </c>
    </row>
    <row r="82" spans="3:5" x14ac:dyDescent="0.35">
      <c r="C82">
        <v>3.6569199999999999</v>
      </c>
      <c r="D82">
        <v>7.3353999999999999</v>
      </c>
      <c r="E82">
        <v>7.9364800000000004</v>
      </c>
    </row>
    <row r="83" spans="3:5" x14ac:dyDescent="0.35">
      <c r="C83">
        <v>3.8773200000000001</v>
      </c>
      <c r="D83">
        <v>8.2059099999999994</v>
      </c>
      <c r="E83">
        <v>8.6757899999999992</v>
      </c>
    </row>
    <row r="84" spans="3:5" x14ac:dyDescent="0.35">
      <c r="C84">
        <v>4.1109999999999998</v>
      </c>
      <c r="D84">
        <v>9.6740899999999996</v>
      </c>
      <c r="E84">
        <v>9.6554400000000005</v>
      </c>
    </row>
    <row r="85" spans="3:5" x14ac:dyDescent="0.35">
      <c r="C85">
        <v>4.3587699999999998</v>
      </c>
      <c r="D85">
        <v>11.688000000000001</v>
      </c>
      <c r="E85">
        <v>11.1579</v>
      </c>
    </row>
    <row r="86" spans="3:5" x14ac:dyDescent="0.35">
      <c r="C86">
        <v>4.6214700000000004</v>
      </c>
      <c r="D86">
        <v>17.599</v>
      </c>
      <c r="E86">
        <v>14.302</v>
      </c>
    </row>
    <row r="87" spans="3:5" x14ac:dyDescent="0.35">
      <c r="C87">
        <v>4.9000000000000004</v>
      </c>
      <c r="D87">
        <v>141.114</v>
      </c>
      <c r="E87">
        <v>33.1599</v>
      </c>
    </row>
    <row r="90" spans="3:5" ht="18.5" x14ac:dyDescent="0.45">
      <c r="C90" t="s">
        <v>15</v>
      </c>
      <c r="D90" s="9" t="s">
        <v>35</v>
      </c>
      <c r="E90" t="s">
        <v>31</v>
      </c>
    </row>
    <row r="91" spans="3:5" x14ac:dyDescent="0.35">
      <c r="C91">
        <v>0.5</v>
      </c>
      <c r="D91">
        <v>0.78188400000000002</v>
      </c>
      <c r="E91">
        <v>1.0000199999999999</v>
      </c>
    </row>
    <row r="92" spans="3:5" x14ac:dyDescent="0.35">
      <c r="C92">
        <v>0.53013399999999999</v>
      </c>
      <c r="D92">
        <v>0.82986800000000005</v>
      </c>
      <c r="E92">
        <v>1.06029</v>
      </c>
    </row>
    <row r="93" spans="3:5" x14ac:dyDescent="0.35">
      <c r="C93">
        <v>0.56208499999999995</v>
      </c>
      <c r="D93">
        <v>0.89523200000000003</v>
      </c>
      <c r="E93">
        <v>1.1242000000000001</v>
      </c>
    </row>
    <row r="94" spans="3:5" x14ac:dyDescent="0.35">
      <c r="C94">
        <v>0.59596099999999996</v>
      </c>
      <c r="D94">
        <v>0.94472500000000004</v>
      </c>
      <c r="E94">
        <v>1.1919599999999999</v>
      </c>
    </row>
    <row r="95" spans="3:5" x14ac:dyDescent="0.35">
      <c r="C95">
        <v>0.63187899999999997</v>
      </c>
      <c r="D95">
        <v>1.00684</v>
      </c>
      <c r="E95">
        <v>1.2638199999999999</v>
      </c>
    </row>
    <row r="96" spans="3:5" x14ac:dyDescent="0.35">
      <c r="C96">
        <v>0.66996199999999995</v>
      </c>
      <c r="D96">
        <v>1.0747199999999999</v>
      </c>
      <c r="E96">
        <v>1.34</v>
      </c>
    </row>
    <row r="97" spans="3:5" x14ac:dyDescent="0.35">
      <c r="C97">
        <v>0.71033999999999997</v>
      </c>
      <c r="D97">
        <v>1.1638500000000001</v>
      </c>
      <c r="E97">
        <v>1.42079</v>
      </c>
    </row>
    <row r="98" spans="3:5" x14ac:dyDescent="0.35">
      <c r="C98">
        <v>0.75315200000000004</v>
      </c>
      <c r="D98">
        <v>1.2421500000000001</v>
      </c>
      <c r="E98">
        <v>1.5064500000000001</v>
      </c>
    </row>
    <row r="99" spans="3:5" x14ac:dyDescent="0.35">
      <c r="C99">
        <v>0.798543</v>
      </c>
      <c r="D99">
        <v>1.3550199999999999</v>
      </c>
      <c r="E99">
        <v>1.5972900000000001</v>
      </c>
    </row>
    <row r="100" spans="3:5" x14ac:dyDescent="0.35">
      <c r="C100">
        <v>0.84667099999999995</v>
      </c>
      <c r="D100">
        <v>1.44486</v>
      </c>
      <c r="E100">
        <v>1.6936199999999999</v>
      </c>
    </row>
    <row r="101" spans="3:5" x14ac:dyDescent="0.35">
      <c r="C101">
        <v>0.89769900000000002</v>
      </c>
      <c r="D101">
        <v>1.5558399999999999</v>
      </c>
      <c r="E101">
        <v>1.79579</v>
      </c>
    </row>
    <row r="102" spans="3:5" x14ac:dyDescent="0.35">
      <c r="C102">
        <v>0.95180200000000004</v>
      </c>
      <c r="D102">
        <v>1.6669099999999999</v>
      </c>
      <c r="E102">
        <v>1.9041399999999999</v>
      </c>
    </row>
    <row r="103" spans="3:5" x14ac:dyDescent="0.35">
      <c r="C103">
        <v>1.0091699999999999</v>
      </c>
      <c r="D103">
        <v>1.78515</v>
      </c>
      <c r="E103">
        <v>2.0190600000000001</v>
      </c>
    </row>
    <row r="104" spans="3:5" x14ac:dyDescent="0.35">
      <c r="C104">
        <v>1.06999</v>
      </c>
      <c r="D104">
        <v>1.9337599999999999</v>
      </c>
      <c r="E104">
        <v>2.1409699999999998</v>
      </c>
    </row>
    <row r="105" spans="3:5" x14ac:dyDescent="0.35">
      <c r="C105">
        <v>1.1344700000000001</v>
      </c>
      <c r="D105">
        <v>2.0806499999999999</v>
      </c>
      <c r="E105">
        <v>2.2703000000000002</v>
      </c>
    </row>
    <row r="106" spans="3:5" x14ac:dyDescent="0.35">
      <c r="C106">
        <v>1.20285</v>
      </c>
      <c r="D106">
        <v>2.2440899999999999</v>
      </c>
      <c r="E106">
        <v>2.40754</v>
      </c>
    </row>
    <row r="107" spans="3:5" x14ac:dyDescent="0.35">
      <c r="C107">
        <v>1.2753399999999999</v>
      </c>
      <c r="D107">
        <v>2.3924400000000001</v>
      </c>
      <c r="E107">
        <v>2.5531899999999998</v>
      </c>
    </row>
    <row r="108" spans="3:5" x14ac:dyDescent="0.35">
      <c r="C108">
        <v>1.3522099999999999</v>
      </c>
      <c r="D108">
        <v>2.58019</v>
      </c>
      <c r="E108">
        <v>2.7078000000000002</v>
      </c>
    </row>
    <row r="109" spans="3:5" x14ac:dyDescent="0.35">
      <c r="C109">
        <v>1.4337</v>
      </c>
      <c r="D109">
        <v>2.7936100000000001</v>
      </c>
      <c r="E109">
        <v>2.8719899999999998</v>
      </c>
    </row>
    <row r="110" spans="3:5" x14ac:dyDescent="0.35">
      <c r="C110">
        <v>1.5201100000000001</v>
      </c>
      <c r="D110">
        <v>2.99553</v>
      </c>
      <c r="E110">
        <v>3.0464099999999998</v>
      </c>
    </row>
    <row r="111" spans="3:5" x14ac:dyDescent="0.35">
      <c r="C111">
        <v>1.6117300000000001</v>
      </c>
      <c r="D111">
        <v>3.2163599999999999</v>
      </c>
      <c r="E111">
        <v>3.2317999999999998</v>
      </c>
    </row>
    <row r="112" spans="3:5" x14ac:dyDescent="0.35">
      <c r="C112">
        <v>1.70886</v>
      </c>
      <c r="D112">
        <v>3.44604</v>
      </c>
      <c r="E112">
        <v>3.42896</v>
      </c>
    </row>
    <row r="113" spans="3:5" x14ac:dyDescent="0.35">
      <c r="C113">
        <v>1.81185</v>
      </c>
      <c r="D113">
        <v>3.7340499999999999</v>
      </c>
      <c r="E113">
        <v>3.6388199999999999</v>
      </c>
    </row>
    <row r="114" spans="3:5" x14ac:dyDescent="0.35">
      <c r="C114">
        <v>1.9210499999999999</v>
      </c>
      <c r="D114">
        <v>4.0389799999999996</v>
      </c>
      <c r="E114">
        <v>3.8624000000000001</v>
      </c>
    </row>
    <row r="115" spans="3:5" x14ac:dyDescent="0.35">
      <c r="C115">
        <v>2.0368300000000001</v>
      </c>
      <c r="D115">
        <v>4.3217100000000004</v>
      </c>
      <c r="E115">
        <v>4.1009000000000002</v>
      </c>
    </row>
    <row r="116" spans="3:5" x14ac:dyDescent="0.35">
      <c r="C116">
        <v>2.1595900000000001</v>
      </c>
      <c r="D116">
        <v>4.6673</v>
      </c>
      <c r="E116">
        <v>4.3557399999999999</v>
      </c>
    </row>
    <row r="117" spans="3:5" x14ac:dyDescent="0.35">
      <c r="C117">
        <v>2.2897500000000002</v>
      </c>
      <c r="D117">
        <v>5.1539599999999997</v>
      </c>
      <c r="E117">
        <v>4.62859</v>
      </c>
    </row>
    <row r="118" spans="3:5" x14ac:dyDescent="0.35">
      <c r="C118">
        <v>2.4277500000000001</v>
      </c>
      <c r="D118">
        <v>5.6271699999999996</v>
      </c>
      <c r="E118">
        <v>4.9215099999999996</v>
      </c>
    </row>
    <row r="119" spans="3:5" x14ac:dyDescent="0.35">
      <c r="C119">
        <v>2.5740599999999998</v>
      </c>
      <c r="D119">
        <v>6.1152100000000003</v>
      </c>
      <c r="E119">
        <v>5.2370900000000002</v>
      </c>
    </row>
    <row r="120" spans="3:5" x14ac:dyDescent="0.35">
      <c r="C120">
        <v>2.7292000000000001</v>
      </c>
      <c r="D120">
        <v>6.93825</v>
      </c>
      <c r="E120">
        <v>5.5786899999999999</v>
      </c>
    </row>
    <row r="121" spans="3:5" x14ac:dyDescent="0.35">
      <c r="C121">
        <v>2.8936899999999999</v>
      </c>
      <c r="D121">
        <v>7.9788699999999997</v>
      </c>
      <c r="E121">
        <v>5.9508599999999996</v>
      </c>
    </row>
    <row r="122" spans="3:5" x14ac:dyDescent="0.35">
      <c r="C122">
        <v>3.0680900000000002</v>
      </c>
      <c r="D122">
        <v>9.2311899999999998</v>
      </c>
      <c r="E122">
        <v>6.3599800000000002</v>
      </c>
    </row>
    <row r="123" spans="3:5" x14ac:dyDescent="0.35">
      <c r="C123">
        <v>3.2530000000000001</v>
      </c>
      <c r="D123">
        <v>11.4748</v>
      </c>
      <c r="E123">
        <v>6.8155299999999999</v>
      </c>
    </row>
    <row r="124" spans="3:5" x14ac:dyDescent="0.35">
      <c r="C124">
        <v>3.4490500000000002</v>
      </c>
      <c r="D124">
        <v>14.378</v>
      </c>
      <c r="E124">
        <v>7.3324999999999996</v>
      </c>
    </row>
    <row r="125" spans="3:5" x14ac:dyDescent="0.35">
      <c r="C125">
        <v>3.6569199999999999</v>
      </c>
      <c r="D125">
        <v>20.261700000000001</v>
      </c>
      <c r="E125">
        <v>7.9364800000000004</v>
      </c>
    </row>
    <row r="126" spans="3:5" x14ac:dyDescent="0.35">
      <c r="C126">
        <v>3.8773200000000001</v>
      </c>
      <c r="D126">
        <v>37.419400000000003</v>
      </c>
      <c r="E126">
        <v>8.6757899999999992</v>
      </c>
    </row>
    <row r="127" spans="3:5" x14ac:dyDescent="0.35">
      <c r="C127">
        <v>4.1109999999999998</v>
      </c>
      <c r="D127">
        <v>75.428700000000006</v>
      </c>
      <c r="E127">
        <v>9.6554400000000005</v>
      </c>
    </row>
    <row r="128" spans="3:5" x14ac:dyDescent="0.35">
      <c r="C128">
        <v>4.3587699999999998</v>
      </c>
      <c r="D128">
        <v>194.006</v>
      </c>
      <c r="E128">
        <v>11.1579</v>
      </c>
    </row>
    <row r="129" spans="3:5" x14ac:dyDescent="0.35">
      <c r="C129">
        <v>4.6214700000000004</v>
      </c>
      <c r="D129">
        <v>408.46699999999998</v>
      </c>
      <c r="E129">
        <v>14.302</v>
      </c>
    </row>
    <row r="130" spans="3:5" x14ac:dyDescent="0.35">
      <c r="C130">
        <v>4.9000000000000004</v>
      </c>
      <c r="D130">
        <v>709.90300000000002</v>
      </c>
      <c r="E130">
        <v>33.1599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90D0C-5363-41F9-984B-1FEF586806AC}">
  <dimension ref="A2:Y107"/>
  <sheetViews>
    <sheetView zoomScale="59" zoomScaleNormal="92" workbookViewId="0">
      <selection activeCell="Q54" sqref="Q54"/>
    </sheetView>
  </sheetViews>
  <sheetFormatPr baseColWidth="10" defaultRowHeight="14.5" x14ac:dyDescent="0.35"/>
  <cols>
    <col min="6" max="6" width="11.453125" customWidth="1"/>
  </cols>
  <sheetData>
    <row r="2" spans="1:11" ht="26" x14ac:dyDescent="0.6">
      <c r="A2" s="7" t="s">
        <v>36</v>
      </c>
    </row>
    <row r="4" spans="1:11" s="10" customFormat="1" ht="43.5" x14ac:dyDescent="0.35">
      <c r="B4" s="10" t="s">
        <v>40</v>
      </c>
      <c r="C4" s="10" t="s">
        <v>37</v>
      </c>
      <c r="D4" s="10" t="s">
        <v>38</v>
      </c>
      <c r="E4" s="10" t="s">
        <v>39</v>
      </c>
      <c r="F4" s="10" t="s">
        <v>41</v>
      </c>
      <c r="G4" s="10" t="s">
        <v>42</v>
      </c>
      <c r="H4" s="10" t="s">
        <v>43</v>
      </c>
      <c r="I4" s="10" t="s">
        <v>44</v>
      </c>
      <c r="J4" s="10" t="s">
        <v>45</v>
      </c>
      <c r="K4" s="10" t="s">
        <v>47</v>
      </c>
    </row>
    <row r="5" spans="1:11" x14ac:dyDescent="0.35">
      <c r="B5">
        <v>1</v>
      </c>
      <c r="C5">
        <v>0.29789500000000002</v>
      </c>
      <c r="D5">
        <v>2.3147899999999999E-2</v>
      </c>
      <c r="E5">
        <v>1.5572799999999999E-2</v>
      </c>
      <c r="F5">
        <v>1.3747000000000001E-2</v>
      </c>
      <c r="G5">
        <v>0.30029600000000001</v>
      </c>
      <c r="H5">
        <v>0.285333</v>
      </c>
      <c r="I5">
        <v>0.30316900000000002</v>
      </c>
    </row>
    <row r="6" spans="1:11" x14ac:dyDescent="0.35">
      <c r="B6">
        <v>1</v>
      </c>
      <c r="C6">
        <v>0.29181400000000002</v>
      </c>
      <c r="D6">
        <v>2.23293E-2</v>
      </c>
      <c r="E6">
        <v>1.4387499999999999E-2</v>
      </c>
      <c r="F6">
        <v>1.3967200000000001E-2</v>
      </c>
      <c r="G6">
        <v>0.31737799999999999</v>
      </c>
      <c r="H6">
        <v>0.31882300000000002</v>
      </c>
      <c r="I6">
        <v>0.30782900000000002</v>
      </c>
    </row>
    <row r="7" spans="1:11" x14ac:dyDescent="0.35">
      <c r="B7">
        <v>2</v>
      </c>
      <c r="C7">
        <v>0.47498899999999999</v>
      </c>
      <c r="D7">
        <v>6.2182899999999999E-2</v>
      </c>
      <c r="E7">
        <v>3.7012299999999998E-2</v>
      </c>
      <c r="F7">
        <v>3.2283600000000003E-2</v>
      </c>
      <c r="G7">
        <v>0.47909499999999999</v>
      </c>
      <c r="H7">
        <v>0.46251100000000001</v>
      </c>
      <c r="I7">
        <v>0.45940500000000001</v>
      </c>
    </row>
    <row r="8" spans="1:11" x14ac:dyDescent="0.35">
      <c r="B8">
        <v>3</v>
      </c>
      <c r="C8">
        <v>0.56291199999999997</v>
      </c>
      <c r="D8">
        <v>9.68831E-2</v>
      </c>
      <c r="E8">
        <v>7.2652599999999998E-2</v>
      </c>
      <c r="F8">
        <v>6.0770299999999999E-2</v>
      </c>
      <c r="G8">
        <v>0.57384800000000002</v>
      </c>
      <c r="H8">
        <v>0.577044</v>
      </c>
      <c r="I8">
        <v>0.55911100000000002</v>
      </c>
    </row>
    <row r="9" spans="1:11" x14ac:dyDescent="0.35">
      <c r="B9">
        <v>5</v>
      </c>
      <c r="C9">
        <v>0.66356400000000004</v>
      </c>
      <c r="D9">
        <v>0.22023599999999999</v>
      </c>
      <c r="E9">
        <v>0.158328</v>
      </c>
      <c r="F9">
        <v>0.10209</v>
      </c>
      <c r="G9">
        <v>0.67986500000000005</v>
      </c>
      <c r="H9">
        <v>0.68643500000000002</v>
      </c>
      <c r="I9">
        <v>0.67400599999999999</v>
      </c>
      <c r="J9">
        <v>1.8425299999999999E-2</v>
      </c>
    </row>
    <row r="10" spans="1:11" x14ac:dyDescent="0.35">
      <c r="B10">
        <v>8</v>
      </c>
      <c r="C10">
        <v>0.76370400000000005</v>
      </c>
      <c r="D10">
        <v>0.34995799999999999</v>
      </c>
      <c r="E10">
        <v>0.30260100000000001</v>
      </c>
      <c r="F10">
        <v>0.247167</v>
      </c>
      <c r="G10">
        <v>0.769509</v>
      </c>
      <c r="H10">
        <v>0.783416</v>
      </c>
      <c r="I10">
        <v>0.78835200000000005</v>
      </c>
      <c r="J10">
        <v>3.3451099999999998E-2</v>
      </c>
    </row>
    <row r="11" spans="1:11" x14ac:dyDescent="0.35">
      <c r="B11">
        <v>12</v>
      </c>
      <c r="C11">
        <v>0.80656300000000003</v>
      </c>
      <c r="D11">
        <v>0.50467300000000004</v>
      </c>
      <c r="E11">
        <v>0.467532</v>
      </c>
      <c r="F11">
        <v>0.41794100000000001</v>
      </c>
      <c r="G11">
        <v>0.84569300000000003</v>
      </c>
      <c r="H11">
        <v>0.84059799999999996</v>
      </c>
      <c r="I11">
        <v>0.82418999999999998</v>
      </c>
      <c r="J11">
        <v>5.8838099999999997E-2</v>
      </c>
    </row>
    <row r="12" spans="1:11" x14ac:dyDescent="0.35">
      <c r="B12">
        <v>19</v>
      </c>
      <c r="C12">
        <v>0.90348600000000001</v>
      </c>
      <c r="D12">
        <v>0.64197300000000002</v>
      </c>
      <c r="E12">
        <v>0.62304499999999996</v>
      </c>
      <c r="F12">
        <v>0.57191899999999996</v>
      </c>
      <c r="G12">
        <v>0.88168599999999997</v>
      </c>
      <c r="H12">
        <v>0.90269999999999995</v>
      </c>
      <c r="I12">
        <v>0.87713399999999997</v>
      </c>
      <c r="J12">
        <v>0.114468</v>
      </c>
    </row>
    <row r="13" spans="1:11" x14ac:dyDescent="0.35">
      <c r="B13">
        <v>29</v>
      </c>
      <c r="C13">
        <v>0.90881400000000001</v>
      </c>
      <c r="D13">
        <v>0.75857200000000002</v>
      </c>
      <c r="E13">
        <v>0.71899500000000005</v>
      </c>
      <c r="F13">
        <v>0.72567599999999999</v>
      </c>
      <c r="G13">
        <v>0.91639599999999999</v>
      </c>
      <c r="H13">
        <v>0.89510000000000001</v>
      </c>
      <c r="I13">
        <v>0.91355500000000001</v>
      </c>
      <c r="J13">
        <v>0.23058500000000001</v>
      </c>
    </row>
    <row r="14" spans="1:11" x14ac:dyDescent="0.35">
      <c r="B14">
        <v>44</v>
      </c>
      <c r="C14">
        <v>0.91300700000000001</v>
      </c>
      <c r="D14">
        <v>0.82064499999999996</v>
      </c>
      <c r="E14">
        <v>0.81987299999999996</v>
      </c>
      <c r="F14">
        <v>0.79875499999999999</v>
      </c>
      <c r="G14">
        <v>0.94420599999999999</v>
      </c>
      <c r="H14">
        <v>0.93485799999999997</v>
      </c>
      <c r="I14">
        <v>0.93629600000000002</v>
      </c>
      <c r="J14">
        <v>0.41814299999999999</v>
      </c>
    </row>
    <row r="15" spans="1:11" x14ac:dyDescent="0.35">
      <c r="B15">
        <v>67</v>
      </c>
      <c r="C15">
        <v>0.97811400000000004</v>
      </c>
      <c r="D15">
        <v>0.86802599999999996</v>
      </c>
      <c r="E15">
        <v>0.86169799999999996</v>
      </c>
      <c r="F15">
        <v>0.85696499999999998</v>
      </c>
      <c r="G15">
        <v>0.96209100000000003</v>
      </c>
      <c r="H15">
        <v>0.95451399999999997</v>
      </c>
      <c r="I15">
        <v>0.96057899999999996</v>
      </c>
      <c r="J15">
        <v>0.55027700000000002</v>
      </c>
    </row>
    <row r="16" spans="1:11" x14ac:dyDescent="0.35">
      <c r="B16">
        <v>103</v>
      </c>
      <c r="C16">
        <v>0.97398600000000002</v>
      </c>
      <c r="D16">
        <v>0.91250100000000001</v>
      </c>
      <c r="E16">
        <v>0.90019700000000002</v>
      </c>
      <c r="F16">
        <v>0.91332400000000002</v>
      </c>
      <c r="G16">
        <v>0.97031699999999999</v>
      </c>
      <c r="H16">
        <v>0.97769600000000001</v>
      </c>
      <c r="I16">
        <v>0.97772499999999996</v>
      </c>
      <c r="J16">
        <v>0.67798800000000004</v>
      </c>
      <c r="K16">
        <v>0.150173</v>
      </c>
    </row>
    <row r="17" spans="2:13" x14ac:dyDescent="0.35">
      <c r="B17">
        <v>157</v>
      </c>
      <c r="C17">
        <v>0.98681099999999999</v>
      </c>
      <c r="D17">
        <v>0.93408199999999997</v>
      </c>
      <c r="E17">
        <v>0.93867400000000001</v>
      </c>
      <c r="F17">
        <v>0.93734899999999999</v>
      </c>
      <c r="G17">
        <v>0.98129200000000005</v>
      </c>
      <c r="H17">
        <v>0.98211300000000001</v>
      </c>
      <c r="I17">
        <v>0.97917799999999999</v>
      </c>
      <c r="J17">
        <v>0.75975300000000001</v>
      </c>
      <c r="K17">
        <v>0.32525300000000001</v>
      </c>
    </row>
    <row r="18" spans="2:13" x14ac:dyDescent="0.35">
      <c r="B18">
        <v>239</v>
      </c>
      <c r="C18">
        <v>0.96779800000000005</v>
      </c>
      <c r="D18">
        <v>0.96506099999999995</v>
      </c>
      <c r="E18">
        <v>0.95906400000000003</v>
      </c>
      <c r="F18">
        <v>0.95436399999999999</v>
      </c>
      <c r="G18">
        <v>0.98985199999999995</v>
      </c>
      <c r="H18">
        <v>0.99431499999999995</v>
      </c>
      <c r="I18">
        <v>0.99037699999999995</v>
      </c>
      <c r="J18">
        <v>0.82544399999999996</v>
      </c>
      <c r="K18">
        <v>0.57067100000000004</v>
      </c>
    </row>
    <row r="19" spans="2:13" x14ac:dyDescent="0.35">
      <c r="B19">
        <v>364</v>
      </c>
      <c r="C19">
        <v>0.98601000000000005</v>
      </c>
      <c r="D19">
        <v>0.969476</v>
      </c>
      <c r="E19">
        <v>0.97340199999999999</v>
      </c>
      <c r="F19">
        <v>0.97035899999999997</v>
      </c>
      <c r="G19">
        <v>0.99449799999999999</v>
      </c>
      <c r="H19">
        <v>0.99113300000000004</v>
      </c>
      <c r="I19">
        <v>0.99010799999999999</v>
      </c>
      <c r="J19">
        <v>0.881575</v>
      </c>
      <c r="K19">
        <v>0.69737800000000005</v>
      </c>
    </row>
    <row r="20" spans="2:13" x14ac:dyDescent="0.35">
      <c r="B20">
        <v>556</v>
      </c>
      <c r="C20">
        <v>0.98663100000000004</v>
      </c>
      <c r="D20">
        <v>0.98315799999999998</v>
      </c>
      <c r="E20">
        <v>0.981155</v>
      </c>
      <c r="F20">
        <v>0.979989</v>
      </c>
      <c r="G20">
        <v>0.99855499999999997</v>
      </c>
      <c r="H20">
        <v>0.99482800000000005</v>
      </c>
      <c r="I20">
        <v>0.99397899999999995</v>
      </c>
      <c r="J20">
        <v>0.91477600000000003</v>
      </c>
      <c r="K20">
        <v>0.78337000000000001</v>
      </c>
    </row>
    <row r="21" spans="2:13" x14ac:dyDescent="0.35">
      <c r="B21">
        <v>847</v>
      </c>
      <c r="C21">
        <v>0.99528399999999995</v>
      </c>
      <c r="D21">
        <v>0.98864099999999999</v>
      </c>
      <c r="E21">
        <v>0.99160300000000001</v>
      </c>
      <c r="F21">
        <v>0.98627299999999996</v>
      </c>
      <c r="G21">
        <v>0.99807599999999996</v>
      </c>
      <c r="H21">
        <v>0.99688100000000002</v>
      </c>
      <c r="J21">
        <v>0.94506500000000004</v>
      </c>
      <c r="K21">
        <v>0.85064700000000004</v>
      </c>
    </row>
    <row r="22" spans="2:13" x14ac:dyDescent="0.35">
      <c r="B22">
        <v>1291</v>
      </c>
      <c r="D22">
        <v>0.99123399999999995</v>
      </c>
      <c r="E22">
        <v>0.99091200000000002</v>
      </c>
      <c r="G22">
        <v>1.0001500000000001</v>
      </c>
      <c r="H22">
        <v>0.99998799999999999</v>
      </c>
      <c r="J22">
        <v>0.96224399999999999</v>
      </c>
      <c r="K22">
        <v>0.89658000000000004</v>
      </c>
    </row>
    <row r="23" spans="2:13" x14ac:dyDescent="0.35">
      <c r="B23">
        <v>1968</v>
      </c>
      <c r="D23">
        <v>0.99555899999999997</v>
      </c>
      <c r="J23">
        <v>0.97467300000000001</v>
      </c>
      <c r="K23">
        <v>0.93010000000000004</v>
      </c>
    </row>
    <row r="24" spans="2:13" x14ac:dyDescent="0.35">
      <c r="B24">
        <v>2999</v>
      </c>
      <c r="K24">
        <v>0.95277500000000004</v>
      </c>
    </row>
    <row r="27" spans="2:13" x14ac:dyDescent="0.35">
      <c r="L27" t="s">
        <v>46</v>
      </c>
    </row>
    <row r="28" spans="2:13" x14ac:dyDescent="0.35">
      <c r="L28">
        <v>3935.23</v>
      </c>
      <c r="M28">
        <v>5529.43</v>
      </c>
    </row>
    <row r="29" spans="2:13" x14ac:dyDescent="0.35">
      <c r="L29">
        <v>3952.51</v>
      </c>
      <c r="M29">
        <v>5460.64</v>
      </c>
    </row>
    <row r="30" spans="2:13" x14ac:dyDescent="0.35">
      <c r="L30">
        <v>1860.21</v>
      </c>
      <c r="M30">
        <v>2611.75</v>
      </c>
    </row>
    <row r="31" spans="2:13" x14ac:dyDescent="0.35">
      <c r="L31">
        <v>1204.1300000000001</v>
      </c>
      <c r="M31">
        <v>1721.26</v>
      </c>
    </row>
    <row r="32" spans="2:13" x14ac:dyDescent="0.35">
      <c r="L32">
        <v>674.82899999999995</v>
      </c>
      <c r="M32">
        <v>990</v>
      </c>
    </row>
    <row r="33" spans="3:25" x14ac:dyDescent="0.35">
      <c r="L33">
        <v>381.6</v>
      </c>
      <c r="M33">
        <v>598.85699999999997</v>
      </c>
    </row>
    <row r="34" spans="3:25" x14ac:dyDescent="0.35">
      <c r="L34">
        <v>237.66200000000001</v>
      </c>
      <c r="M34">
        <v>380.798</v>
      </c>
    </row>
    <row r="35" spans="3:25" x14ac:dyDescent="0.35">
      <c r="L35">
        <v>133.065</v>
      </c>
      <c r="M35">
        <v>242.94</v>
      </c>
    </row>
    <row r="36" spans="3:25" x14ac:dyDescent="0.35">
      <c r="L36">
        <v>102.423</v>
      </c>
      <c r="M36">
        <v>208.98500000000001</v>
      </c>
    </row>
    <row r="37" spans="3:25" x14ac:dyDescent="0.35">
      <c r="L37">
        <v>75.407799999999995</v>
      </c>
      <c r="M37">
        <v>175.286</v>
      </c>
    </row>
    <row r="38" spans="3:25" x14ac:dyDescent="0.35">
      <c r="L38">
        <v>51.764200000000002</v>
      </c>
      <c r="M38">
        <v>152.012</v>
      </c>
    </row>
    <row r="39" spans="3:25" x14ac:dyDescent="0.35">
      <c r="M39">
        <v>128.547</v>
      </c>
    </row>
    <row r="40" spans="3:25" x14ac:dyDescent="0.35">
      <c r="M40">
        <v>97.701999999999998</v>
      </c>
    </row>
    <row r="41" spans="3:25" x14ac:dyDescent="0.35">
      <c r="M41">
        <v>71.328500000000005</v>
      </c>
    </row>
    <row r="42" spans="3:25" x14ac:dyDescent="0.35">
      <c r="M42">
        <v>43.896999999999998</v>
      </c>
    </row>
    <row r="46" spans="3:25" x14ac:dyDescent="0.35">
      <c r="K46" s="11" t="s">
        <v>49</v>
      </c>
    </row>
    <row r="47" spans="3:25" ht="43.5" x14ac:dyDescent="0.35">
      <c r="C47" s="10" t="s">
        <v>48</v>
      </c>
      <c r="D47" s="10" t="s">
        <v>37</v>
      </c>
      <c r="E47" s="10" t="s">
        <v>42</v>
      </c>
      <c r="F47" s="10" t="s">
        <v>43</v>
      </c>
      <c r="G47" s="10" t="s">
        <v>44</v>
      </c>
      <c r="H47" s="10" t="s">
        <v>52</v>
      </c>
      <c r="I47" s="10" t="s">
        <v>50</v>
      </c>
      <c r="J47" s="10" t="s">
        <v>56</v>
      </c>
      <c r="K47" s="10" t="s">
        <v>48</v>
      </c>
      <c r="L47" s="10" t="s">
        <v>38</v>
      </c>
      <c r="M47" s="10" t="s">
        <v>39</v>
      </c>
      <c r="N47" s="10" t="s">
        <v>41</v>
      </c>
      <c r="O47" s="10" t="s">
        <v>51</v>
      </c>
      <c r="Q47" s="10" t="s">
        <v>40</v>
      </c>
      <c r="R47" s="10" t="s">
        <v>45</v>
      </c>
      <c r="S47" s="10" t="s">
        <v>53</v>
      </c>
      <c r="T47" s="10" t="s">
        <v>54</v>
      </c>
      <c r="W47" s="10" t="s">
        <v>48</v>
      </c>
      <c r="X47" s="10" t="s">
        <v>47</v>
      </c>
      <c r="Y47" s="10" t="s">
        <v>55</v>
      </c>
    </row>
    <row r="48" spans="3:25" x14ac:dyDescent="0.35">
      <c r="C48">
        <v>0.5</v>
      </c>
      <c r="D48">
        <v>0.29789500000000002</v>
      </c>
      <c r="E48">
        <v>0.30029600000000001</v>
      </c>
      <c r="F48">
        <v>0.285333</v>
      </c>
      <c r="G48">
        <v>0.30316900000000002</v>
      </c>
      <c r="H48">
        <v>0.501641</v>
      </c>
      <c r="I48">
        <v>0.21946399999999999</v>
      </c>
      <c r="J48">
        <v>0.214722</v>
      </c>
      <c r="K48">
        <v>0.2</v>
      </c>
      <c r="L48">
        <v>2.3147899999999999E-2</v>
      </c>
      <c r="N48">
        <v>1.3747000000000001E-2</v>
      </c>
      <c r="O48">
        <f>1/(1+4/K48)</f>
        <v>4.7619047619047616E-2</v>
      </c>
      <c r="Q48">
        <v>1</v>
      </c>
      <c r="S48">
        <v>2.8571428571428571E-2</v>
      </c>
      <c r="T48">
        <v>8.0414600000000003E-2</v>
      </c>
      <c r="W48">
        <v>5.681818181818182E-3</v>
      </c>
      <c r="Y48">
        <v>3.8244899999999998E-2</v>
      </c>
    </row>
    <row r="49" spans="3:25" x14ac:dyDescent="0.35">
      <c r="C49">
        <v>0.5</v>
      </c>
      <c r="D49">
        <v>0.29181400000000002</v>
      </c>
      <c r="E49">
        <v>0.31737799999999999</v>
      </c>
      <c r="F49">
        <v>0.31882300000000002</v>
      </c>
      <c r="G49">
        <v>0.30782900000000002</v>
      </c>
      <c r="H49">
        <v>0.50169600000000003</v>
      </c>
      <c r="I49">
        <v>0.219528</v>
      </c>
      <c r="J49">
        <v>0.21429899999999999</v>
      </c>
      <c r="K49">
        <v>0.2</v>
      </c>
      <c r="L49">
        <v>2.23293E-2</v>
      </c>
      <c r="M49">
        <v>1.25577E-2</v>
      </c>
      <c r="N49">
        <v>1.3967200000000001E-2</v>
      </c>
      <c r="O49">
        <f t="shared" ref="O49:O64" si="0">1/(1+4/K49)</f>
        <v>4.7619047619047616E-2</v>
      </c>
      <c r="Q49">
        <v>1</v>
      </c>
      <c r="S49">
        <v>2.8571428571428571E-2</v>
      </c>
      <c r="T49">
        <v>7.9078499999999996E-2</v>
      </c>
      <c r="W49">
        <v>5.681818181818182E-3</v>
      </c>
      <c r="Y49">
        <v>3.8838699999999997E-2</v>
      </c>
    </row>
    <row r="50" spans="3:25" x14ac:dyDescent="0.35">
      <c r="C50">
        <v>1</v>
      </c>
      <c r="D50">
        <v>0.47498899999999999</v>
      </c>
      <c r="E50">
        <v>0.47909499999999999</v>
      </c>
      <c r="F50">
        <v>0.46251100000000001</v>
      </c>
      <c r="G50">
        <v>0.45940500000000001</v>
      </c>
      <c r="H50">
        <v>0.65673000000000004</v>
      </c>
      <c r="I50">
        <v>0.28920400000000002</v>
      </c>
      <c r="J50">
        <v>0.275424</v>
      </c>
      <c r="K50">
        <v>0.4</v>
      </c>
      <c r="L50">
        <v>6.2182899999999999E-2</v>
      </c>
      <c r="M50">
        <v>3.7012299999999998E-2</v>
      </c>
      <c r="N50">
        <v>3.2283600000000003E-2</v>
      </c>
      <c r="O50">
        <f t="shared" si="0"/>
        <v>9.0909090909090912E-2</v>
      </c>
      <c r="Q50">
        <v>2</v>
      </c>
      <c r="S50">
        <v>2.8571428571428571E-2</v>
      </c>
      <c r="T50">
        <v>8.0323099999999995E-2</v>
      </c>
      <c r="W50">
        <v>1.1363636363636364E-2</v>
      </c>
      <c r="Y50">
        <v>5.7214599999999997E-2</v>
      </c>
    </row>
    <row r="51" spans="3:25" x14ac:dyDescent="0.35">
      <c r="C51">
        <v>1.5</v>
      </c>
      <c r="D51">
        <v>0.56291199999999997</v>
      </c>
      <c r="E51">
        <v>0.57384800000000002</v>
      </c>
      <c r="F51">
        <v>0.577044</v>
      </c>
      <c r="G51">
        <v>0.55911100000000002</v>
      </c>
      <c r="H51">
        <v>0.74123700000000003</v>
      </c>
      <c r="I51">
        <v>0.35541099999999998</v>
      </c>
      <c r="J51">
        <v>0.34980699999999998</v>
      </c>
      <c r="K51">
        <v>0.6</v>
      </c>
      <c r="L51">
        <v>9.68831E-2</v>
      </c>
      <c r="M51">
        <v>7.2652599999999998E-2</v>
      </c>
      <c r="N51">
        <v>6.0770299999999999E-2</v>
      </c>
      <c r="O51">
        <f t="shared" si="0"/>
        <v>0.13043478260869565</v>
      </c>
      <c r="Q51">
        <v>3</v>
      </c>
      <c r="S51">
        <v>2.8571428571428571E-2</v>
      </c>
      <c r="T51">
        <v>7.8639799999999996E-2</v>
      </c>
      <c r="W51">
        <v>1.7045454545454544E-2</v>
      </c>
      <c r="Y51">
        <v>7.1645200000000006E-2</v>
      </c>
    </row>
    <row r="52" spans="3:25" x14ac:dyDescent="0.35">
      <c r="C52">
        <v>2.5</v>
      </c>
      <c r="D52">
        <v>0.66356400000000004</v>
      </c>
      <c r="E52">
        <v>0.67986500000000005</v>
      </c>
      <c r="F52">
        <v>0.68643500000000002</v>
      </c>
      <c r="G52">
        <v>0.67400599999999999</v>
      </c>
      <c r="H52">
        <v>0.81623500000000004</v>
      </c>
      <c r="I52">
        <v>0.45928200000000002</v>
      </c>
      <c r="J52">
        <v>0.45887299999999998</v>
      </c>
      <c r="K52">
        <v>1</v>
      </c>
      <c r="L52">
        <v>0.22023599999999999</v>
      </c>
      <c r="M52">
        <v>0.158328</v>
      </c>
      <c r="N52">
        <v>0.10209</v>
      </c>
      <c r="O52">
        <f t="shared" si="0"/>
        <v>0.2</v>
      </c>
      <c r="Q52">
        <v>5</v>
      </c>
      <c r="R52">
        <v>1.8425299999999999E-2</v>
      </c>
      <c r="S52">
        <v>2.8571428571428571E-2</v>
      </c>
      <c r="T52">
        <v>7.8626699999999994E-2</v>
      </c>
      <c r="W52">
        <v>2.8409090909090901E-2</v>
      </c>
      <c r="Y52">
        <v>9.3332399999999996E-2</v>
      </c>
    </row>
    <row r="53" spans="3:25" x14ac:dyDescent="0.35">
      <c r="C53">
        <v>4</v>
      </c>
      <c r="D53">
        <v>0.76370400000000005</v>
      </c>
      <c r="E53">
        <v>0.769509</v>
      </c>
      <c r="F53">
        <v>0.783416</v>
      </c>
      <c r="G53">
        <v>0.78835200000000005</v>
      </c>
      <c r="H53">
        <v>0.88215699999999997</v>
      </c>
      <c r="I53">
        <v>0.62521599999999999</v>
      </c>
      <c r="J53">
        <v>0.61083500000000002</v>
      </c>
      <c r="K53">
        <v>1.6</v>
      </c>
      <c r="L53">
        <v>0.34995799999999999</v>
      </c>
      <c r="M53">
        <v>0.30260100000000001</v>
      </c>
      <c r="N53">
        <v>0.247167</v>
      </c>
      <c r="O53">
        <f t="shared" si="0"/>
        <v>0.2857142857142857</v>
      </c>
      <c r="Q53">
        <v>8</v>
      </c>
      <c r="R53">
        <v>3.3451099999999998E-2</v>
      </c>
      <c r="S53">
        <v>2.8571428571428571E-2</v>
      </c>
      <c r="T53">
        <v>7.8331499999999998E-2</v>
      </c>
      <c r="W53">
        <v>4.5454545454545456E-2</v>
      </c>
      <c r="Y53">
        <v>0.119952</v>
      </c>
    </row>
    <row r="54" spans="3:25" x14ac:dyDescent="0.35">
      <c r="C54">
        <v>6</v>
      </c>
      <c r="D54">
        <v>0.80656300000000003</v>
      </c>
      <c r="E54">
        <v>0.84569300000000003</v>
      </c>
      <c r="F54">
        <v>0.84059799999999996</v>
      </c>
      <c r="G54">
        <v>0.82418999999999998</v>
      </c>
      <c r="H54">
        <v>0.91690000000000005</v>
      </c>
      <c r="I54">
        <v>0.72606000000000004</v>
      </c>
      <c r="J54">
        <v>0.71679300000000001</v>
      </c>
      <c r="K54">
        <v>2.4</v>
      </c>
      <c r="L54">
        <v>0.50467300000000004</v>
      </c>
      <c r="M54">
        <v>0.467532</v>
      </c>
      <c r="N54">
        <v>0.41794100000000001</v>
      </c>
      <c r="O54">
        <f t="shared" si="0"/>
        <v>0.37499999999999994</v>
      </c>
      <c r="Q54">
        <v>12</v>
      </c>
      <c r="R54">
        <v>5.8838099999999997E-2</v>
      </c>
      <c r="S54">
        <v>5.7142857142857141E-2</v>
      </c>
      <c r="T54">
        <v>0.113427</v>
      </c>
      <c r="W54">
        <v>6.8181818181818177E-2</v>
      </c>
      <c r="Y54">
        <v>0.14896799999999999</v>
      </c>
    </row>
    <row r="55" spans="3:25" x14ac:dyDescent="0.35">
      <c r="C55">
        <v>9.5</v>
      </c>
      <c r="D55">
        <v>0.90348600000000001</v>
      </c>
      <c r="E55">
        <v>0.88168599999999997</v>
      </c>
      <c r="F55">
        <v>0.90269999999999995</v>
      </c>
      <c r="G55">
        <v>0.87713399999999997</v>
      </c>
      <c r="H55">
        <v>0.94645100000000004</v>
      </c>
      <c r="I55">
        <v>0.81004600000000004</v>
      </c>
      <c r="J55">
        <v>0.80893400000000004</v>
      </c>
      <c r="K55">
        <v>3.8</v>
      </c>
      <c r="L55">
        <v>0.64197300000000002</v>
      </c>
      <c r="M55">
        <v>0.62304499999999996</v>
      </c>
      <c r="N55">
        <v>0.57191899999999996</v>
      </c>
      <c r="O55">
        <f t="shared" si="0"/>
        <v>0.48717948717948723</v>
      </c>
      <c r="Q55">
        <v>19</v>
      </c>
      <c r="R55">
        <v>0.114468</v>
      </c>
      <c r="S55">
        <v>5.7142857142857141E-2</v>
      </c>
      <c r="T55">
        <v>0.11368300000000001</v>
      </c>
      <c r="W55">
        <f xml:space="preserve"> 18 / 176</f>
        <v>0.10227272727272728</v>
      </c>
      <c r="Y55">
        <v>0.18299099999999999</v>
      </c>
    </row>
    <row r="56" spans="3:25" x14ac:dyDescent="0.35">
      <c r="C56">
        <v>14.5</v>
      </c>
      <c r="D56">
        <v>0.90881400000000001</v>
      </c>
      <c r="E56">
        <v>0.91639599999999999</v>
      </c>
      <c r="F56">
        <v>0.89510000000000001</v>
      </c>
      <c r="G56">
        <v>0.91355500000000001</v>
      </c>
      <c r="H56">
        <v>0.96069800000000005</v>
      </c>
      <c r="I56">
        <v>0.85578100000000001</v>
      </c>
      <c r="J56">
        <v>0.86727699999999996</v>
      </c>
      <c r="K56">
        <v>5.8</v>
      </c>
      <c r="L56">
        <v>0.75857200000000002</v>
      </c>
      <c r="M56">
        <v>0.71899500000000005</v>
      </c>
      <c r="N56">
        <v>0.72567599999999999</v>
      </c>
      <c r="O56">
        <f t="shared" si="0"/>
        <v>0.59183673469387754</v>
      </c>
      <c r="Q56">
        <v>29</v>
      </c>
      <c r="R56">
        <v>0.23058500000000001</v>
      </c>
      <c r="S56">
        <v>5.7142857142857141E-2</v>
      </c>
      <c r="T56">
        <v>0.113051</v>
      </c>
      <c r="W56">
        <v>0.16477272727272727</v>
      </c>
      <c r="Y56">
        <v>0.23247100000000001</v>
      </c>
    </row>
    <row r="57" spans="3:25" x14ac:dyDescent="0.35">
      <c r="C57">
        <v>22</v>
      </c>
      <c r="D57">
        <v>0.91300700000000001</v>
      </c>
      <c r="E57">
        <v>0.94420599999999999</v>
      </c>
      <c r="F57">
        <v>0.93485799999999997</v>
      </c>
      <c r="G57">
        <v>0.93629600000000002</v>
      </c>
      <c r="H57">
        <v>0.97729699999999997</v>
      </c>
      <c r="I57">
        <v>0.89985499999999996</v>
      </c>
      <c r="J57">
        <v>0.90359500000000004</v>
      </c>
      <c r="K57">
        <v>8.8000000000000007</v>
      </c>
      <c r="L57">
        <v>0.82064499999999996</v>
      </c>
      <c r="M57">
        <v>0.81987299999999996</v>
      </c>
      <c r="N57">
        <v>0.79875499999999999</v>
      </c>
      <c r="O57">
        <f t="shared" si="0"/>
        <v>0.6875</v>
      </c>
      <c r="Q57">
        <v>44</v>
      </c>
      <c r="R57">
        <v>0.41814299999999999</v>
      </c>
      <c r="S57">
        <v>8.5714285714285715E-2</v>
      </c>
      <c r="T57">
        <v>0.14105500000000001</v>
      </c>
      <c r="W57">
        <v>0.25</v>
      </c>
      <c r="Y57">
        <v>0.27756599999999998</v>
      </c>
    </row>
    <row r="58" spans="3:25" x14ac:dyDescent="0.35">
      <c r="C58">
        <v>33.5</v>
      </c>
      <c r="D58">
        <v>0.97811400000000004</v>
      </c>
      <c r="E58">
        <v>0.96209100000000003</v>
      </c>
      <c r="F58">
        <v>0.95451399999999997</v>
      </c>
      <c r="G58">
        <v>0.96057899999999996</v>
      </c>
      <c r="H58">
        <v>0.98646900000000004</v>
      </c>
      <c r="I58">
        <v>0.93290300000000004</v>
      </c>
      <c r="J58">
        <v>0.93537000000000003</v>
      </c>
      <c r="K58">
        <v>13.4</v>
      </c>
      <c r="L58">
        <v>0.86802599999999996</v>
      </c>
      <c r="M58">
        <v>0.86169799999999996</v>
      </c>
      <c r="N58">
        <v>0.85696499999999998</v>
      </c>
      <c r="O58">
        <f t="shared" si="0"/>
        <v>0.77011494252873569</v>
      </c>
      <c r="Q58">
        <v>67</v>
      </c>
      <c r="R58">
        <v>0.55027700000000002</v>
      </c>
      <c r="S58">
        <v>8.5714285714285715E-2</v>
      </c>
      <c r="T58">
        <v>0.14117099999999999</v>
      </c>
      <c r="W58">
        <f>68/176</f>
        <v>0.38636363636363635</v>
      </c>
      <c r="X58">
        <v>0.02</v>
      </c>
      <c r="Y58">
        <v>0.33912999999999999</v>
      </c>
    </row>
    <row r="59" spans="3:25" x14ac:dyDescent="0.35">
      <c r="C59">
        <v>51.5</v>
      </c>
      <c r="D59">
        <v>0.97398600000000002</v>
      </c>
      <c r="E59">
        <v>0.97031699999999999</v>
      </c>
      <c r="F59">
        <v>0.97769600000000001</v>
      </c>
      <c r="G59">
        <v>0.97772499999999996</v>
      </c>
      <c r="H59">
        <v>0.99821800000000005</v>
      </c>
      <c r="I59">
        <v>0.95298099999999997</v>
      </c>
      <c r="J59">
        <v>0.95914600000000005</v>
      </c>
      <c r="K59">
        <v>20.6</v>
      </c>
      <c r="L59">
        <v>0.91250100000000001</v>
      </c>
      <c r="M59">
        <v>0.90019700000000002</v>
      </c>
      <c r="N59">
        <v>0.91332400000000002</v>
      </c>
      <c r="O59">
        <f t="shared" si="0"/>
        <v>0.83739837398373995</v>
      </c>
      <c r="Q59">
        <v>103</v>
      </c>
      <c r="R59">
        <v>0.67798800000000004</v>
      </c>
      <c r="S59">
        <v>0.11428571428571428</v>
      </c>
      <c r="T59">
        <v>0.16292899999999999</v>
      </c>
      <c r="W59">
        <v>0.58522727272727271</v>
      </c>
      <c r="X59">
        <v>0.1</v>
      </c>
      <c r="Y59">
        <v>0.40959000000000001</v>
      </c>
    </row>
    <row r="60" spans="3:25" x14ac:dyDescent="0.35">
      <c r="C60">
        <v>78.5</v>
      </c>
      <c r="D60">
        <v>0.98681099999999999</v>
      </c>
      <c r="E60">
        <v>0.98129200000000005</v>
      </c>
      <c r="F60">
        <v>0.98211300000000001</v>
      </c>
      <c r="G60">
        <v>0.97917799999999999</v>
      </c>
      <c r="H60">
        <v>0.99093600000000004</v>
      </c>
      <c r="I60">
        <v>0.96471899999999999</v>
      </c>
      <c r="J60">
        <v>0.97260000000000002</v>
      </c>
      <c r="K60">
        <v>31.4</v>
      </c>
      <c r="L60">
        <v>0.93408199999999997</v>
      </c>
      <c r="M60">
        <v>0.93867400000000001</v>
      </c>
      <c r="N60">
        <v>0.93734899999999999</v>
      </c>
      <c r="O60">
        <f t="shared" si="0"/>
        <v>0.88700564971751417</v>
      </c>
      <c r="Q60">
        <v>157</v>
      </c>
      <c r="R60">
        <v>0.75975300000000001</v>
      </c>
      <c r="S60">
        <v>0.14285714285714285</v>
      </c>
      <c r="T60">
        <v>0.18629200000000001</v>
      </c>
      <c r="W60">
        <v>0.89204545454545459</v>
      </c>
      <c r="X60">
        <v>0.32525300000000001</v>
      </c>
      <c r="Y60">
        <v>0.48192299999999999</v>
      </c>
    </row>
    <row r="61" spans="3:25" x14ac:dyDescent="0.35">
      <c r="C61">
        <v>119.5</v>
      </c>
      <c r="D61">
        <v>0.96779800000000005</v>
      </c>
      <c r="E61">
        <v>0.98985199999999995</v>
      </c>
      <c r="F61">
        <v>0.99431499999999995</v>
      </c>
      <c r="G61">
        <v>0.99037699999999995</v>
      </c>
      <c r="H61">
        <v>0.99825799999999998</v>
      </c>
      <c r="I61">
        <v>0.976433</v>
      </c>
      <c r="J61">
        <v>0.98486399999999996</v>
      </c>
      <c r="K61">
        <v>47.8</v>
      </c>
      <c r="L61">
        <v>0.96506099999999995</v>
      </c>
      <c r="M61">
        <v>0.95906400000000003</v>
      </c>
      <c r="N61">
        <v>0.95436399999999999</v>
      </c>
      <c r="O61">
        <f t="shared" si="0"/>
        <v>0.92277992277992282</v>
      </c>
      <c r="Q61">
        <v>239</v>
      </c>
      <c r="R61">
        <v>0.82544399999999996</v>
      </c>
      <c r="S61">
        <v>0.14285714285714285</v>
      </c>
      <c r="T61">
        <v>0.188384</v>
      </c>
      <c r="W61">
        <v>1.3579545454545454</v>
      </c>
      <c r="X61">
        <v>0.57067100000000004</v>
      </c>
      <c r="Y61">
        <v>0.56743699999999997</v>
      </c>
    </row>
    <row r="62" spans="3:25" x14ac:dyDescent="0.35">
      <c r="C62">
        <v>182</v>
      </c>
      <c r="D62">
        <v>0.98601000000000005</v>
      </c>
      <c r="E62">
        <v>0.99449799999999999</v>
      </c>
      <c r="F62">
        <v>0.99113300000000004</v>
      </c>
      <c r="G62">
        <v>0.99010799999999999</v>
      </c>
      <c r="H62">
        <v>0.99604999999999999</v>
      </c>
      <c r="I62">
        <v>0.98924100000000004</v>
      </c>
      <c r="J62">
        <v>0.98794499999999996</v>
      </c>
      <c r="K62">
        <v>72.8</v>
      </c>
      <c r="L62">
        <v>0.969476</v>
      </c>
      <c r="M62">
        <v>0.97340199999999999</v>
      </c>
      <c r="N62">
        <v>0.97035899999999997</v>
      </c>
      <c r="O62">
        <f t="shared" si="0"/>
        <v>0.94791666666666663</v>
      </c>
      <c r="Q62">
        <v>364</v>
      </c>
      <c r="R62">
        <v>0.881575</v>
      </c>
      <c r="S62">
        <v>0.17142857142857143</v>
      </c>
      <c r="T62">
        <v>0.200762</v>
      </c>
      <c r="W62">
        <v>2.0681818181818183</v>
      </c>
      <c r="X62">
        <v>0.69737800000000005</v>
      </c>
      <c r="Y62">
        <v>0.66073899999999997</v>
      </c>
    </row>
    <row r="63" spans="3:25" x14ac:dyDescent="0.35">
      <c r="C63">
        <v>278</v>
      </c>
      <c r="D63">
        <v>0.98663100000000004</v>
      </c>
      <c r="E63">
        <v>0.99855499999999997</v>
      </c>
      <c r="F63">
        <v>0.99482800000000005</v>
      </c>
      <c r="G63">
        <v>0.99397899999999995</v>
      </c>
      <c r="I63">
        <v>0.98633499999999996</v>
      </c>
      <c r="J63">
        <v>0.99578299999999997</v>
      </c>
      <c r="K63">
        <v>111.2</v>
      </c>
      <c r="L63">
        <v>0.98315799999999998</v>
      </c>
      <c r="M63">
        <v>0.981155</v>
      </c>
      <c r="N63">
        <v>0.979989</v>
      </c>
      <c r="O63">
        <f t="shared" si="0"/>
        <v>0.96527777777777779</v>
      </c>
      <c r="Q63">
        <v>556</v>
      </c>
      <c r="R63">
        <v>0.91477600000000003</v>
      </c>
      <c r="S63">
        <v>0.2</v>
      </c>
      <c r="T63">
        <v>0.21438399999999999</v>
      </c>
      <c r="W63">
        <v>3.1590909090909092</v>
      </c>
      <c r="X63">
        <v>0.78337000000000001</v>
      </c>
      <c r="Y63">
        <v>0.73872599999999999</v>
      </c>
    </row>
    <row r="64" spans="3:25" x14ac:dyDescent="0.35">
      <c r="C64">
        <v>423.5</v>
      </c>
      <c r="D64">
        <v>0.99528399999999995</v>
      </c>
      <c r="E64">
        <v>0.99807599999999996</v>
      </c>
      <c r="F64">
        <v>0.99688100000000002</v>
      </c>
      <c r="I64">
        <v>0.99443199999999998</v>
      </c>
      <c r="K64">
        <v>169.4</v>
      </c>
      <c r="L64">
        <v>0.98864099999999999</v>
      </c>
      <c r="M64">
        <v>0.99160300000000001</v>
      </c>
      <c r="N64">
        <v>0.98627299999999996</v>
      </c>
      <c r="O64">
        <f t="shared" si="0"/>
        <v>0.97693194925028826</v>
      </c>
      <c r="Q64">
        <v>847</v>
      </c>
      <c r="R64">
        <v>0.94506500000000004</v>
      </c>
      <c r="S64">
        <v>0.22857142857142856</v>
      </c>
      <c r="T64">
        <v>0.23405999999999999</v>
      </c>
      <c r="W64">
        <v>4.8125</v>
      </c>
      <c r="X64">
        <v>0.85064700000000004</v>
      </c>
      <c r="Y64">
        <v>0.820994</v>
      </c>
    </row>
    <row r="65" spans="3:25" x14ac:dyDescent="0.35">
      <c r="C65">
        <v>645.5</v>
      </c>
      <c r="E65">
        <v>1.0001500000000001</v>
      </c>
      <c r="F65">
        <v>0.99998799999999999</v>
      </c>
      <c r="I65">
        <v>0.99831499999999995</v>
      </c>
      <c r="K65">
        <v>258.2</v>
      </c>
      <c r="L65">
        <v>0.99123399999999995</v>
      </c>
      <c r="M65">
        <v>0.99091200000000002</v>
      </c>
      <c r="Q65">
        <v>1291</v>
      </c>
      <c r="R65">
        <v>0.96224399999999999</v>
      </c>
      <c r="S65">
        <v>0.2857142857142857</v>
      </c>
      <c r="T65">
        <v>0.26112800000000003</v>
      </c>
      <c r="W65">
        <v>7.3352272727272725</v>
      </c>
      <c r="X65">
        <v>0.89658000000000004</v>
      </c>
      <c r="Y65">
        <v>0.87161999999999995</v>
      </c>
    </row>
    <row r="66" spans="3:25" x14ac:dyDescent="0.35">
      <c r="C66">
        <v>984</v>
      </c>
      <c r="K66">
        <v>393.6</v>
      </c>
      <c r="L66">
        <v>0.99555899999999997</v>
      </c>
      <c r="Q66">
        <v>1968</v>
      </c>
      <c r="R66">
        <v>0.97467300000000001</v>
      </c>
      <c r="S66">
        <v>0.31428571428571428</v>
      </c>
      <c r="T66">
        <v>0.27119599999999999</v>
      </c>
      <c r="W66">
        <v>11.181818181818182</v>
      </c>
      <c r="X66">
        <v>0.93010000000000004</v>
      </c>
    </row>
    <row r="67" spans="3:25" x14ac:dyDescent="0.35">
      <c r="C67">
        <v>1499.5</v>
      </c>
      <c r="K67">
        <v>599.79999999999995</v>
      </c>
      <c r="Q67">
        <v>2999</v>
      </c>
      <c r="S67">
        <v>0.37142857142857144</v>
      </c>
      <c r="T67">
        <v>0.29596800000000001</v>
      </c>
      <c r="W67">
        <v>17.039772727272727</v>
      </c>
      <c r="X67">
        <v>0.95277500000000004</v>
      </c>
    </row>
    <row r="68" spans="3:25" x14ac:dyDescent="0.35">
      <c r="S68">
        <v>0.42857142857142855</v>
      </c>
      <c r="T68">
        <v>0.31579099999999999</v>
      </c>
    </row>
    <row r="69" spans="3:25" x14ac:dyDescent="0.35">
      <c r="S69">
        <v>0.48571428571428571</v>
      </c>
      <c r="T69">
        <v>0.34570299999999998</v>
      </c>
    </row>
    <row r="70" spans="3:25" x14ac:dyDescent="0.35">
      <c r="S70">
        <v>0.54285714285714282</v>
      </c>
      <c r="T70">
        <v>0.34820899999999999</v>
      </c>
    </row>
    <row r="71" spans="3:25" x14ac:dyDescent="0.35">
      <c r="S71">
        <v>0.62857142857142856</v>
      </c>
      <c r="T71">
        <v>0.38259900000000002</v>
      </c>
    </row>
    <row r="72" spans="3:25" x14ac:dyDescent="0.35">
      <c r="S72">
        <v>0.7142857142857143</v>
      </c>
      <c r="T72">
        <v>0.39640900000000001</v>
      </c>
    </row>
    <row r="73" spans="3:25" x14ac:dyDescent="0.35">
      <c r="S73">
        <v>0.82857142857142863</v>
      </c>
      <c r="T73">
        <v>0.42530000000000001</v>
      </c>
    </row>
    <row r="74" spans="3:25" x14ac:dyDescent="0.35">
      <c r="S74">
        <v>0.97142857142857142</v>
      </c>
      <c r="T74">
        <v>0.46295799999999998</v>
      </c>
    </row>
    <row r="75" spans="3:25" x14ac:dyDescent="0.35">
      <c r="S75">
        <v>1.1142857142857143</v>
      </c>
      <c r="T75">
        <v>0.485736</v>
      </c>
    </row>
    <row r="76" spans="3:25" x14ac:dyDescent="0.35">
      <c r="S76">
        <v>1.2571428571428571</v>
      </c>
      <c r="T76">
        <v>0.506602</v>
      </c>
    </row>
    <row r="77" spans="3:25" x14ac:dyDescent="0.35">
      <c r="S77">
        <v>1.4571428571428571</v>
      </c>
      <c r="T77">
        <v>0.54145200000000004</v>
      </c>
    </row>
    <row r="78" spans="3:25" x14ac:dyDescent="0.35">
      <c r="S78">
        <v>1.6571428571428573</v>
      </c>
      <c r="T78">
        <v>0.56132199999999999</v>
      </c>
    </row>
    <row r="79" spans="3:25" x14ac:dyDescent="0.35">
      <c r="S79">
        <v>1.9142857142857144</v>
      </c>
      <c r="T79">
        <v>0.59328199999999998</v>
      </c>
    </row>
    <row r="80" spans="3:25" x14ac:dyDescent="0.35">
      <c r="S80">
        <v>2.1714285714285713</v>
      </c>
      <c r="T80">
        <v>0.61657200000000001</v>
      </c>
    </row>
    <row r="81" spans="19:20" x14ac:dyDescent="0.35">
      <c r="S81">
        <v>2.5142857142857142</v>
      </c>
      <c r="T81">
        <v>0.64977600000000002</v>
      </c>
    </row>
    <row r="82" spans="19:20" x14ac:dyDescent="0.35">
      <c r="S82">
        <v>2.8571428571428572</v>
      </c>
      <c r="T82">
        <v>0.67906200000000005</v>
      </c>
    </row>
    <row r="83" spans="19:20" x14ac:dyDescent="0.35">
      <c r="S83">
        <v>3.2857142857142856</v>
      </c>
      <c r="T83">
        <v>0.69783600000000001</v>
      </c>
    </row>
    <row r="84" spans="19:20" x14ac:dyDescent="0.35">
      <c r="S84">
        <v>3.7714285714285714</v>
      </c>
      <c r="T84">
        <v>0.73312699999999997</v>
      </c>
    </row>
    <row r="85" spans="19:20" x14ac:dyDescent="0.35">
      <c r="S85">
        <v>4.3142857142857141</v>
      </c>
      <c r="T85">
        <v>0.75422299999999998</v>
      </c>
    </row>
    <row r="86" spans="19:20" x14ac:dyDescent="0.35">
      <c r="S86">
        <v>4.9428571428571431</v>
      </c>
      <c r="T86">
        <v>0.78282799999999997</v>
      </c>
    </row>
    <row r="87" spans="19:20" x14ac:dyDescent="0.35">
      <c r="S87">
        <v>5.6571428571428575</v>
      </c>
      <c r="T87">
        <v>0.800898</v>
      </c>
    </row>
    <row r="88" spans="19:20" x14ac:dyDescent="0.35">
      <c r="S88">
        <v>6.4857142857142858</v>
      </c>
      <c r="T88">
        <v>0.822496</v>
      </c>
    </row>
    <row r="89" spans="19:20" x14ac:dyDescent="0.35">
      <c r="S89">
        <v>7.4285714285714288</v>
      </c>
      <c r="T89">
        <v>0.83763200000000004</v>
      </c>
    </row>
    <row r="90" spans="19:20" x14ac:dyDescent="0.35">
      <c r="S90">
        <v>8.5142857142857142</v>
      </c>
      <c r="T90">
        <v>0.860985</v>
      </c>
    </row>
    <row r="91" spans="19:20" x14ac:dyDescent="0.35">
      <c r="S91">
        <v>9.7714285714285722</v>
      </c>
      <c r="T91">
        <v>0.87769200000000003</v>
      </c>
    </row>
    <row r="92" spans="19:20" x14ac:dyDescent="0.35">
      <c r="S92">
        <v>11.171428571428571</v>
      </c>
      <c r="T92">
        <v>0.88568500000000006</v>
      </c>
    </row>
    <row r="93" spans="19:20" x14ac:dyDescent="0.35">
      <c r="S93">
        <v>12.8</v>
      </c>
      <c r="T93">
        <v>0.89854199999999995</v>
      </c>
    </row>
    <row r="94" spans="19:20" x14ac:dyDescent="0.35">
      <c r="S94">
        <v>14.685714285714285</v>
      </c>
      <c r="T94">
        <v>0.916076</v>
      </c>
    </row>
    <row r="95" spans="19:20" x14ac:dyDescent="0.35">
      <c r="S95">
        <v>16.8</v>
      </c>
      <c r="T95">
        <v>0.92377900000000002</v>
      </c>
    </row>
    <row r="96" spans="19:20" x14ac:dyDescent="0.35">
      <c r="S96">
        <v>19.257142857142856</v>
      </c>
      <c r="T96">
        <v>0.933056</v>
      </c>
    </row>
    <row r="97" spans="19:20" x14ac:dyDescent="0.35">
      <c r="S97">
        <v>22.057142857142857</v>
      </c>
      <c r="T97">
        <v>0.93892699999999996</v>
      </c>
    </row>
    <row r="98" spans="19:20" x14ac:dyDescent="0.35">
      <c r="S98">
        <v>25.257142857142856</v>
      </c>
      <c r="T98">
        <v>0.94779199999999997</v>
      </c>
    </row>
    <row r="99" spans="19:20" x14ac:dyDescent="0.35">
      <c r="S99">
        <v>28.942857142857143</v>
      </c>
      <c r="T99">
        <v>0.95439499999999999</v>
      </c>
    </row>
    <row r="100" spans="19:20" x14ac:dyDescent="0.35">
      <c r="S100">
        <v>33.142857142857146</v>
      </c>
      <c r="T100">
        <v>0.95962700000000001</v>
      </c>
    </row>
    <row r="101" spans="19:20" x14ac:dyDescent="0.35">
      <c r="S101">
        <v>37.942857142857143</v>
      </c>
      <c r="T101">
        <v>0.96445499999999995</v>
      </c>
    </row>
    <row r="102" spans="19:20" x14ac:dyDescent="0.35">
      <c r="S102">
        <v>43.485714285714288</v>
      </c>
      <c r="T102">
        <v>0.96714500000000003</v>
      </c>
    </row>
    <row r="103" spans="19:20" x14ac:dyDescent="0.35">
      <c r="S103">
        <v>49.8</v>
      </c>
      <c r="T103">
        <v>0.97261699999999995</v>
      </c>
    </row>
    <row r="104" spans="19:20" x14ac:dyDescent="0.35">
      <c r="S104">
        <v>57.028571428571432</v>
      </c>
      <c r="T104">
        <v>0.97663900000000003</v>
      </c>
    </row>
    <row r="105" spans="19:20" x14ac:dyDescent="0.35">
      <c r="S105">
        <v>65.314285714285717</v>
      </c>
      <c r="T105">
        <v>0.98097699999999999</v>
      </c>
    </row>
    <row r="106" spans="19:20" x14ac:dyDescent="0.35">
      <c r="S106">
        <v>74.828571428571422</v>
      </c>
      <c r="T106">
        <v>0.98191600000000001</v>
      </c>
    </row>
    <row r="107" spans="19:20" x14ac:dyDescent="0.35">
      <c r="S107">
        <v>85.714285714285708</v>
      </c>
      <c r="T107">
        <v>0.98417699999999997</v>
      </c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6B578-6BA4-4EE9-B355-5C2FEE4B6619}">
  <dimension ref="A3:AV21"/>
  <sheetViews>
    <sheetView topLeftCell="AK4" zoomScale="75" workbookViewId="0">
      <selection activeCell="AR28" sqref="AR28:AR30"/>
    </sheetView>
  </sheetViews>
  <sheetFormatPr baseColWidth="10" defaultRowHeight="14.5" x14ac:dyDescent="0.35"/>
  <sheetData>
    <row r="3" spans="1:48" ht="18.5" x14ac:dyDescent="0.45">
      <c r="B3" s="9" t="s">
        <v>57</v>
      </c>
      <c r="H3" s="9" t="s">
        <v>58</v>
      </c>
      <c r="N3" s="9" t="s">
        <v>59</v>
      </c>
      <c r="T3" s="9" t="s">
        <v>60</v>
      </c>
      <c r="Z3" s="9" t="s">
        <v>61</v>
      </c>
      <c r="AD3" s="9" t="s">
        <v>62</v>
      </c>
      <c r="AH3" s="9" t="s">
        <v>63</v>
      </c>
      <c r="AL3" s="9" t="s">
        <v>65</v>
      </c>
      <c r="AP3" s="9" t="s">
        <v>67</v>
      </c>
      <c r="AU3" s="9" t="s">
        <v>66</v>
      </c>
    </row>
    <row r="4" spans="1:48" x14ac:dyDescent="0.35">
      <c r="A4" t="s">
        <v>64</v>
      </c>
      <c r="G4" t="s">
        <v>64</v>
      </c>
      <c r="M4" t="s">
        <v>64</v>
      </c>
    </row>
    <row r="5" spans="1:48" x14ac:dyDescent="0.35">
      <c r="A5">
        <v>5.681818181818182E-3</v>
      </c>
      <c r="B5">
        <v>1</v>
      </c>
      <c r="C5">
        <v>7.2350399999999995E-2</v>
      </c>
      <c r="G5">
        <v>5.681818181818182E-3</v>
      </c>
      <c r="H5">
        <v>1</v>
      </c>
      <c r="I5">
        <v>1.4001599999999999E-2</v>
      </c>
      <c r="M5">
        <v>5.681818181818182E-3</v>
      </c>
      <c r="N5">
        <v>1</v>
      </c>
      <c r="O5">
        <v>2.20872E-3</v>
      </c>
      <c r="S5">
        <v>3.4090909090909088E-2</v>
      </c>
      <c r="T5">
        <v>6</v>
      </c>
      <c r="U5">
        <v>5.97942E-3</v>
      </c>
      <c r="Y5">
        <v>0.10227272727272728</v>
      </c>
      <c r="Z5">
        <v>18</v>
      </c>
      <c r="AA5">
        <v>5.7124300000000001E-3</v>
      </c>
      <c r="AC5">
        <v>0.16477272727272727</v>
      </c>
      <c r="AD5">
        <v>29</v>
      </c>
      <c r="AE5">
        <v>1.34761E-2</v>
      </c>
      <c r="AG5">
        <v>0.16477272727272727</v>
      </c>
      <c r="AH5">
        <v>29</v>
      </c>
      <c r="AI5">
        <v>6.2599999999999999E-3</v>
      </c>
      <c r="AK5">
        <v>0.25</v>
      </c>
      <c r="AL5">
        <v>44</v>
      </c>
      <c r="AM5">
        <v>1.5179099999999999E-2</v>
      </c>
      <c r="AO5">
        <f>AP5/176</f>
        <v>0.38636363636363635</v>
      </c>
      <c r="AP5">
        <v>68</v>
      </c>
      <c r="AQ5">
        <v>5.9194099999999999E-2</v>
      </c>
      <c r="AT5">
        <v>0.38636363636363635</v>
      </c>
      <c r="AU5">
        <v>68</v>
      </c>
      <c r="AV5">
        <v>2.32803E-2</v>
      </c>
    </row>
    <row r="6" spans="1:48" x14ac:dyDescent="0.35">
      <c r="A6">
        <v>5.681818181818182E-3</v>
      </c>
      <c r="B6">
        <v>1</v>
      </c>
      <c r="C6">
        <v>7.1736800000000003E-2</v>
      </c>
      <c r="G6">
        <v>5.681818181818182E-3</v>
      </c>
      <c r="H6">
        <v>1</v>
      </c>
      <c r="I6">
        <v>1.40433E-2</v>
      </c>
      <c r="M6">
        <v>5.681818181818182E-3</v>
      </c>
      <c r="N6">
        <v>1</v>
      </c>
      <c r="O6">
        <v>2.3601999999999998E-3</v>
      </c>
      <c r="S6">
        <v>5.113636363636364E-2</v>
      </c>
      <c r="T6">
        <v>9</v>
      </c>
      <c r="U6">
        <v>1.53458E-2</v>
      </c>
      <c r="Y6">
        <v>0.15909090909090909</v>
      </c>
      <c r="Z6">
        <v>28</v>
      </c>
      <c r="AA6">
        <v>2.8833899999999999E-2</v>
      </c>
      <c r="AC6">
        <v>0.25</v>
      </c>
      <c r="AD6">
        <v>44</v>
      </c>
      <c r="AE6">
        <v>5.15696E-2</v>
      </c>
      <c r="AG6">
        <v>0.25</v>
      </c>
      <c r="AH6">
        <v>44</v>
      </c>
      <c r="AI6">
        <v>3.4810300000000002E-2</v>
      </c>
      <c r="AK6">
        <v>0.38068181818181818</v>
      </c>
      <c r="AL6">
        <v>67</v>
      </c>
      <c r="AM6">
        <v>7.8116000000000005E-2</v>
      </c>
      <c r="AO6">
        <f t="shared" ref="AO6:AO13" si="0">AP6/176</f>
        <v>0.59090909090909094</v>
      </c>
      <c r="AP6">
        <v>104</v>
      </c>
      <c r="AQ6">
        <v>0.161546</v>
      </c>
      <c r="AT6">
        <v>0.58522727272727271</v>
      </c>
      <c r="AU6">
        <v>103</v>
      </c>
      <c r="AV6">
        <v>0.120217</v>
      </c>
    </row>
    <row r="7" spans="1:48" x14ac:dyDescent="0.35">
      <c r="A7">
        <v>1.1363636363636364E-2</v>
      </c>
      <c r="B7">
        <v>2</v>
      </c>
      <c r="C7">
        <v>0.130024</v>
      </c>
      <c r="G7">
        <v>1.1363636363636364E-2</v>
      </c>
      <c r="H7">
        <v>2</v>
      </c>
      <c r="I7">
        <v>3.5740800000000003E-2</v>
      </c>
      <c r="M7">
        <v>1.1363636363636364E-2</v>
      </c>
      <c r="N7">
        <v>2</v>
      </c>
      <c r="O7">
        <v>6.7234299999999999E-3</v>
      </c>
      <c r="S7">
        <v>7.3863636363636367E-2</v>
      </c>
      <c r="T7">
        <v>13</v>
      </c>
      <c r="U7">
        <v>2.9916700000000001E-2</v>
      </c>
      <c r="Y7">
        <v>0.25</v>
      </c>
      <c r="Z7">
        <v>44</v>
      </c>
      <c r="AA7">
        <v>7.70232E-2</v>
      </c>
      <c r="AC7">
        <v>0.38068181818181818</v>
      </c>
      <c r="AD7">
        <v>67</v>
      </c>
      <c r="AE7">
        <v>0.13627400000000001</v>
      </c>
      <c r="AG7">
        <v>0.38068181818181818</v>
      </c>
      <c r="AH7">
        <v>67</v>
      </c>
      <c r="AI7">
        <v>9.6093499999999998E-2</v>
      </c>
      <c r="AK7">
        <v>0.57954545454545459</v>
      </c>
      <c r="AL7">
        <v>102</v>
      </c>
      <c r="AM7">
        <v>0.24182899999999999</v>
      </c>
      <c r="AO7">
        <f t="shared" si="0"/>
        <v>0.89772727272727271</v>
      </c>
      <c r="AP7">
        <v>158</v>
      </c>
      <c r="AQ7">
        <v>0.42724200000000001</v>
      </c>
      <c r="AT7">
        <v>0.89204545454545459</v>
      </c>
      <c r="AU7">
        <v>157</v>
      </c>
      <c r="AV7">
        <v>0.33704099999999998</v>
      </c>
    </row>
    <row r="8" spans="1:48" x14ac:dyDescent="0.35">
      <c r="A8">
        <v>1.7045454545454544E-2</v>
      </c>
      <c r="B8">
        <v>3</v>
      </c>
      <c r="C8">
        <v>0.17410800000000001</v>
      </c>
      <c r="G8">
        <v>1.7045454545454544E-2</v>
      </c>
      <c r="H8">
        <v>3</v>
      </c>
      <c r="I8">
        <v>6.0992499999999998E-2</v>
      </c>
      <c r="M8">
        <v>1.7045454545454544E-2</v>
      </c>
      <c r="N8">
        <v>3</v>
      </c>
      <c r="O8">
        <v>1.30708E-2</v>
      </c>
      <c r="S8">
        <v>0.11363636363636363</v>
      </c>
      <c r="T8">
        <v>20</v>
      </c>
      <c r="U8">
        <v>6.8227099999999999E-2</v>
      </c>
      <c r="Y8">
        <v>0.38068181818181818</v>
      </c>
      <c r="Z8">
        <v>67</v>
      </c>
      <c r="AA8">
        <v>0.198655</v>
      </c>
      <c r="AC8">
        <v>0.58522727272727271</v>
      </c>
      <c r="AD8">
        <v>103</v>
      </c>
      <c r="AE8">
        <v>0.40614600000000001</v>
      </c>
      <c r="AG8">
        <v>0.57954545454545459</v>
      </c>
      <c r="AH8">
        <v>102</v>
      </c>
      <c r="AI8">
        <v>0.29399999999999998</v>
      </c>
      <c r="AK8">
        <v>0.88636363636363635</v>
      </c>
      <c r="AL8">
        <v>156</v>
      </c>
      <c r="AM8">
        <v>0.48080600000000001</v>
      </c>
      <c r="AO8">
        <f t="shared" si="0"/>
        <v>1.3636363636363635</v>
      </c>
      <c r="AP8">
        <v>240</v>
      </c>
      <c r="AQ8">
        <v>0.60263900000000004</v>
      </c>
      <c r="AT8">
        <v>1.3636363636363635</v>
      </c>
      <c r="AU8">
        <v>240</v>
      </c>
      <c r="AV8">
        <v>0.58642799999999995</v>
      </c>
    </row>
    <row r="9" spans="1:48" x14ac:dyDescent="0.35">
      <c r="A9">
        <v>2.8409090909090908E-2</v>
      </c>
      <c r="B9">
        <v>5</v>
      </c>
      <c r="C9">
        <v>0.24090400000000001</v>
      </c>
      <c r="G9">
        <v>2.8409090909090908E-2</v>
      </c>
      <c r="H9">
        <v>5</v>
      </c>
      <c r="I9">
        <v>0.123625</v>
      </c>
      <c r="M9">
        <v>2.8409090909090908E-2</v>
      </c>
      <c r="N9">
        <v>5</v>
      </c>
      <c r="O9">
        <v>2.9171699999999998E-2</v>
      </c>
      <c r="S9">
        <v>0.17613636363636365</v>
      </c>
      <c r="T9">
        <v>31</v>
      </c>
      <c r="U9">
        <v>0.170906</v>
      </c>
      <c r="Y9">
        <v>0.57954545454545459</v>
      </c>
      <c r="Z9">
        <v>102</v>
      </c>
      <c r="AA9">
        <v>0.41742600000000002</v>
      </c>
      <c r="AC9">
        <v>0.89204545454545459</v>
      </c>
      <c r="AD9">
        <v>157</v>
      </c>
      <c r="AE9">
        <v>0.54059400000000002</v>
      </c>
      <c r="AG9">
        <v>0.88636363636363635</v>
      </c>
      <c r="AH9">
        <v>156</v>
      </c>
      <c r="AI9">
        <v>0.51451400000000003</v>
      </c>
      <c r="AK9">
        <v>1.3522727272727273</v>
      </c>
      <c r="AL9">
        <v>238</v>
      </c>
      <c r="AM9">
        <v>0.62597000000000003</v>
      </c>
      <c r="AO9">
        <f t="shared" si="0"/>
        <v>2.0795454545454546</v>
      </c>
      <c r="AP9">
        <v>366</v>
      </c>
      <c r="AQ9">
        <v>0.71945800000000004</v>
      </c>
      <c r="AT9">
        <v>2.0738636363636362</v>
      </c>
      <c r="AU9">
        <v>365</v>
      </c>
      <c r="AV9">
        <v>0.70137300000000002</v>
      </c>
    </row>
    <row r="10" spans="1:48" x14ac:dyDescent="0.35">
      <c r="A10">
        <v>4.5454545454545456E-2</v>
      </c>
      <c r="B10">
        <v>8</v>
      </c>
      <c r="C10">
        <v>0.31364300000000001</v>
      </c>
      <c r="G10">
        <v>4.5454545454545456E-2</v>
      </c>
      <c r="H10">
        <v>8</v>
      </c>
      <c r="I10">
        <v>0.19600600000000001</v>
      </c>
      <c r="M10">
        <v>4.5454545454545456E-2</v>
      </c>
      <c r="N10">
        <v>8</v>
      </c>
      <c r="O10">
        <v>6.4353900000000006E-2</v>
      </c>
      <c r="S10">
        <v>0.26704545454545453</v>
      </c>
      <c r="T10">
        <v>47</v>
      </c>
      <c r="U10">
        <v>0.320272</v>
      </c>
      <c r="Y10">
        <v>0.88636363636363635</v>
      </c>
      <c r="Z10">
        <v>156</v>
      </c>
      <c r="AA10">
        <v>0.57016999999999995</v>
      </c>
      <c r="AC10">
        <v>1.3579545454545454</v>
      </c>
      <c r="AD10">
        <v>239</v>
      </c>
      <c r="AE10">
        <v>0.66275300000000004</v>
      </c>
      <c r="AG10">
        <v>1.3522727272727273</v>
      </c>
      <c r="AH10">
        <v>238</v>
      </c>
      <c r="AI10">
        <v>0.63897999999999999</v>
      </c>
      <c r="AK10">
        <v>2.0625</v>
      </c>
      <c r="AL10">
        <v>363</v>
      </c>
      <c r="AM10">
        <v>0.72856600000000005</v>
      </c>
      <c r="AO10">
        <f t="shared" si="0"/>
        <v>3.1647727272727271</v>
      </c>
      <c r="AP10">
        <v>557</v>
      </c>
      <c r="AQ10">
        <v>0.79623600000000005</v>
      </c>
      <c r="AT10">
        <v>3.1647727272727271</v>
      </c>
      <c r="AU10">
        <v>557</v>
      </c>
      <c r="AV10">
        <v>0.78654100000000005</v>
      </c>
    </row>
    <row r="11" spans="1:48" x14ac:dyDescent="0.35">
      <c r="A11">
        <v>6.8181818181818177E-2</v>
      </c>
      <c r="B11">
        <v>12</v>
      </c>
      <c r="C11">
        <v>0.391899</v>
      </c>
      <c r="G11">
        <v>6.8181818181818177E-2</v>
      </c>
      <c r="H11">
        <v>12</v>
      </c>
      <c r="I11">
        <v>0.26098700000000002</v>
      </c>
      <c r="M11">
        <v>6.8181818181818177E-2</v>
      </c>
      <c r="N11">
        <v>12</v>
      </c>
      <c r="O11">
        <v>0.12840799999999999</v>
      </c>
      <c r="S11">
        <v>0.40909090909090912</v>
      </c>
      <c r="T11">
        <v>72</v>
      </c>
      <c r="U11">
        <v>0.44457799999999997</v>
      </c>
      <c r="Y11">
        <v>1.3522727272727273</v>
      </c>
      <c r="Z11">
        <v>238</v>
      </c>
      <c r="AA11">
        <v>0.67355200000000004</v>
      </c>
      <c r="AC11">
        <v>2.0681818181818183</v>
      </c>
      <c r="AD11">
        <v>364</v>
      </c>
      <c r="AE11">
        <v>0.74927200000000005</v>
      </c>
      <c r="AG11">
        <v>2.0625</v>
      </c>
      <c r="AH11">
        <v>363</v>
      </c>
      <c r="AI11">
        <v>0.73656200000000005</v>
      </c>
      <c r="AK11">
        <v>3.1477272727272729</v>
      </c>
      <c r="AL11">
        <v>554</v>
      </c>
      <c r="AM11">
        <v>0.806674</v>
      </c>
      <c r="AO11">
        <f t="shared" si="0"/>
        <v>4.8238636363636367</v>
      </c>
      <c r="AP11">
        <v>849</v>
      </c>
      <c r="AQ11">
        <v>0.85579000000000005</v>
      </c>
      <c r="AT11">
        <v>4.8238636363636367</v>
      </c>
      <c r="AU11">
        <v>849</v>
      </c>
      <c r="AV11">
        <v>0.85261299999999995</v>
      </c>
    </row>
    <row r="12" spans="1:48" x14ac:dyDescent="0.35">
      <c r="A12">
        <v>0.10795454545454546</v>
      </c>
      <c r="B12">
        <v>19</v>
      </c>
      <c r="C12">
        <v>0.489842</v>
      </c>
      <c r="G12">
        <v>0.10795454545454546</v>
      </c>
      <c r="H12">
        <v>19</v>
      </c>
      <c r="I12">
        <v>0.33902900000000002</v>
      </c>
      <c r="M12">
        <v>0.10795454545454546</v>
      </c>
      <c r="N12">
        <v>19</v>
      </c>
      <c r="O12">
        <v>0.23386899999999999</v>
      </c>
      <c r="S12">
        <v>0.61931818181818177</v>
      </c>
      <c r="T12">
        <v>109</v>
      </c>
      <c r="U12">
        <v>0.55410599999999999</v>
      </c>
      <c r="Y12">
        <v>2.0681818181818183</v>
      </c>
      <c r="Z12">
        <v>364</v>
      </c>
      <c r="AA12">
        <v>0.75958000000000003</v>
      </c>
      <c r="AC12">
        <v>3.1534090909090908</v>
      </c>
      <c r="AD12">
        <v>555</v>
      </c>
      <c r="AE12">
        <v>0.82089299999999998</v>
      </c>
      <c r="AG12">
        <v>3.1477272727272729</v>
      </c>
      <c r="AH12">
        <v>554</v>
      </c>
      <c r="AI12">
        <v>0.81206699999999998</v>
      </c>
      <c r="AK12">
        <v>4.8011363636363633</v>
      </c>
      <c r="AL12">
        <v>845</v>
      </c>
      <c r="AM12">
        <v>0.85926599999999997</v>
      </c>
      <c r="AO12">
        <f t="shared" si="0"/>
        <v>7.3465909090909092</v>
      </c>
      <c r="AP12">
        <v>1293</v>
      </c>
      <c r="AQ12">
        <v>0.90056000000000003</v>
      </c>
    </row>
    <row r="13" spans="1:48" x14ac:dyDescent="0.35">
      <c r="A13">
        <v>0.16477272727272727</v>
      </c>
      <c r="B13">
        <v>29</v>
      </c>
      <c r="C13">
        <v>0.57566899999999999</v>
      </c>
      <c r="G13">
        <v>0.16477272727272727</v>
      </c>
      <c r="H13">
        <v>29</v>
      </c>
      <c r="I13">
        <v>0.429892</v>
      </c>
      <c r="M13">
        <v>0.16477272727272727</v>
      </c>
      <c r="N13">
        <v>29</v>
      </c>
      <c r="O13">
        <v>0.323432</v>
      </c>
      <c r="S13">
        <v>0.9375</v>
      </c>
      <c r="T13">
        <v>165</v>
      </c>
      <c r="U13">
        <v>0.65079200000000004</v>
      </c>
      <c r="Y13">
        <v>3.1534090909090908</v>
      </c>
      <c r="Z13">
        <v>555</v>
      </c>
      <c r="AA13">
        <v>0.82726500000000003</v>
      </c>
      <c r="AC13">
        <v>4.8125</v>
      </c>
      <c r="AD13">
        <v>847</v>
      </c>
      <c r="AE13">
        <v>0.87234699999999998</v>
      </c>
      <c r="AG13">
        <v>4.8011363636363633</v>
      </c>
      <c r="AH13">
        <v>845</v>
      </c>
      <c r="AI13">
        <v>0.86792000000000002</v>
      </c>
      <c r="AK13">
        <v>7.3238636363636367</v>
      </c>
      <c r="AL13">
        <v>1289</v>
      </c>
      <c r="AM13">
        <v>0.90637699999999999</v>
      </c>
    </row>
    <row r="14" spans="1:48" x14ac:dyDescent="0.35">
      <c r="A14">
        <v>0.25</v>
      </c>
      <c r="B14">
        <v>44</v>
      </c>
      <c r="C14">
        <v>0.66077600000000003</v>
      </c>
      <c r="G14">
        <v>0.25</v>
      </c>
      <c r="H14">
        <v>44</v>
      </c>
      <c r="I14">
        <v>0.52124099999999995</v>
      </c>
      <c r="M14">
        <v>0.25</v>
      </c>
      <c r="N14">
        <v>44</v>
      </c>
      <c r="O14">
        <v>0.419076</v>
      </c>
      <c r="S14">
        <v>1.4147727272727273</v>
      </c>
      <c r="T14">
        <v>249</v>
      </c>
      <c r="U14">
        <v>0.73328099999999996</v>
      </c>
      <c r="Y14">
        <v>4.8068181818181817</v>
      </c>
      <c r="Z14">
        <v>846</v>
      </c>
      <c r="AA14">
        <v>0.87621099999999996</v>
      </c>
      <c r="AC14">
        <v>7.3352272727272725</v>
      </c>
      <c r="AD14">
        <v>1291</v>
      </c>
      <c r="AE14">
        <v>0.91328200000000004</v>
      </c>
      <c r="AG14">
        <v>7.3238636363636367</v>
      </c>
      <c r="AH14">
        <v>1289</v>
      </c>
      <c r="AI14">
        <v>0.90939499999999995</v>
      </c>
    </row>
    <row r="15" spans="1:48" x14ac:dyDescent="0.35">
      <c r="A15">
        <v>0.38068181818181818</v>
      </c>
      <c r="B15">
        <v>67</v>
      </c>
      <c r="C15">
        <v>0.73351900000000003</v>
      </c>
      <c r="G15">
        <v>0.38068181818181818</v>
      </c>
      <c r="H15">
        <v>67</v>
      </c>
      <c r="I15">
        <v>0.612645</v>
      </c>
      <c r="M15">
        <v>0.38068181818181818</v>
      </c>
      <c r="N15">
        <v>67</v>
      </c>
      <c r="O15">
        <v>0.52354100000000003</v>
      </c>
      <c r="S15">
        <v>2.1420454545454546</v>
      </c>
      <c r="T15">
        <v>377</v>
      </c>
      <c r="U15">
        <v>0.80073499999999997</v>
      </c>
      <c r="Y15">
        <v>7.3295454545454541</v>
      </c>
      <c r="Z15">
        <v>1290</v>
      </c>
      <c r="AA15">
        <v>0.91469299999999998</v>
      </c>
      <c r="AC15">
        <v>11.181818181818182</v>
      </c>
      <c r="AD15">
        <v>1968</v>
      </c>
      <c r="AE15">
        <v>0.94073600000000002</v>
      </c>
      <c r="AG15">
        <v>11.176136363636363</v>
      </c>
      <c r="AH15">
        <v>1967</v>
      </c>
      <c r="AI15">
        <v>0.937975</v>
      </c>
    </row>
    <row r="16" spans="1:48" x14ac:dyDescent="0.35">
      <c r="A16">
        <v>0.58522727272727271</v>
      </c>
      <c r="B16">
        <v>103</v>
      </c>
      <c r="C16">
        <v>0.790273</v>
      </c>
      <c r="G16">
        <v>0.58522727272727271</v>
      </c>
      <c r="H16">
        <v>103</v>
      </c>
      <c r="I16">
        <v>0.69706400000000002</v>
      </c>
      <c r="M16">
        <v>0.58522727272727271</v>
      </c>
      <c r="N16">
        <v>103</v>
      </c>
      <c r="O16">
        <v>0.61071600000000004</v>
      </c>
      <c r="S16">
        <v>3.2443181818181817</v>
      </c>
      <c r="T16">
        <v>571</v>
      </c>
      <c r="U16">
        <v>0.85889000000000004</v>
      </c>
      <c r="Y16">
        <v>11.176136363636363</v>
      </c>
      <c r="Z16">
        <v>1967</v>
      </c>
      <c r="AA16">
        <v>0.94108199999999997</v>
      </c>
      <c r="AC16">
        <v>17.045454545454547</v>
      </c>
      <c r="AD16">
        <v>3000</v>
      </c>
      <c r="AE16">
        <v>0.95814999999999995</v>
      </c>
    </row>
    <row r="17" spans="1:27" x14ac:dyDescent="0.35">
      <c r="A17">
        <v>0.89204545454545459</v>
      </c>
      <c r="B17">
        <v>157</v>
      </c>
      <c r="C17">
        <v>0.85194599999999998</v>
      </c>
      <c r="G17">
        <v>0.89204545454545459</v>
      </c>
      <c r="H17">
        <v>157</v>
      </c>
      <c r="I17">
        <v>0.76631899999999997</v>
      </c>
      <c r="M17">
        <v>0.89204545454545459</v>
      </c>
      <c r="N17">
        <v>157</v>
      </c>
      <c r="O17">
        <v>0.70544099999999998</v>
      </c>
      <c r="S17">
        <v>4.9147727272727275</v>
      </c>
      <c r="T17">
        <v>865</v>
      </c>
      <c r="U17">
        <v>0.90180700000000003</v>
      </c>
      <c r="Y17">
        <v>17.039772727272727</v>
      </c>
      <c r="Z17">
        <v>2999</v>
      </c>
      <c r="AA17">
        <v>0.960955</v>
      </c>
    </row>
    <row r="18" spans="1:27" x14ac:dyDescent="0.35">
      <c r="A18">
        <v>1.3579545454545454</v>
      </c>
      <c r="B18">
        <v>239</v>
      </c>
      <c r="C18">
        <v>0.89289700000000005</v>
      </c>
      <c r="G18">
        <v>1.3579545454545454</v>
      </c>
      <c r="H18">
        <v>239</v>
      </c>
      <c r="I18">
        <v>0.83141799999999999</v>
      </c>
      <c r="M18">
        <v>1.3579545454545454</v>
      </c>
      <c r="N18">
        <v>239</v>
      </c>
      <c r="O18">
        <v>0.772783</v>
      </c>
    </row>
    <row r="19" spans="1:27" x14ac:dyDescent="0.35">
      <c r="A19">
        <v>2.0681818181818183</v>
      </c>
      <c r="B19">
        <v>364</v>
      </c>
      <c r="C19">
        <v>0.91669999999999996</v>
      </c>
      <c r="G19">
        <v>2.0681818181818183</v>
      </c>
      <c r="H19">
        <v>364</v>
      </c>
      <c r="I19">
        <v>0.87112000000000001</v>
      </c>
      <c r="M19">
        <v>2.0681818181818183</v>
      </c>
      <c r="N19">
        <v>364</v>
      </c>
      <c r="O19">
        <v>0.836955</v>
      </c>
    </row>
    <row r="20" spans="1:27" x14ac:dyDescent="0.35">
      <c r="A20">
        <v>3.1590909090909092</v>
      </c>
      <c r="B20">
        <v>556</v>
      </c>
      <c r="C20">
        <v>0.94096400000000002</v>
      </c>
      <c r="G20">
        <v>3.1590909090909092</v>
      </c>
      <c r="H20">
        <v>556</v>
      </c>
      <c r="I20">
        <v>0.911968</v>
      </c>
      <c r="M20">
        <v>3.1590909090909092</v>
      </c>
      <c r="N20">
        <v>556</v>
      </c>
      <c r="O20">
        <v>0.87834299999999998</v>
      </c>
    </row>
    <row r="21" spans="1:27" x14ac:dyDescent="0.35">
      <c r="A21">
        <v>4.8125</v>
      </c>
      <c r="B21">
        <v>847</v>
      </c>
      <c r="C21">
        <v>0.96406599999999998</v>
      </c>
      <c r="G21">
        <v>4.8125</v>
      </c>
      <c r="H21">
        <v>847</v>
      </c>
      <c r="I21">
        <v>0.93977999999999995</v>
      </c>
      <c r="M21">
        <v>4.8125</v>
      </c>
      <c r="N21">
        <v>847</v>
      </c>
      <c r="O21">
        <v>0.91637400000000002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AFBC5-F6ED-44B1-AA74-33DF0DE0B722}">
  <dimension ref="B2:T131"/>
  <sheetViews>
    <sheetView tabSelected="1" topLeftCell="I103" zoomScale="66" workbookViewId="0">
      <selection activeCell="B111" sqref="B111"/>
    </sheetView>
  </sheetViews>
  <sheetFormatPr baseColWidth="10" defaultRowHeight="14.5" x14ac:dyDescent="0.35"/>
  <cols>
    <col min="7" max="7" width="13.6328125" customWidth="1"/>
    <col min="13" max="13" width="16.453125" customWidth="1"/>
    <col min="15" max="15" width="14" customWidth="1"/>
    <col min="16" max="16" width="14.7265625" customWidth="1"/>
  </cols>
  <sheetData>
    <row r="2" spans="2:17" ht="23.5" x14ac:dyDescent="0.55000000000000004">
      <c r="B2" s="13" t="s">
        <v>68</v>
      </c>
    </row>
    <row r="4" spans="2:17" s="9" customFormat="1" ht="18.5" x14ac:dyDescent="0.45">
      <c r="C4" s="9" t="s">
        <v>73</v>
      </c>
      <c r="N4" s="9" t="s">
        <v>78</v>
      </c>
    </row>
    <row r="6" spans="2:17" x14ac:dyDescent="0.35">
      <c r="M6" s="12" t="s">
        <v>79</v>
      </c>
      <c r="N6" t="s">
        <v>40</v>
      </c>
      <c r="O6" t="s">
        <v>72</v>
      </c>
      <c r="P6" t="s">
        <v>68</v>
      </c>
      <c r="Q6" s="12" t="s">
        <v>76</v>
      </c>
    </row>
    <row r="7" spans="2:17" x14ac:dyDescent="0.35">
      <c r="B7" t="s">
        <v>74</v>
      </c>
      <c r="C7" t="s">
        <v>40</v>
      </c>
      <c r="D7" t="s">
        <v>72</v>
      </c>
      <c r="E7" t="s">
        <v>68</v>
      </c>
      <c r="G7" s="12" t="s">
        <v>77</v>
      </c>
      <c r="H7" t="s">
        <v>40</v>
      </c>
      <c r="I7" t="s">
        <v>72</v>
      </c>
      <c r="J7" t="s">
        <v>68</v>
      </c>
      <c r="K7" s="12" t="s">
        <v>76</v>
      </c>
      <c r="M7">
        <f>N7*(1-P7)</f>
        <v>5.4518999999999984</v>
      </c>
      <c r="N7">
        <v>100</v>
      </c>
      <c r="O7">
        <v>0.109362</v>
      </c>
      <c r="P7">
        <v>0.94548100000000002</v>
      </c>
      <c r="Q7">
        <v>0.98263999999999996</v>
      </c>
    </row>
    <row r="8" spans="2:17" x14ac:dyDescent="0.35">
      <c r="B8">
        <f>C8*(1-E8)</f>
        <v>0.89208000000000021</v>
      </c>
      <c r="C8">
        <v>6</v>
      </c>
      <c r="D8">
        <v>3.88289E-2</v>
      </c>
      <c r="E8">
        <v>0.85131999999999997</v>
      </c>
      <c r="G8">
        <f>H8*(1-J8)</f>
        <v>0.89208000000000021</v>
      </c>
      <c r="H8">
        <v>6</v>
      </c>
      <c r="I8">
        <v>3.88289E-2</v>
      </c>
      <c r="J8">
        <v>0.85131999999999997</v>
      </c>
      <c r="K8">
        <v>0.91966000000000003</v>
      </c>
      <c r="M8">
        <f t="shared" ref="M8:M11" si="0">N8*(1-P8)</f>
        <v>24.121934999999997</v>
      </c>
      <c r="N8">
        <v>135</v>
      </c>
      <c r="O8">
        <v>0.22397700000000001</v>
      </c>
      <c r="P8">
        <v>0.82131900000000002</v>
      </c>
      <c r="Q8">
        <v>0.94752599999999998</v>
      </c>
    </row>
    <row r="9" spans="2:17" x14ac:dyDescent="0.35">
      <c r="B9">
        <f t="shared" ref="B9:B16" si="1">C9*(1-E9)</f>
        <v>3.7658400000000003</v>
      </c>
      <c r="C9">
        <v>10</v>
      </c>
      <c r="D9">
        <v>8.7514900000000007E-2</v>
      </c>
      <c r="E9">
        <v>0.62341599999999997</v>
      </c>
      <c r="G9">
        <f>H9*(1-K9)</f>
        <v>2.2619999999999996</v>
      </c>
      <c r="H9">
        <v>10</v>
      </c>
      <c r="I9">
        <v>8.7514900000000007E-2</v>
      </c>
      <c r="J9">
        <v>0.62341599999999997</v>
      </c>
      <c r="K9">
        <v>0.77380000000000004</v>
      </c>
      <c r="M9">
        <f t="shared" si="0"/>
        <v>101.39462699999999</v>
      </c>
      <c r="N9">
        <v>183</v>
      </c>
      <c r="O9">
        <v>0.43828299999999998</v>
      </c>
      <c r="P9">
        <v>0.44593100000000002</v>
      </c>
      <c r="Q9">
        <v>0.607016</v>
      </c>
    </row>
    <row r="10" spans="2:17" x14ac:dyDescent="0.35">
      <c r="B10">
        <f t="shared" si="1"/>
        <v>11.767984</v>
      </c>
      <c r="C10">
        <v>16</v>
      </c>
      <c r="D10">
        <v>0.18874299999999999</v>
      </c>
      <c r="E10">
        <v>0.26450099999999999</v>
      </c>
      <c r="G10">
        <f>H10*(1-K10)</f>
        <v>10.08</v>
      </c>
      <c r="H10">
        <v>16</v>
      </c>
      <c r="I10">
        <v>0.18874299999999999</v>
      </c>
      <c r="J10">
        <v>0.26450099999999999</v>
      </c>
      <c r="K10">
        <v>0.37</v>
      </c>
      <c r="M10">
        <f t="shared" si="0"/>
        <v>188.399744</v>
      </c>
      <c r="N10">
        <v>247</v>
      </c>
      <c r="O10">
        <v>0.58870599999999995</v>
      </c>
      <c r="P10">
        <v>0.23724799999999999</v>
      </c>
      <c r="Q10">
        <v>0.33975699999999998</v>
      </c>
    </row>
    <row r="11" spans="2:17" x14ac:dyDescent="0.35">
      <c r="B11">
        <f t="shared" si="1"/>
        <v>24.762839400000001</v>
      </c>
      <c r="C11">
        <v>27</v>
      </c>
      <c r="D11">
        <v>0.31403599999999998</v>
      </c>
      <c r="E11">
        <v>8.2857799999999995E-2</v>
      </c>
      <c r="G11">
        <f t="shared" ref="G11:G16" si="2">H11*(1-K11)</f>
        <v>23.802659999999999</v>
      </c>
      <c r="H11">
        <v>27</v>
      </c>
      <c r="I11">
        <v>0.31403599999999998</v>
      </c>
      <c r="J11">
        <v>8.2857799999999995E-2</v>
      </c>
      <c r="K11">
        <v>0.11842</v>
      </c>
      <c r="M11">
        <f t="shared" si="0"/>
        <v>275.74464599999999</v>
      </c>
      <c r="N11">
        <v>333</v>
      </c>
      <c r="O11">
        <v>0.67473499999999997</v>
      </c>
      <c r="P11">
        <v>0.17193800000000001</v>
      </c>
      <c r="Q11">
        <v>0.25398199999999999</v>
      </c>
    </row>
    <row r="12" spans="2:17" x14ac:dyDescent="0.35">
      <c r="B12">
        <f t="shared" si="1"/>
        <v>43.617298499999997</v>
      </c>
      <c r="C12">
        <v>45</v>
      </c>
      <c r="D12">
        <v>0.422377</v>
      </c>
      <c r="E12">
        <v>3.0726699999999999E-2</v>
      </c>
      <c r="G12">
        <f t="shared" si="2"/>
        <v>42.992100000000001</v>
      </c>
      <c r="H12">
        <v>45</v>
      </c>
      <c r="I12">
        <v>0.422377</v>
      </c>
      <c r="J12">
        <v>3.0726699999999999E-2</v>
      </c>
      <c r="K12">
        <v>4.462E-2</v>
      </c>
    </row>
    <row r="13" spans="2:17" x14ac:dyDescent="0.35">
      <c r="B13">
        <f t="shared" si="1"/>
        <v>73.063322799999995</v>
      </c>
      <c r="C13">
        <v>74</v>
      </c>
      <c r="D13">
        <v>0.534636</v>
      </c>
      <c r="E13">
        <v>1.26578E-2</v>
      </c>
      <c r="G13">
        <f t="shared" si="2"/>
        <v>72.64876000000001</v>
      </c>
      <c r="H13">
        <v>74</v>
      </c>
      <c r="I13">
        <v>0.534636</v>
      </c>
      <c r="J13">
        <v>1.26578E-2</v>
      </c>
      <c r="K13">
        <v>1.8259999999999998E-2</v>
      </c>
    </row>
    <row r="14" spans="2:17" x14ac:dyDescent="0.35">
      <c r="B14">
        <f t="shared" si="1"/>
        <v>121.22475466</v>
      </c>
      <c r="C14">
        <v>122</v>
      </c>
      <c r="D14">
        <v>0.64777399999999996</v>
      </c>
      <c r="E14">
        <v>6.3544700000000001E-3</v>
      </c>
      <c r="G14">
        <f t="shared" si="2"/>
        <v>120.78599996</v>
      </c>
      <c r="H14">
        <v>122</v>
      </c>
      <c r="I14">
        <v>0.64777399999999996</v>
      </c>
      <c r="J14">
        <v>6.3544700000000001E-3</v>
      </c>
      <c r="K14">
        <v>9.9508200000000008E-3</v>
      </c>
    </row>
    <row r="15" spans="2:17" x14ac:dyDescent="0.35">
      <c r="B15">
        <f t="shared" si="1"/>
        <v>200.06635901999999</v>
      </c>
      <c r="C15">
        <v>201</v>
      </c>
      <c r="D15">
        <v>0.74567099999999997</v>
      </c>
      <c r="E15">
        <v>4.6449799999999999E-3</v>
      </c>
      <c r="G15">
        <f t="shared" si="2"/>
        <v>199.50999905999998</v>
      </c>
      <c r="H15">
        <v>201</v>
      </c>
      <c r="I15">
        <v>0.74567099999999997</v>
      </c>
      <c r="J15">
        <v>4.6449799999999999E-3</v>
      </c>
      <c r="K15">
        <v>7.4129399999999998E-3</v>
      </c>
    </row>
    <row r="16" spans="2:17" x14ac:dyDescent="0.35">
      <c r="B16">
        <f t="shared" si="1"/>
        <v>331.64219250000002</v>
      </c>
      <c r="C16">
        <v>333</v>
      </c>
      <c r="D16">
        <v>0.81624399999999997</v>
      </c>
      <c r="E16">
        <v>4.0775000000000004E-3</v>
      </c>
      <c r="G16">
        <f t="shared" si="2"/>
        <v>330.66999899999996</v>
      </c>
      <c r="H16">
        <v>333</v>
      </c>
      <c r="I16">
        <v>0.81624399999999997</v>
      </c>
      <c r="J16">
        <v>4.0775000000000004E-3</v>
      </c>
      <c r="K16">
        <v>6.9969999999999997E-3</v>
      </c>
    </row>
    <row r="22" spans="2:16" ht="18.5" x14ac:dyDescent="0.45">
      <c r="B22" s="9" t="s">
        <v>73</v>
      </c>
    </row>
    <row r="24" spans="2:16" x14ac:dyDescent="0.35">
      <c r="B24">
        <v>1</v>
      </c>
      <c r="C24">
        <v>2.4405500000000001E-3</v>
      </c>
      <c r="D24" t="s">
        <v>15</v>
      </c>
      <c r="E24">
        <v>2.4302799999999999E-3</v>
      </c>
      <c r="F24" t="s">
        <v>69</v>
      </c>
      <c r="G24">
        <v>0.98587000000000002</v>
      </c>
      <c r="H24" t="s">
        <v>70</v>
      </c>
      <c r="I24">
        <v>0.981132</v>
      </c>
      <c r="J24" t="s">
        <v>75</v>
      </c>
      <c r="K24">
        <v>0.98587000000000002</v>
      </c>
      <c r="L24" t="s">
        <v>80</v>
      </c>
      <c r="M24">
        <v>0.981132</v>
      </c>
      <c r="N24">
        <v>1</v>
      </c>
      <c r="O24">
        <v>1.413E-2</v>
      </c>
      <c r="P24">
        <v>1.413E-2</v>
      </c>
    </row>
    <row r="25" spans="2:16" x14ac:dyDescent="0.35">
      <c r="B25">
        <v>2</v>
      </c>
      <c r="C25">
        <v>6.9972200000000002E-3</v>
      </c>
      <c r="D25" t="s">
        <v>15</v>
      </c>
      <c r="E25">
        <v>6.9850700000000003E-3</v>
      </c>
      <c r="F25" t="s">
        <v>69</v>
      </c>
      <c r="G25">
        <v>0.97738000000000003</v>
      </c>
      <c r="H25" t="s">
        <v>70</v>
      </c>
      <c r="I25">
        <v>1</v>
      </c>
      <c r="J25" t="s">
        <v>75</v>
      </c>
      <c r="K25">
        <v>0.97582000000000002</v>
      </c>
      <c r="L25" t="s">
        <v>80</v>
      </c>
      <c r="M25">
        <v>1</v>
      </c>
      <c r="N25">
        <v>1</v>
      </c>
      <c r="O25">
        <v>4.5240000000000002E-2</v>
      </c>
      <c r="P25">
        <v>4.836E-2</v>
      </c>
    </row>
    <row r="26" spans="2:16" x14ac:dyDescent="0.35">
      <c r="B26">
        <v>4</v>
      </c>
      <c r="C26">
        <v>1.9644499999999999E-2</v>
      </c>
      <c r="D26" t="s">
        <v>15</v>
      </c>
      <c r="E26">
        <v>2.00351E-2</v>
      </c>
      <c r="F26" t="s">
        <v>69</v>
      </c>
      <c r="G26">
        <v>0.940195</v>
      </c>
      <c r="H26" t="s">
        <v>70</v>
      </c>
      <c r="I26">
        <v>0.95945899999999995</v>
      </c>
      <c r="J26" t="s">
        <v>75</v>
      </c>
      <c r="K26">
        <v>0.95365999999999995</v>
      </c>
      <c r="L26" t="s">
        <v>80</v>
      </c>
      <c r="M26">
        <v>0.96756799999999998</v>
      </c>
      <c r="N26">
        <v>1</v>
      </c>
      <c r="O26">
        <v>0.23921999999999999</v>
      </c>
      <c r="P26">
        <v>0.18536</v>
      </c>
    </row>
    <row r="27" spans="2:16" x14ac:dyDescent="0.35">
      <c r="B27">
        <v>7</v>
      </c>
      <c r="C27">
        <v>5.11671E-2</v>
      </c>
      <c r="D27" t="s">
        <v>15</v>
      </c>
      <c r="E27">
        <v>4.7122200000000003E-2</v>
      </c>
      <c r="F27" t="s">
        <v>69</v>
      </c>
      <c r="G27">
        <v>0.78648899999999999</v>
      </c>
      <c r="H27" t="s">
        <v>70</v>
      </c>
      <c r="I27">
        <v>0.81518900000000005</v>
      </c>
      <c r="J27" t="s">
        <v>75</v>
      </c>
      <c r="K27">
        <v>0.88863999999999999</v>
      </c>
      <c r="L27" t="s">
        <v>80</v>
      </c>
      <c r="M27">
        <v>0.87360599999999999</v>
      </c>
      <c r="N27">
        <v>1</v>
      </c>
      <c r="O27">
        <v>1.49458</v>
      </c>
      <c r="P27">
        <v>0.77951999999999999</v>
      </c>
    </row>
    <row r="28" spans="2:16" x14ac:dyDescent="0.35">
      <c r="B28">
        <v>14</v>
      </c>
      <c r="C28">
        <v>0.15638299999999999</v>
      </c>
      <c r="D28" t="s">
        <v>15</v>
      </c>
      <c r="E28">
        <v>0.162554</v>
      </c>
      <c r="F28" t="s">
        <v>69</v>
      </c>
      <c r="G28">
        <v>0.35362100000000002</v>
      </c>
      <c r="H28" t="s">
        <v>70</v>
      </c>
      <c r="I28">
        <v>0.32802300000000001</v>
      </c>
      <c r="J28" t="s">
        <v>75</v>
      </c>
      <c r="K28">
        <v>0.48235</v>
      </c>
      <c r="L28" t="s">
        <v>80</v>
      </c>
      <c r="M28">
        <v>0.42413200000000001</v>
      </c>
      <c r="N28">
        <v>6.1516500000000001</v>
      </c>
      <c r="O28">
        <v>9.4076799999999992</v>
      </c>
      <c r="P28">
        <v>8.0621600000000004</v>
      </c>
    </row>
    <row r="29" spans="2:16" x14ac:dyDescent="0.35">
      <c r="B29">
        <v>28</v>
      </c>
      <c r="C29">
        <v>0.32004700000000003</v>
      </c>
      <c r="D29" t="s">
        <v>15</v>
      </c>
      <c r="E29">
        <v>0.30575999999999998</v>
      </c>
      <c r="F29" t="s">
        <v>69</v>
      </c>
      <c r="G29">
        <v>7.9127900000000001E-2</v>
      </c>
      <c r="H29" t="s">
        <v>70</v>
      </c>
      <c r="I29">
        <v>8.0184500000000006E-2</v>
      </c>
      <c r="J29" t="s">
        <v>75</v>
      </c>
      <c r="K29">
        <v>0.1157</v>
      </c>
      <c r="L29" t="s">
        <v>80</v>
      </c>
      <c r="M29">
        <v>0.121265</v>
      </c>
      <c r="N29">
        <v>23.758500000000002</v>
      </c>
      <c r="O29">
        <v>25.784400000000002</v>
      </c>
      <c r="P29">
        <v>24.760400000000001</v>
      </c>
    </row>
    <row r="30" spans="2:16" x14ac:dyDescent="0.35">
      <c r="B30">
        <v>54</v>
      </c>
      <c r="C30">
        <v>0.47383199999999998</v>
      </c>
      <c r="D30" t="s">
        <v>15</v>
      </c>
      <c r="E30">
        <v>0.479215</v>
      </c>
      <c r="F30" t="s">
        <v>69</v>
      </c>
      <c r="G30">
        <v>1.7829600000000001E-2</v>
      </c>
      <c r="H30" t="s">
        <v>70</v>
      </c>
      <c r="I30">
        <v>2.0401300000000001E-2</v>
      </c>
      <c r="J30" t="s">
        <v>75</v>
      </c>
      <c r="K30">
        <v>2.724E-2</v>
      </c>
      <c r="L30" t="s">
        <v>80</v>
      </c>
      <c r="M30">
        <v>2.6252999999999999E-2</v>
      </c>
      <c r="N30">
        <v>53.323799999999999</v>
      </c>
      <c r="O30">
        <v>52.898299999999999</v>
      </c>
      <c r="P30">
        <v>52.529000000000003</v>
      </c>
    </row>
    <row r="31" spans="2:16" x14ac:dyDescent="0.35">
      <c r="B31">
        <v>105</v>
      </c>
      <c r="C31">
        <v>0.62245799999999996</v>
      </c>
      <c r="D31" t="s">
        <v>15</v>
      </c>
      <c r="E31">
        <v>0.66783300000000001</v>
      </c>
      <c r="F31" t="s">
        <v>69</v>
      </c>
      <c r="G31">
        <v>6.9155600000000003E-3</v>
      </c>
      <c r="H31" t="s">
        <v>70</v>
      </c>
      <c r="I31">
        <v>2.70171E-3</v>
      </c>
      <c r="J31" t="s">
        <v>75</v>
      </c>
      <c r="K31">
        <v>1.07619E-2</v>
      </c>
      <c r="L31" t="s">
        <v>80</v>
      </c>
      <c r="M31">
        <v>3.999E-3</v>
      </c>
      <c r="N31">
        <v>133.114</v>
      </c>
      <c r="O31">
        <v>104.71599999999999</v>
      </c>
      <c r="P31">
        <v>104.58</v>
      </c>
    </row>
    <row r="32" spans="2:16" x14ac:dyDescent="0.35">
      <c r="B32">
        <v>204</v>
      </c>
      <c r="C32">
        <v>0.74250700000000003</v>
      </c>
      <c r="D32" t="s">
        <v>15</v>
      </c>
      <c r="E32">
        <v>0.74547799999999997</v>
      </c>
      <c r="F32" t="s">
        <v>69</v>
      </c>
      <c r="G32">
        <v>4.9270499999999997E-3</v>
      </c>
      <c r="H32" t="s">
        <v>70</v>
      </c>
      <c r="I32">
        <v>5.2924900000000004E-3</v>
      </c>
      <c r="J32" t="s">
        <v>75</v>
      </c>
      <c r="K32">
        <v>8.0392199999999997E-3</v>
      </c>
      <c r="L32" t="s">
        <v>80</v>
      </c>
      <c r="M32">
        <v>6.8145200000000001E-3</v>
      </c>
      <c r="N32">
        <v>192.85599999999999</v>
      </c>
      <c r="O32">
        <v>202.92</v>
      </c>
      <c r="P32">
        <v>202.61</v>
      </c>
    </row>
    <row r="33" spans="2:20" x14ac:dyDescent="0.35">
      <c r="B33">
        <v>397</v>
      </c>
      <c r="C33">
        <v>0.83371700000000004</v>
      </c>
      <c r="D33" t="s">
        <v>15</v>
      </c>
      <c r="E33">
        <v>0.83508599999999999</v>
      </c>
      <c r="F33" t="s">
        <v>69</v>
      </c>
      <c r="G33">
        <v>3.9884100000000004E-3</v>
      </c>
      <c r="H33" t="s">
        <v>70</v>
      </c>
      <c r="I33">
        <v>4.7289100000000002E-3</v>
      </c>
      <c r="J33" t="s">
        <v>75</v>
      </c>
      <c r="K33">
        <v>6.8665000000000002E-3</v>
      </c>
      <c r="L33" t="s">
        <v>80</v>
      </c>
      <c r="M33">
        <v>8.2301900000000001E-3</v>
      </c>
      <c r="N33">
        <v>368.18200000000002</v>
      </c>
      <c r="O33">
        <v>395.12299999999999</v>
      </c>
      <c r="P33">
        <v>393.733</v>
      </c>
    </row>
    <row r="34" spans="2:20" x14ac:dyDescent="0.35">
      <c r="B34">
        <v>772</v>
      </c>
      <c r="C34" t="s">
        <v>71</v>
      </c>
      <c r="D34" t="s">
        <v>15</v>
      </c>
      <c r="E34">
        <v>0.83508599999999999</v>
      </c>
      <c r="F34" t="s">
        <v>69</v>
      </c>
      <c r="G34">
        <v>0</v>
      </c>
      <c r="H34" t="s">
        <v>70</v>
      </c>
      <c r="I34">
        <v>6.0935800000000004E-3</v>
      </c>
      <c r="J34" t="s">
        <v>75</v>
      </c>
      <c r="K34">
        <v>0</v>
      </c>
      <c r="L34" t="s">
        <v>80</v>
      </c>
      <c r="M34">
        <v>1.28647E-2</v>
      </c>
      <c r="N34">
        <v>372.65600000000001</v>
      </c>
      <c r="O34">
        <v>767.29600000000005</v>
      </c>
      <c r="P34">
        <v>762.06799999999998</v>
      </c>
    </row>
    <row r="38" spans="2:20" s="14" customFormat="1" ht="30" x14ac:dyDescent="0.45">
      <c r="B38" s="9" t="s">
        <v>84</v>
      </c>
      <c r="R38" s="14" t="s">
        <v>81</v>
      </c>
      <c r="S38" s="14" t="s">
        <v>82</v>
      </c>
      <c r="T38" s="14" t="s">
        <v>83</v>
      </c>
    </row>
    <row r="39" spans="2:20" x14ac:dyDescent="0.35">
      <c r="B39">
        <v>5</v>
      </c>
      <c r="C39">
        <v>4.8160900000000003E-3</v>
      </c>
      <c r="D39" t="s">
        <v>15</v>
      </c>
      <c r="E39">
        <v>4.5141299999999999E-3</v>
      </c>
      <c r="F39" t="s">
        <v>69</v>
      </c>
      <c r="G39">
        <v>0.992344</v>
      </c>
      <c r="H39" t="s">
        <v>70</v>
      </c>
      <c r="I39">
        <v>0.99508200000000002</v>
      </c>
      <c r="J39" t="s">
        <v>75</v>
      </c>
      <c r="K39">
        <v>0.99112</v>
      </c>
      <c r="L39" t="s">
        <v>80</v>
      </c>
      <c r="M39">
        <v>0.99180299999999999</v>
      </c>
      <c r="N39">
        <v>1</v>
      </c>
      <c r="O39">
        <v>3.8280000000000002E-2</v>
      </c>
      <c r="P39">
        <v>4.4400000000000002E-2</v>
      </c>
      <c r="R39">
        <f>N39/B39</f>
        <v>0.2</v>
      </c>
      <c r="S39">
        <f>O39/B39</f>
        <v>7.6560000000000005E-3</v>
      </c>
      <c r="T39">
        <f>P39/B39</f>
        <v>8.8800000000000007E-3</v>
      </c>
    </row>
    <row r="40" spans="2:20" x14ac:dyDescent="0.35">
      <c r="B40">
        <v>6</v>
      </c>
      <c r="C40">
        <v>6.5700000000000003E-3</v>
      </c>
      <c r="D40" t="s">
        <v>15</v>
      </c>
      <c r="E40">
        <v>6.3549599999999998E-3</v>
      </c>
      <c r="F40" t="s">
        <v>69</v>
      </c>
      <c r="G40">
        <v>0.99036999999999997</v>
      </c>
      <c r="H40" t="s">
        <v>70</v>
      </c>
      <c r="I40">
        <v>0.99546500000000004</v>
      </c>
      <c r="J40" t="s">
        <v>75</v>
      </c>
      <c r="K40">
        <v>0.98919999999999997</v>
      </c>
      <c r="L40" t="s">
        <v>80</v>
      </c>
      <c r="M40">
        <v>0.98979600000000001</v>
      </c>
      <c r="N40">
        <v>1</v>
      </c>
      <c r="O40">
        <v>5.7779999999999998E-2</v>
      </c>
      <c r="P40">
        <v>6.4799999999999996E-2</v>
      </c>
      <c r="R40">
        <f t="shared" ref="R40:R103" si="3">N40/B40</f>
        <v>0.16666666666666666</v>
      </c>
      <c r="S40">
        <f t="shared" ref="S40:S103" si="4">O40/B40</f>
        <v>9.6299999999999997E-3</v>
      </c>
      <c r="T40">
        <f t="shared" ref="T40:T103" si="5">P40/B40</f>
        <v>1.0799999999999999E-2</v>
      </c>
    </row>
    <row r="41" spans="2:20" x14ac:dyDescent="0.35">
      <c r="B41">
        <v>8</v>
      </c>
      <c r="C41">
        <v>1.14346E-2</v>
      </c>
      <c r="D41" t="s">
        <v>15</v>
      </c>
      <c r="E41">
        <v>1.07899E-2</v>
      </c>
      <c r="F41" t="s">
        <v>69</v>
      </c>
      <c r="G41">
        <v>0.98568</v>
      </c>
      <c r="H41" t="s">
        <v>70</v>
      </c>
      <c r="I41">
        <v>0.97881399999999996</v>
      </c>
      <c r="J41" t="s">
        <v>75</v>
      </c>
      <c r="K41">
        <v>0.98468</v>
      </c>
      <c r="L41" t="s">
        <v>80</v>
      </c>
      <c r="M41">
        <v>0.97336599999999995</v>
      </c>
      <c r="N41">
        <v>1</v>
      </c>
      <c r="O41">
        <v>0.11456</v>
      </c>
      <c r="P41">
        <v>0.12256</v>
      </c>
      <c r="R41">
        <f t="shared" si="3"/>
        <v>0.125</v>
      </c>
      <c r="S41">
        <f t="shared" si="4"/>
        <v>1.4319999999999999E-2</v>
      </c>
      <c r="T41">
        <f t="shared" si="5"/>
        <v>1.532E-2</v>
      </c>
    </row>
    <row r="42" spans="2:20" x14ac:dyDescent="0.35">
      <c r="B42">
        <v>10</v>
      </c>
      <c r="C42">
        <v>1.7170899999999999E-2</v>
      </c>
      <c r="D42" t="s">
        <v>15</v>
      </c>
      <c r="E42">
        <v>1.7641899999999999E-2</v>
      </c>
      <c r="F42" t="s">
        <v>69</v>
      </c>
      <c r="G42">
        <v>0.97839799999999999</v>
      </c>
      <c r="H42" t="s">
        <v>70</v>
      </c>
      <c r="I42">
        <v>0.98258299999999998</v>
      </c>
      <c r="J42" t="s">
        <v>75</v>
      </c>
      <c r="K42">
        <v>0.97984000000000004</v>
      </c>
      <c r="L42" t="s">
        <v>80</v>
      </c>
      <c r="M42">
        <v>0.98043100000000005</v>
      </c>
      <c r="N42">
        <v>1</v>
      </c>
      <c r="O42">
        <v>0.21601999999999999</v>
      </c>
      <c r="P42">
        <v>0.2016</v>
      </c>
      <c r="R42">
        <f t="shared" si="3"/>
        <v>0.1</v>
      </c>
      <c r="S42">
        <f t="shared" si="4"/>
        <v>2.1602E-2</v>
      </c>
      <c r="T42">
        <f t="shared" si="5"/>
        <v>2.0160000000000001E-2</v>
      </c>
    </row>
    <row r="43" spans="2:20" x14ac:dyDescent="0.35">
      <c r="B43">
        <v>12</v>
      </c>
      <c r="C43">
        <v>2.6294000000000001E-2</v>
      </c>
      <c r="D43" t="s">
        <v>15</v>
      </c>
      <c r="E43">
        <v>2.6731000000000001E-2</v>
      </c>
      <c r="F43" t="s">
        <v>69</v>
      </c>
      <c r="G43">
        <v>0.96016699999999999</v>
      </c>
      <c r="H43" t="s">
        <v>70</v>
      </c>
      <c r="I43">
        <v>0.96876600000000002</v>
      </c>
      <c r="J43" t="s">
        <v>75</v>
      </c>
      <c r="K43">
        <v>0.9728</v>
      </c>
      <c r="L43" t="s">
        <v>80</v>
      </c>
      <c r="M43">
        <v>0.98156699999999997</v>
      </c>
      <c r="N43">
        <v>1</v>
      </c>
      <c r="O43">
        <v>0.47799999999999998</v>
      </c>
      <c r="P43">
        <v>0.32640000000000002</v>
      </c>
      <c r="R43">
        <f t="shared" si="3"/>
        <v>8.3333333333333329E-2</v>
      </c>
      <c r="S43">
        <f t="shared" si="4"/>
        <v>3.9833333333333332E-2</v>
      </c>
      <c r="T43">
        <f t="shared" si="5"/>
        <v>2.7200000000000002E-2</v>
      </c>
    </row>
    <row r="44" spans="2:20" x14ac:dyDescent="0.35">
      <c r="B44">
        <v>15</v>
      </c>
      <c r="C44">
        <v>3.7092600000000003E-2</v>
      </c>
      <c r="D44" t="s">
        <v>15</v>
      </c>
      <c r="E44">
        <v>3.7053900000000001E-2</v>
      </c>
      <c r="F44" t="s">
        <v>69</v>
      </c>
      <c r="G44">
        <v>0.93911500000000003</v>
      </c>
      <c r="H44" t="s">
        <v>70</v>
      </c>
      <c r="I44">
        <v>0.94311400000000001</v>
      </c>
      <c r="J44" t="s">
        <v>75</v>
      </c>
      <c r="K44">
        <v>0.96611999999999998</v>
      </c>
      <c r="L44" t="s">
        <v>80</v>
      </c>
      <c r="M44">
        <v>0.97173600000000004</v>
      </c>
      <c r="N44">
        <v>1</v>
      </c>
      <c r="O44">
        <v>0.91327999999999998</v>
      </c>
      <c r="P44">
        <v>0.50819999999999999</v>
      </c>
      <c r="R44">
        <f t="shared" si="3"/>
        <v>6.6666666666666666E-2</v>
      </c>
      <c r="S44">
        <f t="shared" si="4"/>
        <v>6.0885333333333333E-2</v>
      </c>
      <c r="T44">
        <f t="shared" si="5"/>
        <v>3.388E-2</v>
      </c>
    </row>
    <row r="45" spans="2:20" x14ac:dyDescent="0.35">
      <c r="B45">
        <v>18</v>
      </c>
      <c r="C45">
        <v>5.8450700000000001E-2</v>
      </c>
      <c r="D45" t="s">
        <v>15</v>
      </c>
      <c r="E45">
        <v>6.4651500000000001E-2</v>
      </c>
      <c r="F45" t="s">
        <v>69</v>
      </c>
      <c r="G45">
        <v>0.88809099999999996</v>
      </c>
      <c r="H45" t="s">
        <v>70</v>
      </c>
      <c r="I45">
        <v>0.86347499999999999</v>
      </c>
      <c r="J45" t="s">
        <v>75</v>
      </c>
      <c r="K45">
        <v>0.94762000000000002</v>
      </c>
      <c r="L45" t="s">
        <v>80</v>
      </c>
      <c r="M45">
        <v>0.93191500000000005</v>
      </c>
      <c r="N45">
        <v>1.6460399999999999</v>
      </c>
      <c r="O45">
        <v>2.0143599999999999</v>
      </c>
      <c r="P45">
        <v>0.94284000000000001</v>
      </c>
      <c r="R45">
        <f t="shared" si="3"/>
        <v>9.1446666666666662E-2</v>
      </c>
      <c r="S45">
        <f t="shared" si="4"/>
        <v>0.11190888888888889</v>
      </c>
      <c r="T45">
        <f t="shared" si="5"/>
        <v>5.2380000000000003E-2</v>
      </c>
    </row>
    <row r="46" spans="2:20" x14ac:dyDescent="0.35">
      <c r="B46">
        <v>23</v>
      </c>
      <c r="C46">
        <v>9.3044000000000002E-2</v>
      </c>
      <c r="D46" t="s">
        <v>15</v>
      </c>
      <c r="E46">
        <v>0.101204</v>
      </c>
      <c r="F46" t="s">
        <v>69</v>
      </c>
      <c r="G46">
        <v>0.79998999999999998</v>
      </c>
      <c r="H46" t="s">
        <v>70</v>
      </c>
      <c r="I46">
        <v>0.79896500000000004</v>
      </c>
      <c r="J46" t="s">
        <v>75</v>
      </c>
      <c r="K46">
        <v>0.91505999999999998</v>
      </c>
      <c r="L46" t="s">
        <v>80</v>
      </c>
      <c r="M46">
        <v>0.91746300000000003</v>
      </c>
      <c r="N46">
        <v>3.5343599999999999</v>
      </c>
      <c r="O46">
        <v>4.6002200000000002</v>
      </c>
      <c r="P46">
        <v>1.9536199999999999</v>
      </c>
      <c r="R46">
        <f t="shared" si="3"/>
        <v>0.15366782608695653</v>
      </c>
      <c r="S46">
        <f t="shared" si="4"/>
        <v>0.2000095652173913</v>
      </c>
      <c r="T46">
        <f t="shared" si="5"/>
        <v>8.4940000000000002E-2</v>
      </c>
    </row>
    <row r="47" spans="2:20" x14ac:dyDescent="0.35">
      <c r="B47">
        <v>28</v>
      </c>
      <c r="C47">
        <v>0.14063999999999999</v>
      </c>
      <c r="D47" t="s">
        <v>15</v>
      </c>
      <c r="E47">
        <v>0.13250500000000001</v>
      </c>
      <c r="F47" t="s">
        <v>69</v>
      </c>
      <c r="G47">
        <v>0.65607199999999999</v>
      </c>
      <c r="H47" t="s">
        <v>70</v>
      </c>
      <c r="I47">
        <v>0.69310799999999995</v>
      </c>
      <c r="J47" t="s">
        <v>75</v>
      </c>
      <c r="K47">
        <v>0.81381999999999999</v>
      </c>
      <c r="L47" t="s">
        <v>80</v>
      </c>
      <c r="M47">
        <v>0.83560699999999999</v>
      </c>
      <c r="N47">
        <v>5.7239100000000001</v>
      </c>
      <c r="O47">
        <v>9.6299799999999998</v>
      </c>
      <c r="P47">
        <v>5.2130400000000003</v>
      </c>
      <c r="R47">
        <f t="shared" si="3"/>
        <v>0.20442535714285714</v>
      </c>
      <c r="S47">
        <f t="shared" si="4"/>
        <v>0.34392785714285712</v>
      </c>
      <c r="T47">
        <f t="shared" si="5"/>
        <v>0.18618000000000001</v>
      </c>
    </row>
    <row r="48" spans="2:20" x14ac:dyDescent="0.35">
      <c r="B48">
        <v>35</v>
      </c>
      <c r="C48">
        <v>0.22067300000000001</v>
      </c>
      <c r="D48" t="s">
        <v>15</v>
      </c>
      <c r="E48">
        <v>0.22741400000000001</v>
      </c>
      <c r="F48" t="s">
        <v>69</v>
      </c>
      <c r="G48">
        <v>0.41650900000000002</v>
      </c>
      <c r="H48" t="s">
        <v>70</v>
      </c>
      <c r="I48">
        <v>0.38769900000000002</v>
      </c>
      <c r="J48" t="s">
        <v>75</v>
      </c>
      <c r="K48">
        <v>0.56081999999999999</v>
      </c>
      <c r="L48" t="s">
        <v>80</v>
      </c>
      <c r="M48">
        <v>0.52590999999999999</v>
      </c>
      <c r="N48">
        <v>14.867000000000001</v>
      </c>
      <c r="O48">
        <v>21.430499999999999</v>
      </c>
      <c r="P48">
        <v>16.5932</v>
      </c>
      <c r="R48">
        <f t="shared" si="3"/>
        <v>0.42477142857142858</v>
      </c>
      <c r="S48">
        <f t="shared" si="4"/>
        <v>0.61229999999999996</v>
      </c>
      <c r="T48">
        <f t="shared" si="5"/>
        <v>0.47409142857142855</v>
      </c>
    </row>
    <row r="49" spans="2:20" x14ac:dyDescent="0.35">
      <c r="B49">
        <v>43</v>
      </c>
      <c r="C49">
        <v>0.28778799999999999</v>
      </c>
      <c r="D49" t="s">
        <v>15</v>
      </c>
      <c r="E49">
        <v>0.28922700000000001</v>
      </c>
      <c r="F49" t="s">
        <v>69</v>
      </c>
      <c r="G49">
        <v>0.27803099999999997</v>
      </c>
      <c r="H49" t="s">
        <v>70</v>
      </c>
      <c r="I49">
        <v>0.28190999999999999</v>
      </c>
      <c r="J49" t="s">
        <v>75</v>
      </c>
      <c r="K49">
        <v>0.38768000000000002</v>
      </c>
      <c r="L49" t="s">
        <v>80</v>
      </c>
      <c r="M49">
        <v>0.39906799999999998</v>
      </c>
      <c r="N49">
        <v>24.811</v>
      </c>
      <c r="O49">
        <v>31.044699999999999</v>
      </c>
      <c r="P49">
        <v>26.329799999999999</v>
      </c>
      <c r="R49">
        <f t="shared" si="3"/>
        <v>0.57699999999999996</v>
      </c>
      <c r="S49">
        <f t="shared" si="4"/>
        <v>0.72196976744186048</v>
      </c>
      <c r="T49">
        <f t="shared" si="5"/>
        <v>0.61232093023255807</v>
      </c>
    </row>
    <row r="50" spans="2:20" x14ac:dyDescent="0.35">
      <c r="B50">
        <v>54</v>
      </c>
      <c r="C50">
        <v>0.35874899999999998</v>
      </c>
      <c r="D50" t="s">
        <v>15</v>
      </c>
      <c r="E50">
        <v>0.38152799999999998</v>
      </c>
      <c r="F50" t="s">
        <v>69</v>
      </c>
      <c r="G50">
        <v>0.16925899999999999</v>
      </c>
      <c r="H50" t="s">
        <v>70</v>
      </c>
      <c r="I50">
        <v>0.13968900000000001</v>
      </c>
      <c r="J50" t="s">
        <v>75</v>
      </c>
      <c r="K50">
        <v>0.24346000000000001</v>
      </c>
      <c r="L50" t="s">
        <v>80</v>
      </c>
      <c r="M50">
        <v>0.20606099999999999</v>
      </c>
      <c r="N50">
        <v>38.044199999999996</v>
      </c>
      <c r="O50">
        <v>46.456800000000001</v>
      </c>
      <c r="P50">
        <v>42.872700000000002</v>
      </c>
      <c r="R50">
        <f t="shared" si="3"/>
        <v>0.70452222222222216</v>
      </c>
      <c r="S50">
        <f t="shared" si="4"/>
        <v>0.86031111111111114</v>
      </c>
      <c r="T50">
        <f t="shared" si="5"/>
        <v>0.79393888888888897</v>
      </c>
    </row>
    <row r="51" spans="2:20" x14ac:dyDescent="0.35">
      <c r="B51">
        <v>66</v>
      </c>
      <c r="C51">
        <v>0.41777500000000001</v>
      </c>
      <c r="D51" t="s">
        <v>15</v>
      </c>
      <c r="E51">
        <v>0.42596000000000001</v>
      </c>
      <c r="F51" t="s">
        <v>69</v>
      </c>
      <c r="G51">
        <v>0.10864600000000001</v>
      </c>
      <c r="H51" t="s">
        <v>70</v>
      </c>
      <c r="I51">
        <v>8.9004200000000006E-2</v>
      </c>
      <c r="J51" t="s">
        <v>75</v>
      </c>
      <c r="K51">
        <v>0.15952</v>
      </c>
      <c r="L51" t="s">
        <v>80</v>
      </c>
      <c r="M51">
        <v>0.12846299999999999</v>
      </c>
      <c r="N51">
        <v>52.291699999999999</v>
      </c>
      <c r="O51">
        <v>60.125700000000002</v>
      </c>
      <c r="P51">
        <v>57.521500000000003</v>
      </c>
      <c r="R51">
        <f t="shared" si="3"/>
        <v>0.79229848484848486</v>
      </c>
      <c r="S51">
        <f t="shared" si="4"/>
        <v>0.91099545454545461</v>
      </c>
      <c r="T51">
        <f t="shared" si="5"/>
        <v>0.87153787878787881</v>
      </c>
    </row>
    <row r="52" spans="2:20" x14ac:dyDescent="0.35">
      <c r="B52">
        <v>82</v>
      </c>
      <c r="C52">
        <v>0.47626400000000002</v>
      </c>
      <c r="D52" t="s">
        <v>15</v>
      </c>
      <c r="E52">
        <v>0.493643</v>
      </c>
      <c r="F52" t="s">
        <v>69</v>
      </c>
      <c r="G52">
        <v>7.4607999999999994E-2</v>
      </c>
      <c r="H52" t="s">
        <v>70</v>
      </c>
      <c r="I52">
        <v>6.6655400000000004E-2</v>
      </c>
      <c r="J52" t="s">
        <v>75</v>
      </c>
      <c r="K52">
        <v>0.10818</v>
      </c>
      <c r="L52" t="s">
        <v>80</v>
      </c>
      <c r="M52">
        <v>9.63257E-2</v>
      </c>
      <c r="N52">
        <v>71.1233</v>
      </c>
      <c r="O52">
        <v>76.534300000000002</v>
      </c>
      <c r="P52">
        <v>74.101299999999995</v>
      </c>
      <c r="R52">
        <f t="shared" si="3"/>
        <v>0.86735731707317076</v>
      </c>
      <c r="S52">
        <f t="shared" si="4"/>
        <v>0.93334512195121955</v>
      </c>
      <c r="T52">
        <f t="shared" si="5"/>
        <v>0.90367439024390239</v>
      </c>
    </row>
    <row r="53" spans="2:20" x14ac:dyDescent="0.35">
      <c r="B53">
        <v>102</v>
      </c>
      <c r="C53">
        <v>0.53763000000000005</v>
      </c>
      <c r="D53" t="s">
        <v>15</v>
      </c>
      <c r="E53">
        <v>0.53249199999999997</v>
      </c>
      <c r="F53" t="s">
        <v>69</v>
      </c>
      <c r="G53">
        <v>4.9299900000000001E-2</v>
      </c>
      <c r="H53" t="s">
        <v>70</v>
      </c>
      <c r="I53">
        <v>5.39549E-2</v>
      </c>
      <c r="J53" t="s">
        <v>75</v>
      </c>
      <c r="K53">
        <v>7.3999999999999996E-2</v>
      </c>
      <c r="L53" t="s">
        <v>80</v>
      </c>
      <c r="M53">
        <v>8.2766900000000004E-2</v>
      </c>
      <c r="N53">
        <v>91.622399999999999</v>
      </c>
      <c r="O53">
        <v>96.496600000000001</v>
      </c>
      <c r="P53">
        <v>93.5578</v>
      </c>
      <c r="R53">
        <f t="shared" si="3"/>
        <v>0.89825882352941178</v>
      </c>
      <c r="S53">
        <f t="shared" si="4"/>
        <v>0.94604509803921566</v>
      </c>
      <c r="T53">
        <f t="shared" si="5"/>
        <v>0.91723333333333334</v>
      </c>
    </row>
    <row r="54" spans="2:20" x14ac:dyDescent="0.35">
      <c r="B54">
        <v>127</v>
      </c>
      <c r="C54">
        <v>0.59281300000000003</v>
      </c>
      <c r="D54" t="s">
        <v>15</v>
      </c>
      <c r="E54">
        <v>0.58061600000000002</v>
      </c>
      <c r="F54" t="s">
        <v>69</v>
      </c>
      <c r="G54">
        <v>3.5912199999999998E-2</v>
      </c>
      <c r="H54" t="s">
        <v>70</v>
      </c>
      <c r="I54">
        <v>4.0440799999999999E-2</v>
      </c>
      <c r="J54" t="s">
        <v>75</v>
      </c>
      <c r="K54">
        <v>5.4708699999999999E-2</v>
      </c>
      <c r="L54" t="s">
        <v>80</v>
      </c>
      <c r="M54">
        <v>5.8704100000000002E-2</v>
      </c>
      <c r="N54">
        <v>114.896</v>
      </c>
      <c r="O54">
        <v>121.864</v>
      </c>
      <c r="P54">
        <v>119.545</v>
      </c>
      <c r="R54">
        <f t="shared" si="3"/>
        <v>0.9046929133858268</v>
      </c>
      <c r="S54">
        <f t="shared" si="4"/>
        <v>0.95955905511811024</v>
      </c>
      <c r="T54">
        <f t="shared" si="5"/>
        <v>0.94129921259842519</v>
      </c>
    </row>
    <row r="55" spans="2:20" x14ac:dyDescent="0.35">
      <c r="B55">
        <v>157</v>
      </c>
      <c r="C55">
        <v>0.63539900000000005</v>
      </c>
      <c r="D55" t="s">
        <v>15</v>
      </c>
      <c r="E55">
        <v>0.62727699999999997</v>
      </c>
      <c r="F55" t="s">
        <v>69</v>
      </c>
      <c r="G55">
        <v>3.0262500000000001E-2</v>
      </c>
      <c r="H55" t="s">
        <v>70</v>
      </c>
      <c r="I55">
        <v>2.85258E-2</v>
      </c>
      <c r="J55" t="s">
        <v>75</v>
      </c>
      <c r="K55">
        <v>4.5859900000000002E-2</v>
      </c>
      <c r="L55" t="s">
        <v>80</v>
      </c>
      <c r="M55">
        <v>4.2255300000000003E-2</v>
      </c>
      <c r="N55">
        <v>143.86600000000001</v>
      </c>
      <c r="O55">
        <v>152.249</v>
      </c>
      <c r="P55">
        <v>150.36600000000001</v>
      </c>
      <c r="R55">
        <f t="shared" si="3"/>
        <v>0.91634394904458605</v>
      </c>
      <c r="S55">
        <f t="shared" si="4"/>
        <v>0.96973885350318467</v>
      </c>
      <c r="T55">
        <f t="shared" si="5"/>
        <v>0.95774522292993636</v>
      </c>
    </row>
    <row r="56" spans="2:20" x14ac:dyDescent="0.35">
      <c r="B56">
        <v>195</v>
      </c>
      <c r="C56">
        <v>0.68232599999999999</v>
      </c>
      <c r="D56" t="s">
        <v>15</v>
      </c>
      <c r="E56">
        <v>0.70228800000000002</v>
      </c>
      <c r="F56" t="s">
        <v>69</v>
      </c>
      <c r="G56">
        <v>2.53286E-2</v>
      </c>
      <c r="H56" t="s">
        <v>70</v>
      </c>
      <c r="I56">
        <v>2.1823499999999999E-2</v>
      </c>
      <c r="J56" t="s">
        <v>75</v>
      </c>
      <c r="K56">
        <v>3.9179499999999999E-2</v>
      </c>
      <c r="L56" t="s">
        <v>80</v>
      </c>
      <c r="M56">
        <v>3.2644100000000002E-2</v>
      </c>
      <c r="N56">
        <v>181.42</v>
      </c>
      <c r="O56">
        <v>190.744</v>
      </c>
      <c r="P56">
        <v>188.63399999999999</v>
      </c>
      <c r="R56">
        <f t="shared" si="3"/>
        <v>0.9303589743589743</v>
      </c>
      <c r="S56">
        <f t="shared" si="4"/>
        <v>0.978174358974359</v>
      </c>
      <c r="T56">
        <f t="shared" si="5"/>
        <v>0.96735384615384612</v>
      </c>
    </row>
    <row r="57" spans="2:20" x14ac:dyDescent="0.35">
      <c r="B57">
        <v>242</v>
      </c>
      <c r="C57">
        <v>0.72855800000000004</v>
      </c>
      <c r="D57" t="s">
        <v>15</v>
      </c>
      <c r="E57">
        <v>0.73211300000000001</v>
      </c>
      <c r="F57" t="s">
        <v>69</v>
      </c>
      <c r="G57">
        <v>2.1018999999999999E-2</v>
      </c>
      <c r="H57" t="s">
        <v>70</v>
      </c>
      <c r="I57">
        <v>1.9488800000000001E-2</v>
      </c>
      <c r="J57" t="s">
        <v>75</v>
      </c>
      <c r="K57">
        <v>3.2545499999999998E-2</v>
      </c>
      <c r="L57" t="s">
        <v>80</v>
      </c>
      <c r="M57">
        <v>3.0802900000000001E-2</v>
      </c>
      <c r="N57">
        <v>231.17599999999999</v>
      </c>
      <c r="O57">
        <v>237.28399999999999</v>
      </c>
      <c r="P57">
        <v>234.124</v>
      </c>
      <c r="R57">
        <f t="shared" si="3"/>
        <v>0.95527272727272727</v>
      </c>
      <c r="S57">
        <f t="shared" si="4"/>
        <v>0.98051239669421486</v>
      </c>
      <c r="T57">
        <f t="shared" si="5"/>
        <v>0.96745454545454546</v>
      </c>
    </row>
    <row r="58" spans="2:20" x14ac:dyDescent="0.35">
      <c r="B58">
        <v>300</v>
      </c>
      <c r="C58">
        <v>0.76275899999999996</v>
      </c>
      <c r="D58" t="s">
        <v>15</v>
      </c>
      <c r="E58">
        <v>0.76068000000000002</v>
      </c>
      <c r="F58" t="s">
        <v>69</v>
      </c>
      <c r="G58">
        <v>1.9648599999999999E-2</v>
      </c>
      <c r="H58" t="s">
        <v>70</v>
      </c>
      <c r="I58">
        <v>2.1055999999999998E-2</v>
      </c>
      <c r="J58" t="s">
        <v>75</v>
      </c>
      <c r="K58">
        <v>3.03533E-2</v>
      </c>
      <c r="L58" t="s">
        <v>80</v>
      </c>
      <c r="M58">
        <v>3.06699E-2</v>
      </c>
      <c r="N58">
        <v>284.49299999999999</v>
      </c>
      <c r="O58">
        <v>293.68299999999999</v>
      </c>
      <c r="P58">
        <v>290.89400000000001</v>
      </c>
      <c r="R58">
        <f t="shared" si="3"/>
        <v>0.94830999999999999</v>
      </c>
      <c r="S58">
        <f t="shared" si="4"/>
        <v>0.97894333333333328</v>
      </c>
      <c r="T58">
        <f t="shared" si="5"/>
        <v>0.96964666666666666</v>
      </c>
    </row>
    <row r="61" spans="2:20" ht="18.5" x14ac:dyDescent="0.45">
      <c r="B61" s="9" t="s">
        <v>86</v>
      </c>
    </row>
    <row r="62" spans="2:20" ht="29" x14ac:dyDescent="0.35">
      <c r="R62" s="14" t="s">
        <v>81</v>
      </c>
      <c r="S62" s="14" t="s">
        <v>82</v>
      </c>
      <c r="T62" s="14" t="s">
        <v>83</v>
      </c>
    </row>
    <row r="63" spans="2:20" x14ac:dyDescent="0.35">
      <c r="B63">
        <v>5</v>
      </c>
      <c r="C63">
        <v>2.8976100000000001E-2</v>
      </c>
      <c r="D63" t="s">
        <v>15</v>
      </c>
      <c r="E63">
        <v>2.9907099999999999E-2</v>
      </c>
      <c r="F63" t="s">
        <v>69</v>
      </c>
      <c r="G63">
        <v>0.89929999999999999</v>
      </c>
      <c r="H63" t="s">
        <v>70</v>
      </c>
      <c r="I63">
        <v>0.90204099999999998</v>
      </c>
      <c r="J63" t="s">
        <v>75</v>
      </c>
      <c r="K63">
        <v>0.93894</v>
      </c>
      <c r="L63" t="s">
        <v>80</v>
      </c>
      <c r="M63">
        <v>0.93877600000000005</v>
      </c>
      <c r="N63">
        <v>1</v>
      </c>
      <c r="O63">
        <v>0.50349999999999995</v>
      </c>
      <c r="P63">
        <v>0.30530000000000002</v>
      </c>
      <c r="R63">
        <f t="shared" si="3"/>
        <v>0.2</v>
      </c>
      <c r="S63">
        <f t="shared" si="4"/>
        <v>0.10069999999999998</v>
      </c>
      <c r="T63">
        <f t="shared" si="5"/>
        <v>6.1060000000000003E-2</v>
      </c>
    </row>
    <row r="64" spans="2:20" x14ac:dyDescent="0.35">
      <c r="B64">
        <v>6</v>
      </c>
      <c r="C64">
        <v>3.7800899999999998E-2</v>
      </c>
      <c r="D64" t="s">
        <v>15</v>
      </c>
      <c r="E64">
        <v>3.8240900000000001E-2</v>
      </c>
      <c r="F64" t="s">
        <v>69</v>
      </c>
      <c r="G64">
        <v>0.85936299999999999</v>
      </c>
      <c r="H64" t="s">
        <v>70</v>
      </c>
      <c r="I64">
        <v>0.82641799999999999</v>
      </c>
      <c r="J64" t="s">
        <v>75</v>
      </c>
      <c r="K64">
        <v>0.92349000000000003</v>
      </c>
      <c r="L64" t="s">
        <v>80</v>
      </c>
      <c r="M64">
        <v>0.90041499999999997</v>
      </c>
      <c r="N64">
        <v>1</v>
      </c>
      <c r="O64">
        <v>0.84382000000000001</v>
      </c>
      <c r="P64">
        <v>0.45906000000000002</v>
      </c>
      <c r="R64">
        <f t="shared" si="3"/>
        <v>0.16666666666666666</v>
      </c>
      <c r="S64">
        <f t="shared" si="4"/>
        <v>0.14063666666666666</v>
      </c>
      <c r="T64">
        <f t="shared" si="5"/>
        <v>7.6510000000000009E-2</v>
      </c>
    </row>
    <row r="65" spans="2:20" x14ac:dyDescent="0.35">
      <c r="B65">
        <v>8</v>
      </c>
      <c r="C65">
        <v>6.1434999999999997E-2</v>
      </c>
      <c r="D65" t="s">
        <v>15</v>
      </c>
      <c r="E65">
        <v>6.2573299999999998E-2</v>
      </c>
      <c r="F65" t="s">
        <v>69</v>
      </c>
      <c r="G65">
        <v>0.74174300000000004</v>
      </c>
      <c r="H65" t="s">
        <v>70</v>
      </c>
      <c r="I65">
        <v>0.74892899999999996</v>
      </c>
      <c r="J65" t="s">
        <v>75</v>
      </c>
      <c r="K65">
        <v>0.86207</v>
      </c>
      <c r="L65" t="s">
        <v>80</v>
      </c>
      <c r="M65">
        <v>0.86571399999999998</v>
      </c>
      <c r="N65">
        <v>1.2827599999999999</v>
      </c>
      <c r="O65">
        <v>2.0660599999999998</v>
      </c>
      <c r="P65">
        <v>1.10344</v>
      </c>
      <c r="R65">
        <f t="shared" si="3"/>
        <v>0.16034499999999999</v>
      </c>
      <c r="S65">
        <f t="shared" si="4"/>
        <v>0.25825749999999997</v>
      </c>
      <c r="T65">
        <f t="shared" si="5"/>
        <v>0.13793</v>
      </c>
    </row>
    <row r="66" spans="2:20" x14ac:dyDescent="0.35">
      <c r="B66">
        <v>10</v>
      </c>
      <c r="C66">
        <v>9.1489600000000004E-2</v>
      </c>
      <c r="D66" t="s">
        <v>15</v>
      </c>
      <c r="E66">
        <v>0.101394</v>
      </c>
      <c r="F66" t="s">
        <v>69</v>
      </c>
      <c r="G66">
        <v>0.597881</v>
      </c>
      <c r="H66" t="s">
        <v>70</v>
      </c>
      <c r="I66">
        <v>0.57610399999999995</v>
      </c>
      <c r="J66" t="s">
        <v>75</v>
      </c>
      <c r="K66">
        <v>0.74770000000000003</v>
      </c>
      <c r="L66" t="s">
        <v>80</v>
      </c>
      <c r="M66">
        <v>0.73506499999999997</v>
      </c>
      <c r="N66">
        <v>2.5230100000000002</v>
      </c>
      <c r="O66">
        <v>4.0211899999999998</v>
      </c>
      <c r="P66">
        <v>2.5230000000000001</v>
      </c>
      <c r="R66">
        <f t="shared" si="3"/>
        <v>0.252301</v>
      </c>
      <c r="S66">
        <f t="shared" si="4"/>
        <v>0.402119</v>
      </c>
      <c r="T66">
        <f t="shared" si="5"/>
        <v>0.25230000000000002</v>
      </c>
    </row>
    <row r="67" spans="2:20" x14ac:dyDescent="0.35">
      <c r="B67">
        <v>12</v>
      </c>
      <c r="C67">
        <v>0.12074799999999999</v>
      </c>
      <c r="D67" t="s">
        <v>15</v>
      </c>
      <c r="E67">
        <v>0.12307700000000001</v>
      </c>
      <c r="F67" t="s">
        <v>69</v>
      </c>
      <c r="G67">
        <v>0.48081800000000002</v>
      </c>
      <c r="H67" t="s">
        <v>70</v>
      </c>
      <c r="I67">
        <v>0.48533599999999999</v>
      </c>
      <c r="J67" t="s">
        <v>75</v>
      </c>
      <c r="K67">
        <v>0.62825500000000001</v>
      </c>
      <c r="L67" t="s">
        <v>80</v>
      </c>
      <c r="M67">
        <v>0.613734</v>
      </c>
      <c r="N67">
        <v>3.9672499999999999</v>
      </c>
      <c r="O67">
        <v>6.2301900000000003</v>
      </c>
      <c r="P67">
        <v>4.4609399999999999</v>
      </c>
      <c r="R67">
        <f t="shared" si="3"/>
        <v>0.33060416666666664</v>
      </c>
      <c r="S67">
        <f t="shared" si="4"/>
        <v>0.51918249999999999</v>
      </c>
      <c r="T67">
        <f t="shared" si="5"/>
        <v>0.37174499999999999</v>
      </c>
    </row>
    <row r="68" spans="2:20" x14ac:dyDescent="0.35">
      <c r="B68">
        <v>15</v>
      </c>
      <c r="C68">
        <v>0.173258</v>
      </c>
      <c r="D68" t="s">
        <v>15</v>
      </c>
      <c r="E68">
        <v>0.16994600000000001</v>
      </c>
      <c r="F68" t="s">
        <v>69</v>
      </c>
      <c r="G68">
        <v>0.30917</v>
      </c>
      <c r="H68" t="s">
        <v>70</v>
      </c>
      <c r="I68">
        <v>0.31931700000000002</v>
      </c>
      <c r="J68" t="s">
        <v>75</v>
      </c>
      <c r="K68">
        <v>0.42281000000000002</v>
      </c>
      <c r="L68" t="s">
        <v>80</v>
      </c>
      <c r="M68">
        <v>0.422261</v>
      </c>
      <c r="N68">
        <v>7.5429300000000001</v>
      </c>
      <c r="O68">
        <v>10.362399999999999</v>
      </c>
      <c r="P68">
        <v>8.6578499999999998</v>
      </c>
      <c r="R68">
        <f t="shared" si="3"/>
        <v>0.50286200000000003</v>
      </c>
      <c r="S68">
        <f t="shared" si="4"/>
        <v>0.69082666666666659</v>
      </c>
      <c r="T68">
        <f t="shared" si="5"/>
        <v>0.57718999999999998</v>
      </c>
    </row>
    <row r="69" spans="2:20" x14ac:dyDescent="0.35">
      <c r="B69">
        <v>18</v>
      </c>
      <c r="C69">
        <v>0.209568</v>
      </c>
      <c r="D69" t="s">
        <v>15</v>
      </c>
      <c r="E69">
        <v>0.215504</v>
      </c>
      <c r="F69" t="s">
        <v>69</v>
      </c>
      <c r="G69">
        <v>0.22606399999999999</v>
      </c>
      <c r="H69" t="s">
        <v>70</v>
      </c>
      <c r="I69">
        <v>0.18573700000000001</v>
      </c>
      <c r="J69" t="s">
        <v>75</v>
      </c>
      <c r="K69">
        <v>0.31690000000000002</v>
      </c>
      <c r="L69" t="s">
        <v>80</v>
      </c>
      <c r="M69">
        <v>0.287943</v>
      </c>
      <c r="N69">
        <v>10.6546</v>
      </c>
      <c r="O69">
        <v>13.9308</v>
      </c>
      <c r="P69">
        <v>12.2958</v>
      </c>
      <c r="R69">
        <f t="shared" si="3"/>
        <v>0.59192222222222224</v>
      </c>
      <c r="S69">
        <f t="shared" si="4"/>
        <v>0.77393333333333336</v>
      </c>
      <c r="T69">
        <f t="shared" si="5"/>
        <v>0.68310000000000004</v>
      </c>
    </row>
    <row r="70" spans="2:20" x14ac:dyDescent="0.35">
      <c r="B70">
        <v>23</v>
      </c>
      <c r="C70">
        <v>0.270866</v>
      </c>
      <c r="D70" t="s">
        <v>15</v>
      </c>
      <c r="E70">
        <v>0.28911700000000001</v>
      </c>
      <c r="F70" t="s">
        <v>69</v>
      </c>
      <c r="G70">
        <v>0.127028</v>
      </c>
      <c r="H70" t="s">
        <v>70</v>
      </c>
      <c r="I70">
        <v>0.11403099999999999</v>
      </c>
      <c r="J70" t="s">
        <v>75</v>
      </c>
      <c r="K70">
        <v>0.18110000000000001</v>
      </c>
      <c r="L70" t="s">
        <v>80</v>
      </c>
      <c r="M70">
        <v>0.15135100000000001</v>
      </c>
      <c r="N70">
        <v>17.275200000000002</v>
      </c>
      <c r="O70">
        <v>20.078399999999998</v>
      </c>
      <c r="P70">
        <v>18.834700000000002</v>
      </c>
      <c r="R70">
        <f t="shared" si="3"/>
        <v>0.75109565217391316</v>
      </c>
      <c r="S70">
        <f t="shared" si="4"/>
        <v>0.87297391304347816</v>
      </c>
      <c r="T70">
        <f t="shared" si="5"/>
        <v>0.81890000000000007</v>
      </c>
    </row>
    <row r="71" spans="2:20" x14ac:dyDescent="0.35">
      <c r="B71">
        <v>28</v>
      </c>
      <c r="C71">
        <v>0.31825300000000001</v>
      </c>
      <c r="D71" t="s">
        <v>15</v>
      </c>
      <c r="E71">
        <v>0.35242299999999999</v>
      </c>
      <c r="F71" t="s">
        <v>69</v>
      </c>
      <c r="G71">
        <v>8.2182099999999994E-2</v>
      </c>
      <c r="H71" t="s">
        <v>70</v>
      </c>
      <c r="I71">
        <v>5.1511599999999998E-2</v>
      </c>
      <c r="J71" t="s">
        <v>75</v>
      </c>
      <c r="K71">
        <v>0.11898</v>
      </c>
      <c r="L71" t="s">
        <v>80</v>
      </c>
      <c r="M71">
        <v>7.8169699999999995E-2</v>
      </c>
      <c r="N71">
        <v>23.5029</v>
      </c>
      <c r="O71">
        <v>25.698899999999998</v>
      </c>
      <c r="P71">
        <v>24.668600000000001</v>
      </c>
      <c r="R71">
        <f t="shared" si="3"/>
        <v>0.83938928571428573</v>
      </c>
      <c r="S71">
        <f t="shared" si="4"/>
        <v>0.91781785714285713</v>
      </c>
      <c r="T71">
        <f t="shared" si="5"/>
        <v>0.88102142857142862</v>
      </c>
    </row>
    <row r="72" spans="2:20" x14ac:dyDescent="0.35">
      <c r="B72">
        <v>35</v>
      </c>
      <c r="C72">
        <v>0.36428500000000003</v>
      </c>
      <c r="D72" t="s">
        <v>15</v>
      </c>
      <c r="E72">
        <v>0.35668800000000001</v>
      </c>
      <c r="F72" t="s">
        <v>69</v>
      </c>
      <c r="G72">
        <v>4.9228599999999997E-2</v>
      </c>
      <c r="H72" t="s">
        <v>70</v>
      </c>
      <c r="I72">
        <v>5.5120799999999998E-2</v>
      </c>
      <c r="J72" t="s">
        <v>75</v>
      </c>
      <c r="K72">
        <v>7.2440000000000004E-2</v>
      </c>
      <c r="L72" t="s">
        <v>80</v>
      </c>
      <c r="M72">
        <v>8.7756500000000001E-2</v>
      </c>
      <c r="N72">
        <v>30.673400000000001</v>
      </c>
      <c r="O72">
        <v>33.277000000000001</v>
      </c>
      <c r="P72">
        <v>32.464599999999997</v>
      </c>
      <c r="R72">
        <f t="shared" si="3"/>
        <v>0.87638285714285713</v>
      </c>
      <c r="S72">
        <f t="shared" si="4"/>
        <v>0.9507714285714286</v>
      </c>
      <c r="T72">
        <f t="shared" si="5"/>
        <v>0.92755999999999994</v>
      </c>
    </row>
    <row r="73" spans="2:20" x14ac:dyDescent="0.35">
      <c r="B73">
        <v>43</v>
      </c>
      <c r="C73">
        <v>0.41576999999999997</v>
      </c>
      <c r="D73" t="s">
        <v>15</v>
      </c>
      <c r="E73">
        <v>0.439112</v>
      </c>
      <c r="F73" t="s">
        <v>69</v>
      </c>
      <c r="G73">
        <v>3.1253999999999997E-2</v>
      </c>
      <c r="H73" t="s">
        <v>70</v>
      </c>
      <c r="I73">
        <v>2.98309E-2</v>
      </c>
      <c r="J73" t="s">
        <v>75</v>
      </c>
      <c r="K73">
        <v>4.7579999999999997E-2</v>
      </c>
      <c r="L73" t="s">
        <v>80</v>
      </c>
      <c r="M73">
        <v>5.10141E-2</v>
      </c>
      <c r="N73">
        <v>40.462800000000001</v>
      </c>
      <c r="O73">
        <v>41.656100000000002</v>
      </c>
      <c r="P73">
        <v>40.954099999999997</v>
      </c>
      <c r="R73">
        <f t="shared" si="3"/>
        <v>0.94099534883720937</v>
      </c>
      <c r="S73">
        <f t="shared" si="4"/>
        <v>0.96874651162790704</v>
      </c>
      <c r="T73">
        <f t="shared" si="5"/>
        <v>0.95242093023255803</v>
      </c>
    </row>
    <row r="74" spans="2:20" x14ac:dyDescent="0.35">
      <c r="B74">
        <v>54</v>
      </c>
      <c r="C74">
        <v>0.472744</v>
      </c>
      <c r="D74" t="s">
        <v>15</v>
      </c>
      <c r="E74">
        <v>0.469667</v>
      </c>
      <c r="F74" t="s">
        <v>69</v>
      </c>
      <c r="G74">
        <v>2.14244E-2</v>
      </c>
      <c r="H74" t="s">
        <v>70</v>
      </c>
      <c r="I74">
        <v>1.7063999999999999E-2</v>
      </c>
      <c r="J74" t="s">
        <v>75</v>
      </c>
      <c r="K74">
        <v>3.1280000000000002E-2</v>
      </c>
      <c r="L74" t="s">
        <v>80</v>
      </c>
      <c r="M74">
        <v>2.3467399999999999E-2</v>
      </c>
      <c r="N74">
        <v>53.073399999999999</v>
      </c>
      <c r="O74">
        <v>52.8431</v>
      </c>
      <c r="P74">
        <v>52.310899999999997</v>
      </c>
      <c r="R74">
        <f t="shared" si="3"/>
        <v>0.98284074074074068</v>
      </c>
      <c r="S74">
        <f t="shared" si="4"/>
        <v>0.9785759259259259</v>
      </c>
      <c r="T74">
        <f t="shared" si="5"/>
        <v>0.96872037037037029</v>
      </c>
    </row>
    <row r="75" spans="2:20" x14ac:dyDescent="0.35">
      <c r="B75">
        <v>66</v>
      </c>
      <c r="C75">
        <v>0.51140200000000002</v>
      </c>
      <c r="D75" t="s">
        <v>15</v>
      </c>
      <c r="E75">
        <v>0.49962099999999998</v>
      </c>
      <c r="F75" t="s">
        <v>69</v>
      </c>
      <c r="G75">
        <v>1.5164499999999999E-2</v>
      </c>
      <c r="H75" t="s">
        <v>70</v>
      </c>
      <c r="I75">
        <v>1.5273500000000001E-2</v>
      </c>
      <c r="J75" t="s">
        <v>75</v>
      </c>
      <c r="K75">
        <v>2.2519999999999998E-2</v>
      </c>
      <c r="L75" t="s">
        <v>80</v>
      </c>
      <c r="M75">
        <v>2.33896E-2</v>
      </c>
      <c r="N75">
        <v>63.171100000000003</v>
      </c>
      <c r="O75">
        <v>64.999099999999999</v>
      </c>
      <c r="P75">
        <v>64.5137</v>
      </c>
      <c r="R75">
        <f t="shared" si="3"/>
        <v>0.95713787878787882</v>
      </c>
      <c r="S75">
        <f t="shared" si="4"/>
        <v>0.98483484848484848</v>
      </c>
      <c r="T75">
        <f t="shared" si="5"/>
        <v>0.97748030303030298</v>
      </c>
    </row>
    <row r="76" spans="2:20" x14ac:dyDescent="0.35">
      <c r="B76">
        <v>82</v>
      </c>
      <c r="C76">
        <v>0.56485300000000005</v>
      </c>
      <c r="D76" t="s">
        <v>15</v>
      </c>
      <c r="E76">
        <v>0.56083499999999997</v>
      </c>
      <c r="F76" t="s">
        <v>69</v>
      </c>
      <c r="G76">
        <v>1.0371E-2</v>
      </c>
      <c r="H76" t="s">
        <v>70</v>
      </c>
      <c r="I76">
        <v>1.36261E-2</v>
      </c>
      <c r="J76" t="s">
        <v>75</v>
      </c>
      <c r="K76">
        <v>1.584E-2</v>
      </c>
      <c r="L76" t="s">
        <v>80</v>
      </c>
      <c r="M76">
        <v>2.1139700000000001E-2</v>
      </c>
      <c r="N76">
        <v>80.972099999999998</v>
      </c>
      <c r="O76">
        <v>81.149600000000007</v>
      </c>
      <c r="P76">
        <v>80.701099999999997</v>
      </c>
      <c r="R76">
        <f t="shared" si="3"/>
        <v>0.98746463414634145</v>
      </c>
      <c r="S76">
        <f t="shared" si="4"/>
        <v>0.98962926829268305</v>
      </c>
      <c r="T76">
        <f t="shared" si="5"/>
        <v>0.9841597560975609</v>
      </c>
    </row>
    <row r="77" spans="2:20" x14ac:dyDescent="0.35">
      <c r="B77">
        <v>102</v>
      </c>
      <c r="C77">
        <v>0.60236699999999999</v>
      </c>
      <c r="D77" t="s">
        <v>15</v>
      </c>
      <c r="E77">
        <v>0.63590999999999998</v>
      </c>
      <c r="F77" t="s">
        <v>69</v>
      </c>
      <c r="G77">
        <v>7.8984999999999993E-3</v>
      </c>
      <c r="H77" t="s">
        <v>70</v>
      </c>
      <c r="I77">
        <v>5.6374399999999996E-3</v>
      </c>
      <c r="J77" t="s">
        <v>75</v>
      </c>
      <c r="K77">
        <v>1.29216E-2</v>
      </c>
      <c r="L77" t="s">
        <v>80</v>
      </c>
      <c r="M77">
        <v>8.9574500000000005E-3</v>
      </c>
      <c r="N77">
        <v>96.981099999999998</v>
      </c>
      <c r="O77">
        <v>101.194</v>
      </c>
      <c r="P77">
        <v>100.682</v>
      </c>
      <c r="R77">
        <f t="shared" si="3"/>
        <v>0.95079509803921569</v>
      </c>
      <c r="S77">
        <f t="shared" si="4"/>
        <v>0.99209803921568629</v>
      </c>
      <c r="T77">
        <f t="shared" si="5"/>
        <v>0.98707843137254903</v>
      </c>
    </row>
    <row r="78" spans="2:20" x14ac:dyDescent="0.35">
      <c r="B78">
        <v>127</v>
      </c>
      <c r="C78">
        <v>0.66006299999999996</v>
      </c>
      <c r="D78" t="s">
        <v>15</v>
      </c>
      <c r="E78">
        <v>0.67311500000000002</v>
      </c>
      <c r="F78" t="s">
        <v>69</v>
      </c>
      <c r="G78">
        <v>5.5107000000000003E-3</v>
      </c>
      <c r="H78" t="s">
        <v>70</v>
      </c>
      <c r="I78">
        <v>4.7493800000000001E-3</v>
      </c>
      <c r="J78" t="s">
        <v>75</v>
      </c>
      <c r="K78">
        <v>9.0866100000000002E-3</v>
      </c>
      <c r="L78" t="s">
        <v>80</v>
      </c>
      <c r="M78">
        <v>9.5547900000000005E-3</v>
      </c>
      <c r="N78">
        <v>126.905</v>
      </c>
      <c r="O78">
        <v>126.3</v>
      </c>
      <c r="P78">
        <v>125.846</v>
      </c>
      <c r="R78">
        <f t="shared" si="3"/>
        <v>0.99925196850393705</v>
      </c>
      <c r="S78">
        <f t="shared" si="4"/>
        <v>0.99448818897637792</v>
      </c>
      <c r="T78">
        <f t="shared" si="5"/>
        <v>0.99091338582677169</v>
      </c>
    </row>
    <row r="79" spans="2:20" x14ac:dyDescent="0.35">
      <c r="B79">
        <v>157</v>
      </c>
      <c r="C79">
        <v>0.70761399999999997</v>
      </c>
      <c r="D79" t="s">
        <v>15</v>
      </c>
      <c r="E79">
        <v>0.71338000000000001</v>
      </c>
      <c r="F79" t="s">
        <v>69</v>
      </c>
      <c r="G79">
        <v>4.62729E-3</v>
      </c>
      <c r="H79" t="s">
        <v>70</v>
      </c>
      <c r="I79">
        <v>4.0412E-3</v>
      </c>
      <c r="J79" t="s">
        <v>75</v>
      </c>
      <c r="K79">
        <v>7.2866199999999997E-3</v>
      </c>
      <c r="L79" t="s">
        <v>80</v>
      </c>
      <c r="M79">
        <v>5.8641500000000003E-3</v>
      </c>
      <c r="N79">
        <v>164.923</v>
      </c>
      <c r="O79">
        <v>156.274</v>
      </c>
      <c r="P79">
        <v>155.85599999999999</v>
      </c>
      <c r="R79">
        <f t="shared" si="3"/>
        <v>1.0504649681528662</v>
      </c>
      <c r="S79">
        <f t="shared" si="4"/>
        <v>0.99537579617834393</v>
      </c>
      <c r="T79">
        <f t="shared" si="5"/>
        <v>0.99271337579617835</v>
      </c>
    </row>
    <row r="80" spans="2:20" x14ac:dyDescent="0.35">
      <c r="B80">
        <v>195</v>
      </c>
      <c r="C80">
        <v>0.73251100000000002</v>
      </c>
      <c r="D80" t="s">
        <v>15</v>
      </c>
      <c r="E80">
        <v>0.73834200000000005</v>
      </c>
      <c r="F80" t="s">
        <v>69</v>
      </c>
      <c r="G80">
        <v>4.68718E-3</v>
      </c>
      <c r="H80" t="s">
        <v>70</v>
      </c>
      <c r="I80">
        <v>5.6672600000000004E-3</v>
      </c>
      <c r="J80" t="s">
        <v>75</v>
      </c>
      <c r="K80">
        <v>7.6615399999999997E-3</v>
      </c>
      <c r="L80" t="s">
        <v>80</v>
      </c>
      <c r="M80">
        <v>9.5675499999999993E-3</v>
      </c>
      <c r="N80">
        <v>184.85400000000001</v>
      </c>
      <c r="O80">
        <v>194.08600000000001</v>
      </c>
      <c r="P80">
        <v>193.506</v>
      </c>
      <c r="R80">
        <f t="shared" si="3"/>
        <v>0.94796923076923079</v>
      </c>
      <c r="S80">
        <f t="shared" si="4"/>
        <v>0.99531282051282055</v>
      </c>
      <c r="T80">
        <f t="shared" si="5"/>
        <v>0.9923384615384615</v>
      </c>
    </row>
    <row r="81" spans="2:20" x14ac:dyDescent="0.35">
      <c r="B81">
        <v>242</v>
      </c>
      <c r="C81">
        <v>0.77769500000000003</v>
      </c>
      <c r="D81" t="s">
        <v>15</v>
      </c>
      <c r="E81">
        <v>0.77738499999999999</v>
      </c>
      <c r="F81" t="s">
        <v>69</v>
      </c>
      <c r="G81">
        <v>4.2287399999999999E-3</v>
      </c>
      <c r="H81" t="s">
        <v>70</v>
      </c>
      <c r="I81">
        <v>4.8515600000000004E-3</v>
      </c>
      <c r="J81" t="s">
        <v>75</v>
      </c>
      <c r="K81">
        <v>6.5950399999999999E-3</v>
      </c>
      <c r="L81" t="s">
        <v>80</v>
      </c>
      <c r="M81">
        <v>7.6184499999999997E-3</v>
      </c>
      <c r="N81">
        <v>242.131</v>
      </c>
      <c r="O81">
        <v>240.977</v>
      </c>
      <c r="P81">
        <v>240.404</v>
      </c>
      <c r="R81">
        <f t="shared" si="3"/>
        <v>1.0005413223140496</v>
      </c>
      <c r="S81">
        <f t="shared" si="4"/>
        <v>0.99577272727272725</v>
      </c>
      <c r="T81">
        <f t="shared" si="5"/>
        <v>0.99340495867768597</v>
      </c>
    </row>
    <row r="82" spans="2:20" x14ac:dyDescent="0.35">
      <c r="B82">
        <v>300</v>
      </c>
      <c r="C82">
        <v>0.80408299999999999</v>
      </c>
      <c r="D82" t="s">
        <v>15</v>
      </c>
      <c r="E82">
        <v>0.801122</v>
      </c>
      <c r="F82" t="s">
        <v>69</v>
      </c>
      <c r="G82">
        <v>3.9397599999999996E-3</v>
      </c>
      <c r="H82" t="s">
        <v>70</v>
      </c>
      <c r="I82">
        <v>4.6574399999999997E-3</v>
      </c>
      <c r="J82" t="s">
        <v>75</v>
      </c>
      <c r="K82">
        <v>6.5133300000000003E-3</v>
      </c>
      <c r="L82" t="s">
        <v>80</v>
      </c>
      <c r="M82">
        <v>7.0011700000000001E-3</v>
      </c>
      <c r="N82">
        <v>292.40300000000002</v>
      </c>
      <c r="O82">
        <v>298.81799999999998</v>
      </c>
      <c r="P82">
        <v>298.04599999999999</v>
      </c>
      <c r="R82">
        <f t="shared" si="3"/>
        <v>0.97467666666666675</v>
      </c>
      <c r="S82">
        <f t="shared" si="4"/>
        <v>0.99605999999999995</v>
      </c>
      <c r="T82">
        <f t="shared" si="5"/>
        <v>0.99348666666666663</v>
      </c>
    </row>
    <row r="85" spans="2:20" ht="18.5" x14ac:dyDescent="0.45">
      <c r="B85" s="9" t="s">
        <v>85</v>
      </c>
    </row>
    <row r="87" spans="2:20" x14ac:dyDescent="0.35">
      <c r="B87">
        <v>5</v>
      </c>
      <c r="C87">
        <v>4.8160900000000003E-3</v>
      </c>
      <c r="D87" t="s">
        <v>15</v>
      </c>
      <c r="E87">
        <v>4.5141299999999999E-3</v>
      </c>
      <c r="F87" t="s">
        <v>69</v>
      </c>
      <c r="G87">
        <v>0.992344</v>
      </c>
      <c r="H87" t="s">
        <v>70</v>
      </c>
      <c r="I87">
        <v>0.99508200000000002</v>
      </c>
      <c r="J87" t="s">
        <v>75</v>
      </c>
      <c r="K87">
        <v>0.99112</v>
      </c>
      <c r="L87" t="s">
        <v>80</v>
      </c>
      <c r="M87">
        <v>0.99180299999999999</v>
      </c>
      <c r="N87">
        <v>1</v>
      </c>
      <c r="O87">
        <v>3.8280000000000002E-2</v>
      </c>
      <c r="P87">
        <v>4.4400000000000002E-2</v>
      </c>
      <c r="R87">
        <f t="shared" si="3"/>
        <v>0.2</v>
      </c>
      <c r="S87">
        <f t="shared" si="4"/>
        <v>7.6560000000000005E-3</v>
      </c>
      <c r="T87">
        <f t="shared" si="5"/>
        <v>8.8800000000000007E-3</v>
      </c>
    </row>
    <row r="88" spans="2:20" x14ac:dyDescent="0.35">
      <c r="B88">
        <v>6</v>
      </c>
      <c r="C88">
        <v>6.5700000000000003E-3</v>
      </c>
      <c r="D88" t="s">
        <v>15</v>
      </c>
      <c r="E88">
        <v>6.3549599999999998E-3</v>
      </c>
      <c r="F88" t="s">
        <v>69</v>
      </c>
      <c r="G88">
        <v>0.99036999999999997</v>
      </c>
      <c r="H88" t="s">
        <v>70</v>
      </c>
      <c r="I88">
        <v>0.99546500000000004</v>
      </c>
      <c r="J88" t="s">
        <v>75</v>
      </c>
      <c r="K88">
        <v>0.98919999999999997</v>
      </c>
      <c r="L88" t="s">
        <v>80</v>
      </c>
      <c r="M88">
        <v>0.98979600000000001</v>
      </c>
      <c r="N88">
        <v>1</v>
      </c>
      <c r="O88">
        <v>5.7779999999999998E-2</v>
      </c>
      <c r="P88">
        <v>6.4799999999999996E-2</v>
      </c>
      <c r="R88">
        <f t="shared" si="3"/>
        <v>0.16666666666666666</v>
      </c>
      <c r="S88">
        <f t="shared" si="4"/>
        <v>9.6299999999999997E-3</v>
      </c>
      <c r="T88">
        <f t="shared" si="5"/>
        <v>1.0799999999999999E-2</v>
      </c>
    </row>
    <row r="89" spans="2:20" x14ac:dyDescent="0.35">
      <c r="B89">
        <v>8</v>
      </c>
      <c r="C89">
        <v>1.14346E-2</v>
      </c>
      <c r="D89" t="s">
        <v>15</v>
      </c>
      <c r="E89">
        <v>1.07899E-2</v>
      </c>
      <c r="F89" t="s">
        <v>69</v>
      </c>
      <c r="G89">
        <v>0.98568</v>
      </c>
      <c r="H89" t="s">
        <v>70</v>
      </c>
      <c r="I89">
        <v>0.97881399999999996</v>
      </c>
      <c r="J89" t="s">
        <v>75</v>
      </c>
      <c r="K89">
        <v>0.98468</v>
      </c>
      <c r="L89" t="s">
        <v>80</v>
      </c>
      <c r="M89">
        <v>0.97336599999999995</v>
      </c>
      <c r="N89">
        <v>1</v>
      </c>
      <c r="O89">
        <v>0.11456</v>
      </c>
      <c r="P89">
        <v>0.12256</v>
      </c>
      <c r="R89">
        <f t="shared" si="3"/>
        <v>0.125</v>
      </c>
      <c r="S89">
        <f t="shared" si="4"/>
        <v>1.4319999999999999E-2</v>
      </c>
      <c r="T89">
        <f t="shared" si="5"/>
        <v>1.532E-2</v>
      </c>
    </row>
    <row r="90" spans="2:20" x14ac:dyDescent="0.35">
      <c r="B90">
        <v>10</v>
      </c>
      <c r="C90">
        <v>1.7170899999999999E-2</v>
      </c>
      <c r="D90" t="s">
        <v>15</v>
      </c>
      <c r="E90">
        <v>1.7641899999999999E-2</v>
      </c>
      <c r="F90" t="s">
        <v>69</v>
      </c>
      <c r="G90">
        <v>0.97839799999999999</v>
      </c>
      <c r="H90" t="s">
        <v>70</v>
      </c>
      <c r="I90">
        <v>0.98258299999999998</v>
      </c>
      <c r="J90" t="s">
        <v>75</v>
      </c>
      <c r="K90">
        <v>0.97984000000000004</v>
      </c>
      <c r="L90" t="s">
        <v>80</v>
      </c>
      <c r="M90">
        <v>0.98043100000000005</v>
      </c>
      <c r="N90">
        <v>1</v>
      </c>
      <c r="O90">
        <v>0.21601999999999999</v>
      </c>
      <c r="P90">
        <v>0.2016</v>
      </c>
      <c r="R90">
        <f t="shared" si="3"/>
        <v>0.1</v>
      </c>
      <c r="S90">
        <f t="shared" si="4"/>
        <v>2.1602E-2</v>
      </c>
      <c r="T90">
        <f t="shared" si="5"/>
        <v>2.0160000000000001E-2</v>
      </c>
    </row>
    <row r="91" spans="2:20" x14ac:dyDescent="0.35">
      <c r="B91">
        <v>12</v>
      </c>
      <c r="C91">
        <v>2.6294000000000001E-2</v>
      </c>
      <c r="D91" t="s">
        <v>15</v>
      </c>
      <c r="E91">
        <v>2.6731000000000001E-2</v>
      </c>
      <c r="F91" t="s">
        <v>69</v>
      </c>
      <c r="G91">
        <v>0.96016699999999999</v>
      </c>
      <c r="H91" t="s">
        <v>70</v>
      </c>
      <c r="I91">
        <v>0.96876600000000002</v>
      </c>
      <c r="J91" t="s">
        <v>75</v>
      </c>
      <c r="K91">
        <v>0.9728</v>
      </c>
      <c r="L91" t="s">
        <v>80</v>
      </c>
      <c r="M91">
        <v>0.98156699999999997</v>
      </c>
      <c r="N91">
        <v>1</v>
      </c>
      <c r="O91">
        <v>0.47799999999999998</v>
      </c>
      <c r="P91">
        <v>0.32640000000000002</v>
      </c>
      <c r="R91">
        <f t="shared" si="3"/>
        <v>8.3333333333333329E-2</v>
      </c>
      <c r="S91">
        <f t="shared" si="4"/>
        <v>3.9833333333333332E-2</v>
      </c>
      <c r="T91">
        <f t="shared" si="5"/>
        <v>2.7200000000000002E-2</v>
      </c>
    </row>
    <row r="92" spans="2:20" x14ac:dyDescent="0.35">
      <c r="B92">
        <v>15</v>
      </c>
      <c r="C92">
        <v>3.7092600000000003E-2</v>
      </c>
      <c r="D92" t="s">
        <v>15</v>
      </c>
      <c r="E92">
        <v>3.7053900000000001E-2</v>
      </c>
      <c r="F92" t="s">
        <v>69</v>
      </c>
      <c r="G92">
        <v>0.93911500000000003</v>
      </c>
      <c r="H92" t="s">
        <v>70</v>
      </c>
      <c r="I92">
        <v>0.94311400000000001</v>
      </c>
      <c r="J92" t="s">
        <v>75</v>
      </c>
      <c r="K92">
        <v>0.96611999999999998</v>
      </c>
      <c r="L92" t="s">
        <v>80</v>
      </c>
      <c r="M92">
        <v>0.97173600000000004</v>
      </c>
      <c r="N92">
        <v>1</v>
      </c>
      <c r="O92">
        <v>0.91327999999999998</v>
      </c>
      <c r="P92">
        <v>0.50819999999999999</v>
      </c>
      <c r="R92">
        <f t="shared" si="3"/>
        <v>6.6666666666666666E-2</v>
      </c>
      <c r="S92">
        <f t="shared" si="4"/>
        <v>6.0885333333333333E-2</v>
      </c>
      <c r="T92">
        <f t="shared" si="5"/>
        <v>3.388E-2</v>
      </c>
    </row>
    <row r="93" spans="2:20" x14ac:dyDescent="0.35">
      <c r="B93">
        <v>18</v>
      </c>
      <c r="C93">
        <v>5.8450700000000001E-2</v>
      </c>
      <c r="D93" t="s">
        <v>15</v>
      </c>
      <c r="E93">
        <v>6.4651500000000001E-2</v>
      </c>
      <c r="F93" t="s">
        <v>69</v>
      </c>
      <c r="G93">
        <v>0.88809099999999996</v>
      </c>
      <c r="H93" t="s">
        <v>70</v>
      </c>
      <c r="I93">
        <v>0.86347499999999999</v>
      </c>
      <c r="J93" t="s">
        <v>75</v>
      </c>
      <c r="K93">
        <v>0.94762000000000002</v>
      </c>
      <c r="L93" t="s">
        <v>80</v>
      </c>
      <c r="M93">
        <v>0.93191500000000005</v>
      </c>
      <c r="N93">
        <v>1.3915900000000001</v>
      </c>
      <c r="O93">
        <v>2.0143599999999999</v>
      </c>
      <c r="P93">
        <v>0.94284000000000001</v>
      </c>
      <c r="R93">
        <f t="shared" si="3"/>
        <v>7.7310555555555563E-2</v>
      </c>
      <c r="S93">
        <f t="shared" si="4"/>
        <v>0.11190888888888889</v>
      </c>
      <c r="T93">
        <f t="shared" si="5"/>
        <v>5.2380000000000003E-2</v>
      </c>
    </row>
    <row r="94" spans="2:20" x14ac:dyDescent="0.35">
      <c r="B94">
        <v>23</v>
      </c>
      <c r="C94">
        <v>9.3044000000000002E-2</v>
      </c>
      <c r="D94" t="s">
        <v>15</v>
      </c>
      <c r="E94">
        <v>0.101204</v>
      </c>
      <c r="F94" t="s">
        <v>69</v>
      </c>
      <c r="G94">
        <v>0.79998999999999998</v>
      </c>
      <c r="H94" t="s">
        <v>70</v>
      </c>
      <c r="I94">
        <v>0.79896500000000004</v>
      </c>
      <c r="J94" t="s">
        <v>75</v>
      </c>
      <c r="K94">
        <v>0.91505999999999998</v>
      </c>
      <c r="L94" t="s">
        <v>80</v>
      </c>
      <c r="M94">
        <v>0.91746300000000003</v>
      </c>
      <c r="N94">
        <v>3.0183300000000002</v>
      </c>
      <c r="O94">
        <v>4.6002200000000002</v>
      </c>
      <c r="P94">
        <v>1.9536199999999999</v>
      </c>
      <c r="R94">
        <f t="shared" si="3"/>
        <v>0.13123173913043479</v>
      </c>
      <c r="S94">
        <f t="shared" si="4"/>
        <v>0.2000095652173913</v>
      </c>
      <c r="T94">
        <f t="shared" si="5"/>
        <v>8.4940000000000002E-2</v>
      </c>
    </row>
    <row r="95" spans="2:20" x14ac:dyDescent="0.35">
      <c r="B95">
        <v>28</v>
      </c>
      <c r="C95">
        <v>0.14063999999999999</v>
      </c>
      <c r="D95" t="s">
        <v>15</v>
      </c>
      <c r="E95">
        <v>0.13250500000000001</v>
      </c>
      <c r="F95" t="s">
        <v>69</v>
      </c>
      <c r="G95">
        <v>0.65607199999999999</v>
      </c>
      <c r="H95" t="s">
        <v>70</v>
      </c>
      <c r="I95">
        <v>0.69310799999999995</v>
      </c>
      <c r="J95" t="s">
        <v>75</v>
      </c>
      <c r="K95">
        <v>0.81381999999999999</v>
      </c>
      <c r="L95" t="s">
        <v>80</v>
      </c>
      <c r="M95">
        <v>0.83560699999999999</v>
      </c>
      <c r="N95">
        <v>6.3594200000000001</v>
      </c>
      <c r="O95">
        <v>9.6299799999999998</v>
      </c>
      <c r="P95">
        <v>5.2130400000000003</v>
      </c>
      <c r="R95">
        <f t="shared" si="3"/>
        <v>0.22712214285714286</v>
      </c>
      <c r="S95">
        <f t="shared" si="4"/>
        <v>0.34392785714285712</v>
      </c>
      <c r="T95">
        <f t="shared" si="5"/>
        <v>0.18618000000000001</v>
      </c>
    </row>
    <row r="96" spans="2:20" x14ac:dyDescent="0.35">
      <c r="B96">
        <v>35</v>
      </c>
      <c r="C96">
        <v>0.22067300000000001</v>
      </c>
      <c r="D96" t="s">
        <v>15</v>
      </c>
      <c r="E96">
        <v>0.22741400000000001</v>
      </c>
      <c r="F96" t="s">
        <v>69</v>
      </c>
      <c r="G96">
        <v>0.41650900000000002</v>
      </c>
      <c r="H96" t="s">
        <v>70</v>
      </c>
      <c r="I96">
        <v>0.38769900000000002</v>
      </c>
      <c r="J96" t="s">
        <v>75</v>
      </c>
      <c r="K96">
        <v>0.56081999999999999</v>
      </c>
      <c r="L96" t="s">
        <v>80</v>
      </c>
      <c r="M96">
        <v>0.52590999999999999</v>
      </c>
      <c r="N96">
        <v>14.867000000000001</v>
      </c>
      <c r="O96">
        <v>20.4222</v>
      </c>
      <c r="P96">
        <v>15.3713</v>
      </c>
      <c r="R96">
        <f t="shared" si="3"/>
        <v>0.42477142857142858</v>
      </c>
      <c r="S96">
        <f t="shared" si="4"/>
        <v>0.58349142857142855</v>
      </c>
      <c r="T96">
        <f t="shared" si="5"/>
        <v>0.43918000000000001</v>
      </c>
    </row>
    <row r="97" spans="2:20" x14ac:dyDescent="0.35">
      <c r="B97">
        <v>43</v>
      </c>
      <c r="C97">
        <v>0.28778799999999999</v>
      </c>
      <c r="D97" t="s">
        <v>15</v>
      </c>
      <c r="E97">
        <v>0.28922700000000001</v>
      </c>
      <c r="F97" t="s">
        <v>69</v>
      </c>
      <c r="G97">
        <v>0.27803099999999997</v>
      </c>
      <c r="H97" t="s">
        <v>70</v>
      </c>
      <c r="I97">
        <v>0.28190999999999999</v>
      </c>
      <c r="J97" t="s">
        <v>75</v>
      </c>
      <c r="K97">
        <v>0.38768000000000002</v>
      </c>
      <c r="L97" t="s">
        <v>80</v>
      </c>
      <c r="M97">
        <v>0.39906799999999998</v>
      </c>
      <c r="N97">
        <v>24.811</v>
      </c>
      <c r="O97">
        <v>31.044699999999999</v>
      </c>
      <c r="P97">
        <v>26.329799999999999</v>
      </c>
      <c r="R97">
        <f t="shared" si="3"/>
        <v>0.57699999999999996</v>
      </c>
      <c r="S97">
        <f t="shared" si="4"/>
        <v>0.72196976744186048</v>
      </c>
      <c r="T97">
        <f t="shared" si="5"/>
        <v>0.61232093023255807</v>
      </c>
    </row>
    <row r="98" spans="2:20" x14ac:dyDescent="0.35">
      <c r="B98">
        <v>54</v>
      </c>
      <c r="C98">
        <v>0.35874899999999998</v>
      </c>
      <c r="D98" t="s">
        <v>15</v>
      </c>
      <c r="E98">
        <v>0.38152799999999998</v>
      </c>
      <c r="F98" t="s">
        <v>69</v>
      </c>
      <c r="G98">
        <v>0.16925899999999999</v>
      </c>
      <c r="H98" t="s">
        <v>70</v>
      </c>
      <c r="I98">
        <v>0.13968900000000001</v>
      </c>
      <c r="J98" t="s">
        <v>75</v>
      </c>
      <c r="K98">
        <v>0.24346000000000001</v>
      </c>
      <c r="L98" t="s">
        <v>80</v>
      </c>
      <c r="M98">
        <v>0.20606099999999999</v>
      </c>
      <c r="N98">
        <v>38.044199999999996</v>
      </c>
      <c r="O98">
        <v>44.86</v>
      </c>
      <c r="P98">
        <v>40.853200000000001</v>
      </c>
      <c r="R98">
        <f t="shared" si="3"/>
        <v>0.70452222222222216</v>
      </c>
      <c r="S98">
        <f t="shared" si="4"/>
        <v>0.83074074074074078</v>
      </c>
      <c r="T98">
        <f t="shared" si="5"/>
        <v>0.75654074074074074</v>
      </c>
    </row>
    <row r="99" spans="2:20" x14ac:dyDescent="0.35">
      <c r="B99">
        <v>66</v>
      </c>
      <c r="C99">
        <v>0.41777500000000001</v>
      </c>
      <c r="D99" t="s">
        <v>15</v>
      </c>
      <c r="E99">
        <v>0.42596000000000001</v>
      </c>
      <c r="F99" t="s">
        <v>69</v>
      </c>
      <c r="G99">
        <v>0.10864600000000001</v>
      </c>
      <c r="H99" t="s">
        <v>70</v>
      </c>
      <c r="I99">
        <v>8.9004200000000006E-2</v>
      </c>
      <c r="J99" t="s">
        <v>75</v>
      </c>
      <c r="K99">
        <v>0.15952</v>
      </c>
      <c r="L99" t="s">
        <v>80</v>
      </c>
      <c r="M99">
        <v>0.12846299999999999</v>
      </c>
      <c r="N99">
        <v>52.291699999999999</v>
      </c>
      <c r="O99">
        <v>58.8294</v>
      </c>
      <c r="P99">
        <v>55.471699999999998</v>
      </c>
      <c r="R99">
        <f t="shared" si="3"/>
        <v>0.79229848484848486</v>
      </c>
      <c r="S99">
        <f t="shared" si="4"/>
        <v>0.8913545454545454</v>
      </c>
      <c r="T99">
        <f t="shared" si="5"/>
        <v>0.84048030303030297</v>
      </c>
    </row>
    <row r="100" spans="2:20" x14ac:dyDescent="0.35">
      <c r="B100">
        <v>82</v>
      </c>
      <c r="C100">
        <v>0.47626400000000002</v>
      </c>
      <c r="D100" t="s">
        <v>15</v>
      </c>
      <c r="E100">
        <v>0.493643</v>
      </c>
      <c r="F100" t="s">
        <v>69</v>
      </c>
      <c r="G100">
        <v>7.4607999999999994E-2</v>
      </c>
      <c r="H100" t="s">
        <v>70</v>
      </c>
      <c r="I100">
        <v>6.6655400000000004E-2</v>
      </c>
      <c r="J100" t="s">
        <v>75</v>
      </c>
      <c r="K100">
        <v>0.10818</v>
      </c>
      <c r="L100" t="s">
        <v>80</v>
      </c>
      <c r="M100">
        <v>9.63257E-2</v>
      </c>
      <c r="N100">
        <v>71.1233</v>
      </c>
      <c r="O100">
        <v>75.882099999999994</v>
      </c>
      <c r="P100">
        <v>73.129199999999997</v>
      </c>
      <c r="R100">
        <f t="shared" si="3"/>
        <v>0.86735731707317076</v>
      </c>
      <c r="S100">
        <f t="shared" si="4"/>
        <v>0.92539146341463407</v>
      </c>
      <c r="T100">
        <f t="shared" si="5"/>
        <v>0.8918195121951219</v>
      </c>
    </row>
    <row r="101" spans="2:20" x14ac:dyDescent="0.35">
      <c r="B101">
        <v>102</v>
      </c>
      <c r="C101">
        <v>0.53763000000000005</v>
      </c>
      <c r="D101" t="s">
        <v>15</v>
      </c>
      <c r="E101">
        <v>0.53249199999999997</v>
      </c>
      <c r="F101" t="s">
        <v>69</v>
      </c>
      <c r="G101">
        <v>4.9299900000000001E-2</v>
      </c>
      <c r="H101" t="s">
        <v>70</v>
      </c>
      <c r="I101">
        <v>5.39549E-2</v>
      </c>
      <c r="J101" t="s">
        <v>75</v>
      </c>
      <c r="K101">
        <v>7.3999999999999996E-2</v>
      </c>
      <c r="L101" t="s">
        <v>80</v>
      </c>
      <c r="M101">
        <v>8.2766900000000004E-2</v>
      </c>
      <c r="N101">
        <v>91.622399999999999</v>
      </c>
      <c r="O101">
        <v>96.971400000000003</v>
      </c>
      <c r="P101">
        <v>94.451999999999998</v>
      </c>
      <c r="R101">
        <f t="shared" si="3"/>
        <v>0.89825882352941178</v>
      </c>
      <c r="S101">
        <f t="shared" si="4"/>
        <v>0.95069999999999999</v>
      </c>
      <c r="T101">
        <f t="shared" si="5"/>
        <v>0.92599999999999993</v>
      </c>
    </row>
    <row r="102" spans="2:20" x14ac:dyDescent="0.35">
      <c r="B102">
        <v>127</v>
      </c>
      <c r="C102">
        <v>0.59281300000000003</v>
      </c>
      <c r="D102" t="s">
        <v>15</v>
      </c>
      <c r="E102">
        <v>0.58061600000000002</v>
      </c>
      <c r="F102" t="s">
        <v>69</v>
      </c>
      <c r="G102">
        <v>3.5912199999999998E-2</v>
      </c>
      <c r="H102" t="s">
        <v>70</v>
      </c>
      <c r="I102">
        <v>4.0440799999999999E-2</v>
      </c>
      <c r="J102" t="s">
        <v>75</v>
      </c>
      <c r="K102">
        <v>5.4708699999999999E-2</v>
      </c>
      <c r="L102" t="s">
        <v>80</v>
      </c>
      <c r="M102">
        <v>5.8704100000000002E-2</v>
      </c>
      <c r="N102">
        <v>114.896</v>
      </c>
      <c r="O102">
        <v>122.43899999999999</v>
      </c>
      <c r="P102">
        <v>120.05200000000001</v>
      </c>
      <c r="R102">
        <f t="shared" si="3"/>
        <v>0.9046929133858268</v>
      </c>
      <c r="S102">
        <f t="shared" si="4"/>
        <v>0.96408661417322827</v>
      </c>
      <c r="T102">
        <f t="shared" si="5"/>
        <v>0.94529133858267722</v>
      </c>
    </row>
    <row r="103" spans="2:20" x14ac:dyDescent="0.35">
      <c r="B103">
        <v>157</v>
      </c>
      <c r="C103">
        <v>0.63539900000000005</v>
      </c>
      <c r="D103" t="s">
        <v>15</v>
      </c>
      <c r="E103">
        <v>0.62727699999999997</v>
      </c>
      <c r="F103" t="s">
        <v>69</v>
      </c>
      <c r="G103">
        <v>3.0262500000000001E-2</v>
      </c>
      <c r="H103" t="s">
        <v>70</v>
      </c>
      <c r="I103">
        <v>2.85258E-2</v>
      </c>
      <c r="J103" t="s">
        <v>75</v>
      </c>
      <c r="K103">
        <v>4.5859900000000002E-2</v>
      </c>
      <c r="L103" t="s">
        <v>80</v>
      </c>
      <c r="M103">
        <v>4.2255300000000003E-2</v>
      </c>
      <c r="N103">
        <v>143.86600000000001</v>
      </c>
      <c r="O103">
        <v>152.249</v>
      </c>
      <c r="P103">
        <v>149.80000000000001</v>
      </c>
      <c r="R103">
        <f t="shared" si="3"/>
        <v>0.91634394904458605</v>
      </c>
      <c r="S103">
        <f t="shared" si="4"/>
        <v>0.96973885350318467</v>
      </c>
      <c r="T103">
        <f t="shared" si="5"/>
        <v>0.95414012738853515</v>
      </c>
    </row>
    <row r="104" spans="2:20" x14ac:dyDescent="0.35">
      <c r="B104">
        <v>195</v>
      </c>
      <c r="C104">
        <v>0.68232599999999999</v>
      </c>
      <c r="D104" t="s">
        <v>15</v>
      </c>
      <c r="E104">
        <v>0.70228800000000002</v>
      </c>
      <c r="F104" t="s">
        <v>69</v>
      </c>
      <c r="G104">
        <v>2.53286E-2</v>
      </c>
      <c r="H104" t="s">
        <v>70</v>
      </c>
      <c r="I104">
        <v>2.1823499999999999E-2</v>
      </c>
      <c r="J104" t="s">
        <v>75</v>
      </c>
      <c r="K104">
        <v>3.9179499999999999E-2</v>
      </c>
      <c r="L104" t="s">
        <v>80</v>
      </c>
      <c r="M104">
        <v>3.2644100000000002E-2</v>
      </c>
      <c r="N104">
        <v>181.42</v>
      </c>
      <c r="O104">
        <v>190.06100000000001</v>
      </c>
      <c r="P104">
        <v>187.36</v>
      </c>
      <c r="R104">
        <f t="shared" ref="R104:R106" si="6">N104/B104</f>
        <v>0.9303589743589743</v>
      </c>
      <c r="S104">
        <f t="shared" ref="S104:S106" si="7">O104/B104</f>
        <v>0.97467179487179489</v>
      </c>
      <c r="T104">
        <f t="shared" ref="T104:T106" si="8">P104/B104</f>
        <v>0.96082051282051284</v>
      </c>
    </row>
    <row r="105" spans="2:20" x14ac:dyDescent="0.35">
      <c r="B105">
        <v>242</v>
      </c>
      <c r="C105">
        <v>0.72855800000000004</v>
      </c>
      <c r="D105" t="s">
        <v>15</v>
      </c>
      <c r="E105">
        <v>0.73211300000000001</v>
      </c>
      <c r="F105" t="s">
        <v>69</v>
      </c>
      <c r="G105">
        <v>2.1018999999999999E-2</v>
      </c>
      <c r="H105" t="s">
        <v>70</v>
      </c>
      <c r="I105">
        <v>1.9488800000000001E-2</v>
      </c>
      <c r="J105" t="s">
        <v>75</v>
      </c>
      <c r="K105">
        <v>3.2545499999999998E-2</v>
      </c>
      <c r="L105" t="s">
        <v>80</v>
      </c>
      <c r="M105">
        <v>3.0802900000000001E-2</v>
      </c>
      <c r="N105">
        <v>231.17599999999999</v>
      </c>
      <c r="O105">
        <v>236.91300000000001</v>
      </c>
      <c r="P105">
        <v>234.124</v>
      </c>
      <c r="R105">
        <f t="shared" si="6"/>
        <v>0.95527272727272727</v>
      </c>
      <c r="S105">
        <f t="shared" si="7"/>
        <v>0.97897933884297528</v>
      </c>
      <c r="T105">
        <f t="shared" si="8"/>
        <v>0.96745454545454546</v>
      </c>
    </row>
    <row r="106" spans="2:20" x14ac:dyDescent="0.35">
      <c r="B106">
        <v>300</v>
      </c>
      <c r="C106">
        <v>0.76275899999999996</v>
      </c>
      <c r="D106" t="s">
        <v>15</v>
      </c>
      <c r="E106">
        <v>0.76068000000000002</v>
      </c>
      <c r="F106" t="s">
        <v>69</v>
      </c>
      <c r="G106">
        <v>1.9648599999999999E-2</v>
      </c>
      <c r="H106" t="s">
        <v>70</v>
      </c>
      <c r="I106">
        <v>2.1055999999999998E-2</v>
      </c>
      <c r="J106" t="s">
        <v>75</v>
      </c>
      <c r="K106">
        <v>3.03533E-2</v>
      </c>
      <c r="L106" t="s">
        <v>80</v>
      </c>
      <c r="M106">
        <v>3.06699E-2</v>
      </c>
      <c r="N106">
        <v>284.49299999999999</v>
      </c>
      <c r="O106">
        <v>294.10500000000002</v>
      </c>
      <c r="P106">
        <v>290.89400000000001</v>
      </c>
      <c r="R106">
        <f t="shared" si="6"/>
        <v>0.94830999999999999</v>
      </c>
      <c r="S106">
        <f t="shared" si="7"/>
        <v>0.98035000000000005</v>
      </c>
      <c r="T106">
        <f t="shared" si="8"/>
        <v>0.96964666666666666</v>
      </c>
    </row>
    <row r="110" spans="2:20" ht="18.5" x14ac:dyDescent="0.45">
      <c r="B110" s="9" t="s">
        <v>87</v>
      </c>
    </row>
    <row r="112" spans="2:20" x14ac:dyDescent="0.35">
      <c r="B112">
        <v>30</v>
      </c>
      <c r="C112">
        <v>3.0542900000000001E-2</v>
      </c>
      <c r="D112" t="s">
        <v>15</v>
      </c>
      <c r="E112">
        <v>2.8297699999999999E-2</v>
      </c>
      <c r="F112" t="s">
        <v>69</v>
      </c>
      <c r="G112">
        <v>0.97833899999999996</v>
      </c>
      <c r="H112" t="s">
        <v>70</v>
      </c>
      <c r="I112">
        <v>0.97830700000000004</v>
      </c>
      <c r="J112" t="s">
        <v>75</v>
      </c>
      <c r="K112">
        <v>0.98529</v>
      </c>
      <c r="L112" t="s">
        <v>80</v>
      </c>
      <c r="M112">
        <v>0.981406</v>
      </c>
      <c r="N112">
        <v>1</v>
      </c>
      <c r="O112">
        <v>0.64983999999999997</v>
      </c>
      <c r="P112">
        <v>0.44130000000000003</v>
      </c>
    </row>
    <row r="113" spans="2:16" x14ac:dyDescent="0.35">
      <c r="B113">
        <v>36</v>
      </c>
      <c r="C113">
        <v>4.96184E-2</v>
      </c>
      <c r="D113" t="s">
        <v>15</v>
      </c>
      <c r="E113">
        <v>4.8504400000000003E-2</v>
      </c>
      <c r="F113" t="s">
        <v>69</v>
      </c>
      <c r="G113">
        <v>0.95899599999999996</v>
      </c>
      <c r="H113" t="s">
        <v>70</v>
      </c>
      <c r="I113">
        <v>0.96561699999999995</v>
      </c>
      <c r="J113" t="s">
        <v>75</v>
      </c>
      <c r="K113">
        <v>0.97963999999999996</v>
      </c>
      <c r="L113" t="s">
        <v>80</v>
      </c>
      <c r="M113">
        <v>0.98402299999999998</v>
      </c>
      <c r="N113">
        <v>1.17137</v>
      </c>
      <c r="O113">
        <v>1.47614</v>
      </c>
      <c r="P113">
        <v>0.73295999999999994</v>
      </c>
    </row>
    <row r="114" spans="2:16" x14ac:dyDescent="0.35">
      <c r="B114">
        <v>43</v>
      </c>
      <c r="C114">
        <v>7.0741100000000001E-2</v>
      </c>
      <c r="D114" t="s">
        <v>15</v>
      </c>
      <c r="E114">
        <v>6.9498099999999993E-2</v>
      </c>
      <c r="F114" t="s">
        <v>69</v>
      </c>
      <c r="G114">
        <v>0.93496800000000002</v>
      </c>
      <c r="H114" t="s">
        <v>70</v>
      </c>
      <c r="I114">
        <v>0.94096900000000006</v>
      </c>
      <c r="J114" t="s">
        <v>75</v>
      </c>
      <c r="K114">
        <v>0.97238000000000002</v>
      </c>
      <c r="L114" t="s">
        <v>80</v>
      </c>
      <c r="M114">
        <v>0.97547700000000004</v>
      </c>
      <c r="N114">
        <v>2.1316299999999999</v>
      </c>
      <c r="O114">
        <v>2.79636</v>
      </c>
      <c r="P114">
        <v>1.1876599999999999</v>
      </c>
    </row>
    <row r="115" spans="2:16" x14ac:dyDescent="0.35">
      <c r="B115">
        <v>52</v>
      </c>
      <c r="C115">
        <v>0.11289100000000001</v>
      </c>
      <c r="D115" t="s">
        <v>15</v>
      </c>
      <c r="E115">
        <v>0.11557000000000001</v>
      </c>
      <c r="F115" t="s">
        <v>69</v>
      </c>
      <c r="G115">
        <v>0.87510299999999996</v>
      </c>
      <c r="H115" t="s">
        <v>70</v>
      </c>
      <c r="I115">
        <v>0.87365700000000002</v>
      </c>
      <c r="J115" t="s">
        <v>75</v>
      </c>
      <c r="K115">
        <v>0.95479999999999998</v>
      </c>
      <c r="L115" t="s">
        <v>80</v>
      </c>
      <c r="M115">
        <v>0.95606599999999997</v>
      </c>
      <c r="N115">
        <v>4.8475200000000003</v>
      </c>
      <c r="O115">
        <v>6.4946200000000003</v>
      </c>
      <c r="P115">
        <v>2.3504</v>
      </c>
    </row>
    <row r="116" spans="2:16" x14ac:dyDescent="0.35">
      <c r="B116">
        <v>63</v>
      </c>
      <c r="C116">
        <v>0.18676100000000001</v>
      </c>
      <c r="D116" t="s">
        <v>15</v>
      </c>
      <c r="E116">
        <v>0.191418</v>
      </c>
      <c r="F116" t="s">
        <v>69</v>
      </c>
      <c r="G116">
        <v>0.72312900000000002</v>
      </c>
      <c r="H116" t="s">
        <v>70</v>
      </c>
      <c r="I116">
        <v>0.70991800000000005</v>
      </c>
      <c r="J116" t="s">
        <v>75</v>
      </c>
      <c r="K116">
        <v>0.87819999999999998</v>
      </c>
      <c r="L116" t="s">
        <v>80</v>
      </c>
      <c r="M116">
        <v>0.87277000000000005</v>
      </c>
      <c r="N116">
        <v>12.119400000000001</v>
      </c>
      <c r="O116">
        <v>17.442900000000002</v>
      </c>
      <c r="P116">
        <v>7.6734</v>
      </c>
    </row>
    <row r="117" spans="2:16" x14ac:dyDescent="0.35">
      <c r="B117">
        <v>75</v>
      </c>
      <c r="C117">
        <v>0.27006400000000003</v>
      </c>
      <c r="D117" t="s">
        <v>15</v>
      </c>
      <c r="E117">
        <v>0.25854100000000002</v>
      </c>
      <c r="F117" t="s">
        <v>69</v>
      </c>
      <c r="G117">
        <v>0.53209799999999996</v>
      </c>
      <c r="H117" t="s">
        <v>70</v>
      </c>
      <c r="I117">
        <v>0.56539899999999998</v>
      </c>
      <c r="J117" t="s">
        <v>75</v>
      </c>
      <c r="K117">
        <v>0.69918000000000002</v>
      </c>
      <c r="L117" t="s">
        <v>80</v>
      </c>
      <c r="M117">
        <v>0.73796300000000004</v>
      </c>
      <c r="N117">
        <v>25.0944</v>
      </c>
      <c r="O117">
        <v>35.092599999999997</v>
      </c>
      <c r="P117">
        <v>22.561499999999999</v>
      </c>
    </row>
    <row r="118" spans="2:16" x14ac:dyDescent="0.35">
      <c r="B118">
        <v>91</v>
      </c>
      <c r="C118">
        <v>0.372587</v>
      </c>
      <c r="D118" t="s">
        <v>15</v>
      </c>
      <c r="E118">
        <v>0.37769799999999998</v>
      </c>
      <c r="F118" t="s">
        <v>69</v>
      </c>
      <c r="G118">
        <v>0.33060099999999998</v>
      </c>
      <c r="H118" t="s">
        <v>70</v>
      </c>
      <c r="I118">
        <v>0.33188200000000001</v>
      </c>
      <c r="J118" t="s">
        <v>75</v>
      </c>
      <c r="K118">
        <v>0.45885999999999999</v>
      </c>
      <c r="L118" t="s">
        <v>80</v>
      </c>
      <c r="M118">
        <v>0.45258100000000001</v>
      </c>
      <c r="N118">
        <v>48.6935</v>
      </c>
      <c r="O118">
        <v>60.915300000000002</v>
      </c>
      <c r="P118">
        <v>49.243699999999997</v>
      </c>
    </row>
    <row r="119" spans="2:16" x14ac:dyDescent="0.35">
      <c r="B119">
        <v>109</v>
      </c>
      <c r="C119">
        <v>0.45527699999999999</v>
      </c>
      <c r="D119" t="s">
        <v>15</v>
      </c>
      <c r="E119">
        <v>0.46723199999999998</v>
      </c>
      <c r="F119" t="s">
        <v>69</v>
      </c>
      <c r="G119">
        <v>0.20923700000000001</v>
      </c>
      <c r="H119" t="s">
        <v>70</v>
      </c>
      <c r="I119">
        <v>0.19416700000000001</v>
      </c>
      <c r="J119" t="s">
        <v>75</v>
      </c>
      <c r="K119">
        <v>0.29977999999999999</v>
      </c>
      <c r="L119" t="s">
        <v>80</v>
      </c>
      <c r="M119">
        <v>0.27952900000000003</v>
      </c>
      <c r="N119">
        <v>74.5762</v>
      </c>
      <c r="O119">
        <v>86.193200000000004</v>
      </c>
      <c r="P119">
        <v>76.323999999999998</v>
      </c>
    </row>
    <row r="120" spans="2:16" x14ac:dyDescent="0.35">
      <c r="B120">
        <v>131</v>
      </c>
      <c r="C120">
        <v>0.50997199999999998</v>
      </c>
      <c r="D120" t="s">
        <v>15</v>
      </c>
      <c r="E120">
        <v>0.51405000000000001</v>
      </c>
      <c r="F120" t="s">
        <v>69</v>
      </c>
      <c r="G120">
        <v>0.160165</v>
      </c>
      <c r="H120" t="s">
        <v>70</v>
      </c>
      <c r="I120">
        <v>0.155499</v>
      </c>
      <c r="J120" t="s">
        <v>75</v>
      </c>
      <c r="K120">
        <v>0.22967899999999999</v>
      </c>
      <c r="L120" t="s">
        <v>80</v>
      </c>
      <c r="M120">
        <v>0.229659</v>
      </c>
      <c r="N120">
        <v>98.055099999999996</v>
      </c>
      <c r="O120">
        <v>110.018</v>
      </c>
      <c r="P120">
        <v>100.91200000000001</v>
      </c>
    </row>
    <row r="121" spans="2:16" x14ac:dyDescent="0.35">
      <c r="B121">
        <v>158</v>
      </c>
      <c r="C121">
        <v>0.56637899999999997</v>
      </c>
      <c r="D121" t="s">
        <v>15</v>
      </c>
      <c r="E121">
        <v>0.57215400000000005</v>
      </c>
      <c r="F121" t="s">
        <v>69</v>
      </c>
      <c r="G121">
        <v>0.117451</v>
      </c>
      <c r="H121" t="s">
        <v>70</v>
      </c>
      <c r="I121">
        <v>0.110843</v>
      </c>
      <c r="J121" t="s">
        <v>75</v>
      </c>
      <c r="K121">
        <v>0.17265800000000001</v>
      </c>
      <c r="L121" t="s">
        <v>80</v>
      </c>
      <c r="M121">
        <v>0.165493</v>
      </c>
      <c r="N121">
        <v>126.342</v>
      </c>
      <c r="O121">
        <v>139.44300000000001</v>
      </c>
      <c r="P121">
        <v>130.72</v>
      </c>
    </row>
    <row r="122" spans="2:16" x14ac:dyDescent="0.35">
      <c r="B122">
        <v>190</v>
      </c>
      <c r="C122">
        <v>0.61018099999999997</v>
      </c>
      <c r="D122" t="s">
        <v>15</v>
      </c>
      <c r="E122">
        <v>0.62060000000000004</v>
      </c>
      <c r="F122" t="s">
        <v>69</v>
      </c>
      <c r="G122">
        <v>9.8196199999999997E-2</v>
      </c>
      <c r="H122" t="s">
        <v>70</v>
      </c>
      <c r="I122">
        <v>9.0703599999999995E-2</v>
      </c>
      <c r="J122" t="s">
        <v>75</v>
      </c>
      <c r="K122">
        <v>0.14483199999999999</v>
      </c>
      <c r="L122" t="s">
        <v>80</v>
      </c>
      <c r="M122">
        <v>0.13580200000000001</v>
      </c>
      <c r="N122">
        <v>157.11600000000001</v>
      </c>
      <c r="O122">
        <v>171.34299999999999</v>
      </c>
      <c r="P122">
        <v>162.482</v>
      </c>
    </row>
    <row r="123" spans="2:16" x14ac:dyDescent="0.35">
      <c r="B123">
        <v>228</v>
      </c>
      <c r="C123">
        <v>0.65971800000000003</v>
      </c>
      <c r="D123" t="s">
        <v>15</v>
      </c>
      <c r="E123">
        <v>0.65926600000000002</v>
      </c>
      <c r="F123" t="s">
        <v>69</v>
      </c>
      <c r="G123">
        <v>7.88523E-2</v>
      </c>
      <c r="H123" t="s">
        <v>70</v>
      </c>
      <c r="I123">
        <v>7.8609700000000005E-2</v>
      </c>
      <c r="J123" t="s">
        <v>75</v>
      </c>
      <c r="K123">
        <v>0.117412</v>
      </c>
      <c r="L123" t="s">
        <v>80</v>
      </c>
      <c r="M123">
        <v>0.114657</v>
      </c>
      <c r="N123">
        <v>192.483</v>
      </c>
      <c r="O123">
        <v>210.02199999999999</v>
      </c>
      <c r="P123">
        <v>201.23</v>
      </c>
    </row>
    <row r="124" spans="2:16" x14ac:dyDescent="0.35">
      <c r="B124">
        <v>275</v>
      </c>
      <c r="C124">
        <v>0.70333900000000005</v>
      </c>
      <c r="D124" t="s">
        <v>15</v>
      </c>
      <c r="E124">
        <v>0.69600700000000004</v>
      </c>
      <c r="F124" t="s">
        <v>69</v>
      </c>
      <c r="G124">
        <v>6.6849599999999995E-2</v>
      </c>
      <c r="H124" t="s">
        <v>70</v>
      </c>
      <c r="I124">
        <v>6.9949300000000006E-2</v>
      </c>
      <c r="J124" t="s">
        <v>75</v>
      </c>
      <c r="K124">
        <v>0.10077800000000001</v>
      </c>
      <c r="L124" t="s">
        <v>80</v>
      </c>
      <c r="M124">
        <v>0.10415000000000001</v>
      </c>
      <c r="N124">
        <v>240.13300000000001</v>
      </c>
      <c r="O124">
        <v>256.61599999999999</v>
      </c>
      <c r="P124">
        <v>247.286</v>
      </c>
    </row>
    <row r="125" spans="2:16" x14ac:dyDescent="0.35">
      <c r="B125">
        <v>330</v>
      </c>
      <c r="C125">
        <v>0.73775100000000005</v>
      </c>
      <c r="D125" t="s">
        <v>15</v>
      </c>
      <c r="E125">
        <v>0.724302</v>
      </c>
      <c r="F125" t="s">
        <v>69</v>
      </c>
      <c r="G125">
        <v>5.9678299999999997E-2</v>
      </c>
      <c r="H125" t="s">
        <v>70</v>
      </c>
      <c r="I125">
        <v>6.4551899999999995E-2</v>
      </c>
      <c r="J125" t="s">
        <v>75</v>
      </c>
      <c r="K125">
        <v>9.1496999999999995E-2</v>
      </c>
      <c r="L125" t="s">
        <v>80</v>
      </c>
      <c r="M125">
        <v>9.7486199999999995E-2</v>
      </c>
      <c r="N125">
        <v>290.625</v>
      </c>
      <c r="O125">
        <v>310.30599999999998</v>
      </c>
      <c r="P125">
        <v>299.80599999999998</v>
      </c>
    </row>
    <row r="126" spans="2:16" x14ac:dyDescent="0.35">
      <c r="B126">
        <v>397</v>
      </c>
      <c r="C126">
        <v>0.77378000000000002</v>
      </c>
      <c r="D126" t="s">
        <v>15</v>
      </c>
      <c r="E126">
        <v>0.78324300000000002</v>
      </c>
      <c r="F126" t="s">
        <v>69</v>
      </c>
      <c r="G126">
        <v>5.5167099999999997E-2</v>
      </c>
      <c r="H126" t="s">
        <v>70</v>
      </c>
      <c r="I126">
        <v>5.2325200000000002E-2</v>
      </c>
      <c r="J126" t="s">
        <v>75</v>
      </c>
      <c r="K126">
        <v>8.5597000000000006E-2</v>
      </c>
      <c r="L126" t="s">
        <v>80</v>
      </c>
      <c r="M126">
        <v>7.8962000000000004E-2</v>
      </c>
      <c r="N126">
        <v>359.44600000000003</v>
      </c>
      <c r="O126">
        <v>375.09899999999999</v>
      </c>
      <c r="P126">
        <v>363.01799999999997</v>
      </c>
    </row>
    <row r="127" spans="2:16" x14ac:dyDescent="0.35">
      <c r="B127">
        <v>478</v>
      </c>
      <c r="C127">
        <v>0.803871</v>
      </c>
      <c r="D127" t="s">
        <v>15</v>
      </c>
      <c r="E127">
        <v>0.79422499999999996</v>
      </c>
      <c r="F127" t="s">
        <v>69</v>
      </c>
      <c r="G127">
        <v>5.3090999999999999E-2</v>
      </c>
      <c r="H127" t="s">
        <v>70</v>
      </c>
      <c r="I127">
        <v>5.6431099999999998E-2</v>
      </c>
      <c r="J127" t="s">
        <v>75</v>
      </c>
      <c r="K127">
        <v>8.2376599999999994E-2</v>
      </c>
      <c r="L127" t="s">
        <v>80</v>
      </c>
      <c r="M127">
        <v>8.8172700000000007E-2</v>
      </c>
      <c r="N127">
        <v>434.11900000000003</v>
      </c>
      <c r="O127">
        <v>452.62299999999999</v>
      </c>
      <c r="P127">
        <v>438.62400000000002</v>
      </c>
    </row>
    <row r="128" spans="2:16" x14ac:dyDescent="0.35">
      <c r="B128">
        <v>575</v>
      </c>
      <c r="C128">
        <v>0.83198399999999995</v>
      </c>
      <c r="D128" t="s">
        <v>15</v>
      </c>
      <c r="E128">
        <v>0.83143199999999995</v>
      </c>
      <c r="F128" t="s">
        <v>69</v>
      </c>
      <c r="G128">
        <v>5.1570699999999997E-2</v>
      </c>
      <c r="H128" t="s">
        <v>70</v>
      </c>
      <c r="I128">
        <v>5.4128900000000001E-2</v>
      </c>
      <c r="J128" t="s">
        <v>75</v>
      </c>
      <c r="K128">
        <v>8.0330399999999996E-2</v>
      </c>
      <c r="L128" t="s">
        <v>80</v>
      </c>
      <c r="M128">
        <v>8.2876199999999997E-2</v>
      </c>
      <c r="N128">
        <v>528.46900000000005</v>
      </c>
      <c r="O128">
        <v>545.34699999999998</v>
      </c>
      <c r="P128">
        <v>528.80999999999995</v>
      </c>
    </row>
    <row r="129" spans="2:16" x14ac:dyDescent="0.35">
      <c r="B129">
        <v>691</v>
      </c>
      <c r="C129">
        <v>0.85546100000000003</v>
      </c>
      <c r="D129" t="s">
        <v>15</v>
      </c>
      <c r="E129">
        <v>0.86038000000000003</v>
      </c>
      <c r="F129" t="s">
        <v>69</v>
      </c>
      <c r="G129">
        <v>5.0153700000000002E-2</v>
      </c>
      <c r="H129" t="s">
        <v>70</v>
      </c>
      <c r="I129">
        <v>4.7283899999999997E-2</v>
      </c>
      <c r="J129" t="s">
        <v>75</v>
      </c>
      <c r="K129">
        <v>7.7719200000000002E-2</v>
      </c>
      <c r="L129" t="s">
        <v>80</v>
      </c>
      <c r="M129">
        <v>7.5724899999999998E-2</v>
      </c>
      <c r="N129">
        <v>642.44200000000001</v>
      </c>
      <c r="O129">
        <v>656.34400000000005</v>
      </c>
      <c r="P129">
        <v>637.29600000000005</v>
      </c>
    </row>
    <row r="130" spans="2:16" x14ac:dyDescent="0.35">
      <c r="B130">
        <v>831</v>
      </c>
      <c r="C130">
        <v>0.87393100000000001</v>
      </c>
      <c r="D130" t="s">
        <v>15</v>
      </c>
      <c r="E130">
        <v>0.86955000000000005</v>
      </c>
      <c r="F130" t="s">
        <v>69</v>
      </c>
      <c r="G130">
        <v>4.8668000000000003E-2</v>
      </c>
      <c r="H130" t="s">
        <v>70</v>
      </c>
      <c r="I130">
        <v>5.074E-2</v>
      </c>
      <c r="J130" t="s">
        <v>75</v>
      </c>
      <c r="K130">
        <v>7.6474100000000003E-2</v>
      </c>
      <c r="L130" t="s">
        <v>80</v>
      </c>
      <c r="M130">
        <v>7.9381999999999994E-2</v>
      </c>
      <c r="N130">
        <v>759.43799999999999</v>
      </c>
      <c r="O130">
        <v>790.55700000000002</v>
      </c>
      <c r="P130">
        <v>767.45</v>
      </c>
    </row>
    <row r="131" spans="2:16" x14ac:dyDescent="0.35">
      <c r="B131">
        <v>1000</v>
      </c>
      <c r="C131">
        <v>0.89473000000000003</v>
      </c>
      <c r="D131" t="s">
        <v>15</v>
      </c>
      <c r="E131">
        <v>0.88673299999999999</v>
      </c>
      <c r="F131" t="s">
        <v>69</v>
      </c>
      <c r="G131">
        <v>4.8408399999999997E-2</v>
      </c>
      <c r="H131" t="s">
        <v>70</v>
      </c>
      <c r="I131">
        <v>4.99514E-2</v>
      </c>
      <c r="J131" t="s">
        <v>75</v>
      </c>
      <c r="K131">
        <v>7.5583999999999998E-2</v>
      </c>
      <c r="L131" t="s">
        <v>80</v>
      </c>
      <c r="M131">
        <v>7.7586799999999997E-2</v>
      </c>
      <c r="N131">
        <v>933.28800000000001</v>
      </c>
      <c r="O131">
        <v>951.59199999999998</v>
      </c>
      <c r="P131">
        <v>924.41600000000005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C(x) versch</vt:lpstr>
      <vt:lpstr>minimal comp</vt:lpstr>
      <vt:lpstr>minimal ring comp</vt:lpstr>
      <vt:lpstr>Eff x = 3.5</vt:lpstr>
      <vt:lpstr>Eff cap_5 torus_100</vt:lpstr>
      <vt:lpstr>p_full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ms119322</dc:creator>
  <cp:lastModifiedBy>ms119322</cp:lastModifiedBy>
  <dcterms:created xsi:type="dcterms:W3CDTF">2019-09-25T09:53:50Z</dcterms:created>
  <dcterms:modified xsi:type="dcterms:W3CDTF">2019-10-17T14:04:44Z</dcterms:modified>
</cp:coreProperties>
</file>