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4wth\Desktop\data_bootcamp\Excel week 1\"/>
    </mc:Choice>
  </mc:AlternateContent>
  <xr:revisionPtr revIDLastSave="0" documentId="13_ncr:1_{6DDD170E-06EB-42A8-8D8D-F55F85DF49E7}" xr6:coauthVersionLast="40" xr6:coauthVersionMax="40" xr10:uidLastSave="{00000000-0000-0000-0000-000000000000}"/>
  <bookViews>
    <workbookView xWindow="28680" yWindow="-120" windowWidth="29040" windowHeight="15840" activeTab="7" xr2:uid="{00000000-000D-0000-FFFF-FFFF00000000}"/>
  </bookViews>
  <sheets>
    <sheet name="Original" sheetId="1" r:id="rId1"/>
    <sheet name="Pivot Source" sheetId="3" r:id="rId2"/>
    <sheet name="State by Category" sheetId="4" r:id="rId3"/>
    <sheet name="State by Sub-Category" sheetId="6" r:id="rId4"/>
    <sheet name="State by Date" sheetId="7" r:id="rId5"/>
    <sheet name="Goals" sheetId="8" r:id="rId6"/>
    <sheet name="Outcomes by Goals" sheetId="9" r:id="rId7"/>
    <sheet name="projects by country" sheetId="10" r:id="rId8"/>
  </sheets>
  <definedNames>
    <definedName name="goal">'Pivot Source'!$D$2:$D$4115</definedName>
    <definedName name="state">'Pivot Source'!$F$2:$F$4115</definedName>
  </definedNames>
  <calcPr calcId="191029"/>
  <pivotCaches>
    <pivotCache cacheId="0" r:id="rId9"/>
    <pivotCache cacheId="4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11" i="8"/>
  <c r="B12" i="8"/>
  <c r="B13" i="8"/>
  <c r="J8" i="10"/>
  <c r="B2" i="8" l="1"/>
  <c r="C2" i="8"/>
  <c r="D2" i="8"/>
  <c r="D13" i="8"/>
  <c r="D12" i="8"/>
  <c r="D11" i="8"/>
  <c r="D10" i="8"/>
  <c r="D9" i="8"/>
  <c r="E9" i="8" s="1"/>
  <c r="D8" i="8"/>
  <c r="D7" i="8"/>
  <c r="D6" i="8"/>
  <c r="D5" i="8"/>
  <c r="E5" i="8" s="1"/>
  <c r="D4" i="8"/>
  <c r="D3" i="8"/>
  <c r="C13" i="8"/>
  <c r="C12" i="8"/>
  <c r="E12" i="8" s="1"/>
  <c r="C11" i="8"/>
  <c r="C10" i="8"/>
  <c r="C9" i="8"/>
  <c r="C8" i="8"/>
  <c r="E8" i="8" s="1"/>
  <c r="C7" i="8"/>
  <c r="C6" i="8"/>
  <c r="C5" i="8"/>
  <c r="C4" i="8"/>
  <c r="E4" i="8" s="1"/>
  <c r="C3" i="8"/>
  <c r="E3" i="8" s="1"/>
  <c r="E11" i="8"/>
  <c r="H11" i="8" s="1"/>
  <c r="E13" i="8"/>
  <c r="E7" i="8"/>
  <c r="H7" i="8" s="1"/>
  <c r="V7" i="3"/>
  <c r="V3" i="3"/>
  <c r="V6" i="3"/>
  <c r="V5" i="3"/>
  <c r="V4" i="3"/>
  <c r="Q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2384" i="3"/>
  <c r="T2385" i="3"/>
  <c r="T2386" i="3"/>
  <c r="T2387" i="3"/>
  <c r="T2388" i="3"/>
  <c r="T2389" i="3"/>
  <c r="T2390" i="3"/>
  <c r="T2391" i="3"/>
  <c r="T2392" i="3"/>
  <c r="T2393" i="3"/>
  <c r="T2394" i="3"/>
  <c r="T2395" i="3"/>
  <c r="T2396" i="3"/>
  <c r="T2397" i="3"/>
  <c r="T2398" i="3"/>
  <c r="T2399" i="3"/>
  <c r="T2400" i="3"/>
  <c r="T2401" i="3"/>
  <c r="T2402" i="3"/>
  <c r="T2403" i="3"/>
  <c r="T2404" i="3"/>
  <c r="T2405" i="3"/>
  <c r="T2406" i="3"/>
  <c r="T2407" i="3"/>
  <c r="T2408" i="3"/>
  <c r="T2409" i="3"/>
  <c r="T2410" i="3"/>
  <c r="T2411" i="3"/>
  <c r="T2412" i="3"/>
  <c r="T2413" i="3"/>
  <c r="T2414" i="3"/>
  <c r="T2415" i="3"/>
  <c r="T2416" i="3"/>
  <c r="T2417" i="3"/>
  <c r="T2418" i="3"/>
  <c r="T2419" i="3"/>
  <c r="T2420" i="3"/>
  <c r="T2421" i="3"/>
  <c r="T2422" i="3"/>
  <c r="T2423" i="3"/>
  <c r="T2424" i="3"/>
  <c r="T2425" i="3"/>
  <c r="T2426" i="3"/>
  <c r="T2427" i="3"/>
  <c r="T2428" i="3"/>
  <c r="T2429" i="3"/>
  <c r="T2430" i="3"/>
  <c r="T2431" i="3"/>
  <c r="T2432" i="3"/>
  <c r="T2433" i="3"/>
  <c r="T2434" i="3"/>
  <c r="T2435" i="3"/>
  <c r="T2436" i="3"/>
  <c r="T2437" i="3"/>
  <c r="T2438" i="3"/>
  <c r="T2439" i="3"/>
  <c r="T2440" i="3"/>
  <c r="T2441" i="3"/>
  <c r="T2442" i="3"/>
  <c r="T2443" i="3"/>
  <c r="T2444" i="3"/>
  <c r="T2445" i="3"/>
  <c r="T2446" i="3"/>
  <c r="T2447" i="3"/>
  <c r="T2448" i="3"/>
  <c r="T2449" i="3"/>
  <c r="T2450" i="3"/>
  <c r="T2451" i="3"/>
  <c r="T2452" i="3"/>
  <c r="T2453" i="3"/>
  <c r="T2454" i="3"/>
  <c r="T2455" i="3"/>
  <c r="T2456" i="3"/>
  <c r="T2457" i="3"/>
  <c r="T2458" i="3"/>
  <c r="T2459" i="3"/>
  <c r="T2460" i="3"/>
  <c r="T2461" i="3"/>
  <c r="T2462" i="3"/>
  <c r="T2463" i="3"/>
  <c r="T2464" i="3"/>
  <c r="T2465" i="3"/>
  <c r="T2466" i="3"/>
  <c r="T2467" i="3"/>
  <c r="T2468" i="3"/>
  <c r="T2469" i="3"/>
  <c r="T2470" i="3"/>
  <c r="T2471" i="3"/>
  <c r="T2472" i="3"/>
  <c r="T2473" i="3"/>
  <c r="T2474" i="3"/>
  <c r="T2475" i="3"/>
  <c r="T2476" i="3"/>
  <c r="T2477" i="3"/>
  <c r="T2478" i="3"/>
  <c r="T2479" i="3"/>
  <c r="T2480" i="3"/>
  <c r="T2481" i="3"/>
  <c r="T2482" i="3"/>
  <c r="T2483" i="3"/>
  <c r="T2484" i="3"/>
  <c r="T2485" i="3"/>
  <c r="T2486" i="3"/>
  <c r="T2487" i="3"/>
  <c r="T2488" i="3"/>
  <c r="T2489" i="3"/>
  <c r="T2490" i="3"/>
  <c r="T2491" i="3"/>
  <c r="T2492" i="3"/>
  <c r="T2493" i="3"/>
  <c r="T2494" i="3"/>
  <c r="T2495" i="3"/>
  <c r="T2496" i="3"/>
  <c r="T2497" i="3"/>
  <c r="T2498" i="3"/>
  <c r="T2499" i="3"/>
  <c r="T2500" i="3"/>
  <c r="T2501" i="3"/>
  <c r="T2502" i="3"/>
  <c r="T2503" i="3"/>
  <c r="T2504" i="3"/>
  <c r="T2505" i="3"/>
  <c r="T2506" i="3"/>
  <c r="T2507" i="3"/>
  <c r="T2508" i="3"/>
  <c r="T2509" i="3"/>
  <c r="T2510" i="3"/>
  <c r="T2511" i="3"/>
  <c r="T2512" i="3"/>
  <c r="T2513" i="3"/>
  <c r="T2514" i="3"/>
  <c r="T2515" i="3"/>
  <c r="T2516" i="3"/>
  <c r="T2517" i="3"/>
  <c r="T2518" i="3"/>
  <c r="T2519" i="3"/>
  <c r="T2520" i="3"/>
  <c r="T2521" i="3"/>
  <c r="T2522" i="3"/>
  <c r="T2523" i="3"/>
  <c r="T2524" i="3"/>
  <c r="T2525" i="3"/>
  <c r="T2526" i="3"/>
  <c r="T2527" i="3"/>
  <c r="T2528" i="3"/>
  <c r="T2529" i="3"/>
  <c r="T2530" i="3"/>
  <c r="T2531" i="3"/>
  <c r="T2532" i="3"/>
  <c r="T2533" i="3"/>
  <c r="T2534" i="3"/>
  <c r="T2535" i="3"/>
  <c r="T2536" i="3"/>
  <c r="T2537" i="3"/>
  <c r="T2538" i="3"/>
  <c r="T2539" i="3"/>
  <c r="T2540" i="3"/>
  <c r="T2541" i="3"/>
  <c r="T2542" i="3"/>
  <c r="T2543" i="3"/>
  <c r="T2544" i="3"/>
  <c r="T2545" i="3"/>
  <c r="T2546" i="3"/>
  <c r="T2547" i="3"/>
  <c r="T2548" i="3"/>
  <c r="T2549" i="3"/>
  <c r="T2550" i="3"/>
  <c r="T2551" i="3"/>
  <c r="T2552" i="3"/>
  <c r="T2553" i="3"/>
  <c r="T2554" i="3"/>
  <c r="T2555" i="3"/>
  <c r="T2556" i="3"/>
  <c r="T2557" i="3"/>
  <c r="T2558" i="3"/>
  <c r="T2559" i="3"/>
  <c r="T2560" i="3"/>
  <c r="T2561" i="3"/>
  <c r="T2562" i="3"/>
  <c r="T2563" i="3"/>
  <c r="T2564" i="3"/>
  <c r="T2565" i="3"/>
  <c r="T2566" i="3"/>
  <c r="T2567" i="3"/>
  <c r="T2568" i="3"/>
  <c r="T2569" i="3"/>
  <c r="T2570" i="3"/>
  <c r="T2571" i="3"/>
  <c r="T2572" i="3"/>
  <c r="T2573" i="3"/>
  <c r="T2574" i="3"/>
  <c r="T2575" i="3"/>
  <c r="T2576" i="3"/>
  <c r="T2577" i="3"/>
  <c r="T2578" i="3"/>
  <c r="T2579" i="3"/>
  <c r="T2580" i="3"/>
  <c r="T2581" i="3"/>
  <c r="T2582" i="3"/>
  <c r="T2583" i="3"/>
  <c r="T2584" i="3"/>
  <c r="T2585" i="3"/>
  <c r="T2586" i="3"/>
  <c r="T2587" i="3"/>
  <c r="T2588" i="3"/>
  <c r="T2589" i="3"/>
  <c r="T2590" i="3"/>
  <c r="T2591" i="3"/>
  <c r="T2592" i="3"/>
  <c r="T2593" i="3"/>
  <c r="T2594" i="3"/>
  <c r="T2595" i="3"/>
  <c r="T2596" i="3"/>
  <c r="T2597" i="3"/>
  <c r="T2598" i="3"/>
  <c r="T2599" i="3"/>
  <c r="T2600" i="3"/>
  <c r="T2601" i="3"/>
  <c r="T2602" i="3"/>
  <c r="T2603" i="3"/>
  <c r="T2604" i="3"/>
  <c r="T2605" i="3"/>
  <c r="T2606" i="3"/>
  <c r="T2607" i="3"/>
  <c r="T2608" i="3"/>
  <c r="T2609" i="3"/>
  <c r="T2610" i="3"/>
  <c r="T2611" i="3"/>
  <c r="T2612" i="3"/>
  <c r="T2613" i="3"/>
  <c r="T2614" i="3"/>
  <c r="T2615" i="3"/>
  <c r="T2616" i="3"/>
  <c r="T2617" i="3"/>
  <c r="T2618" i="3"/>
  <c r="T2619" i="3"/>
  <c r="T2620" i="3"/>
  <c r="T2621" i="3"/>
  <c r="T2622" i="3"/>
  <c r="T2623" i="3"/>
  <c r="T2624" i="3"/>
  <c r="T2625" i="3"/>
  <c r="T2626" i="3"/>
  <c r="T2627" i="3"/>
  <c r="T2628" i="3"/>
  <c r="T2629" i="3"/>
  <c r="T2630" i="3"/>
  <c r="T2631" i="3"/>
  <c r="T2632" i="3"/>
  <c r="T2633" i="3"/>
  <c r="T2634" i="3"/>
  <c r="T2635" i="3"/>
  <c r="T2636" i="3"/>
  <c r="T2637" i="3"/>
  <c r="T2638" i="3"/>
  <c r="T2639" i="3"/>
  <c r="T2640" i="3"/>
  <c r="T2641" i="3"/>
  <c r="T2642" i="3"/>
  <c r="T2643" i="3"/>
  <c r="T2644" i="3"/>
  <c r="T2645" i="3"/>
  <c r="T2646" i="3"/>
  <c r="T2647" i="3"/>
  <c r="T2648" i="3"/>
  <c r="T2649" i="3"/>
  <c r="T2650" i="3"/>
  <c r="T2651" i="3"/>
  <c r="T2652" i="3"/>
  <c r="T2653" i="3"/>
  <c r="T2654" i="3"/>
  <c r="T2655" i="3"/>
  <c r="T2656" i="3"/>
  <c r="T2657" i="3"/>
  <c r="T2658" i="3"/>
  <c r="T2659" i="3"/>
  <c r="T2660" i="3"/>
  <c r="T2661" i="3"/>
  <c r="T2662" i="3"/>
  <c r="T2663" i="3"/>
  <c r="T2664" i="3"/>
  <c r="T2665" i="3"/>
  <c r="T2666" i="3"/>
  <c r="T2667" i="3"/>
  <c r="T2668" i="3"/>
  <c r="T2669" i="3"/>
  <c r="T2670" i="3"/>
  <c r="T2671" i="3"/>
  <c r="T2672" i="3"/>
  <c r="T2673" i="3"/>
  <c r="T2674" i="3"/>
  <c r="T2675" i="3"/>
  <c r="T2676" i="3"/>
  <c r="T2677" i="3"/>
  <c r="T2678" i="3"/>
  <c r="T2679" i="3"/>
  <c r="T2680" i="3"/>
  <c r="T2681" i="3"/>
  <c r="T2682" i="3"/>
  <c r="T2683" i="3"/>
  <c r="T2684" i="3"/>
  <c r="T2685" i="3"/>
  <c r="T2686" i="3"/>
  <c r="T2687" i="3"/>
  <c r="T2688" i="3"/>
  <c r="T2689" i="3"/>
  <c r="T2690" i="3"/>
  <c r="T2691" i="3"/>
  <c r="T2692" i="3"/>
  <c r="T2693" i="3"/>
  <c r="T2694" i="3"/>
  <c r="T2695" i="3"/>
  <c r="T2696" i="3"/>
  <c r="T2697" i="3"/>
  <c r="T2698" i="3"/>
  <c r="T2699" i="3"/>
  <c r="T2700" i="3"/>
  <c r="T2701" i="3"/>
  <c r="T2702" i="3"/>
  <c r="T2703" i="3"/>
  <c r="T2704" i="3"/>
  <c r="T2705" i="3"/>
  <c r="T2706" i="3"/>
  <c r="T2707" i="3"/>
  <c r="T2708" i="3"/>
  <c r="T2709" i="3"/>
  <c r="T2710" i="3"/>
  <c r="T2711" i="3"/>
  <c r="T2712" i="3"/>
  <c r="T2713" i="3"/>
  <c r="T2714" i="3"/>
  <c r="T2715" i="3"/>
  <c r="T2716" i="3"/>
  <c r="T2717" i="3"/>
  <c r="T2718" i="3"/>
  <c r="T2719" i="3"/>
  <c r="T2720" i="3"/>
  <c r="T2721" i="3"/>
  <c r="T2722" i="3"/>
  <c r="T2723" i="3"/>
  <c r="T2724" i="3"/>
  <c r="T2725" i="3"/>
  <c r="T2726" i="3"/>
  <c r="T2727" i="3"/>
  <c r="T2728" i="3"/>
  <c r="T2729" i="3"/>
  <c r="T2730" i="3"/>
  <c r="T2731" i="3"/>
  <c r="T2732" i="3"/>
  <c r="T2733" i="3"/>
  <c r="T2734" i="3"/>
  <c r="T2735" i="3"/>
  <c r="T2736" i="3"/>
  <c r="T2737" i="3"/>
  <c r="T2738" i="3"/>
  <c r="T2739" i="3"/>
  <c r="T2740" i="3"/>
  <c r="T2741" i="3"/>
  <c r="T2742" i="3"/>
  <c r="T2743" i="3"/>
  <c r="T2744" i="3"/>
  <c r="T2745" i="3"/>
  <c r="T2746" i="3"/>
  <c r="T2747" i="3"/>
  <c r="T2748" i="3"/>
  <c r="T2749" i="3"/>
  <c r="T2750" i="3"/>
  <c r="T2751" i="3"/>
  <c r="T2752" i="3"/>
  <c r="T2753" i="3"/>
  <c r="T2754" i="3"/>
  <c r="T2755" i="3"/>
  <c r="T2756" i="3"/>
  <c r="T2757" i="3"/>
  <c r="T2758" i="3"/>
  <c r="T2759" i="3"/>
  <c r="T2760" i="3"/>
  <c r="T2761" i="3"/>
  <c r="T2762" i="3"/>
  <c r="T2763" i="3"/>
  <c r="T2764" i="3"/>
  <c r="T2765" i="3"/>
  <c r="T2766" i="3"/>
  <c r="T2767" i="3"/>
  <c r="T2768" i="3"/>
  <c r="T2769" i="3"/>
  <c r="T2770" i="3"/>
  <c r="T2771" i="3"/>
  <c r="T2772" i="3"/>
  <c r="T2773" i="3"/>
  <c r="T2774" i="3"/>
  <c r="T2775" i="3"/>
  <c r="T2776" i="3"/>
  <c r="T2777" i="3"/>
  <c r="T2778" i="3"/>
  <c r="T2779" i="3"/>
  <c r="T2780" i="3"/>
  <c r="T2781" i="3"/>
  <c r="T2782" i="3"/>
  <c r="T2783" i="3"/>
  <c r="T2784" i="3"/>
  <c r="T2785" i="3"/>
  <c r="T2786" i="3"/>
  <c r="T2787" i="3"/>
  <c r="T2788" i="3"/>
  <c r="T2789" i="3"/>
  <c r="T2790" i="3"/>
  <c r="T2791" i="3"/>
  <c r="T2792" i="3"/>
  <c r="T2793" i="3"/>
  <c r="T2794" i="3"/>
  <c r="T2795" i="3"/>
  <c r="T2796" i="3"/>
  <c r="T2797" i="3"/>
  <c r="T2798" i="3"/>
  <c r="T2799" i="3"/>
  <c r="T2800" i="3"/>
  <c r="T2801" i="3"/>
  <c r="T2802" i="3"/>
  <c r="T2803" i="3"/>
  <c r="T2804" i="3"/>
  <c r="T2805" i="3"/>
  <c r="T2806" i="3"/>
  <c r="T2807" i="3"/>
  <c r="T2808" i="3"/>
  <c r="T2809" i="3"/>
  <c r="T2810" i="3"/>
  <c r="T2811" i="3"/>
  <c r="T2812" i="3"/>
  <c r="T2813" i="3"/>
  <c r="T2814" i="3"/>
  <c r="T2815" i="3"/>
  <c r="T2816" i="3"/>
  <c r="T2817" i="3"/>
  <c r="T2818" i="3"/>
  <c r="T2819" i="3"/>
  <c r="T2820" i="3"/>
  <c r="T2821" i="3"/>
  <c r="T2822" i="3"/>
  <c r="T2823" i="3"/>
  <c r="T2824" i="3"/>
  <c r="T2825" i="3"/>
  <c r="T2826" i="3"/>
  <c r="T2827" i="3"/>
  <c r="T2828" i="3"/>
  <c r="T2829" i="3"/>
  <c r="T2830" i="3"/>
  <c r="T2831" i="3"/>
  <c r="T2832" i="3"/>
  <c r="T2833" i="3"/>
  <c r="T2834" i="3"/>
  <c r="T2835" i="3"/>
  <c r="T2836" i="3"/>
  <c r="T2837" i="3"/>
  <c r="T2838" i="3"/>
  <c r="T2839" i="3"/>
  <c r="T2840" i="3"/>
  <c r="T2841" i="3"/>
  <c r="T2842" i="3"/>
  <c r="T2843" i="3"/>
  <c r="T2844" i="3"/>
  <c r="T2845" i="3"/>
  <c r="T2846" i="3"/>
  <c r="T2847" i="3"/>
  <c r="T2848" i="3"/>
  <c r="T2849" i="3"/>
  <c r="T2850" i="3"/>
  <c r="T2851" i="3"/>
  <c r="T2852" i="3"/>
  <c r="T2853" i="3"/>
  <c r="T2854" i="3"/>
  <c r="T2855" i="3"/>
  <c r="T2856" i="3"/>
  <c r="T2857" i="3"/>
  <c r="T2858" i="3"/>
  <c r="T2859" i="3"/>
  <c r="T2860" i="3"/>
  <c r="T2861" i="3"/>
  <c r="T2862" i="3"/>
  <c r="T2863" i="3"/>
  <c r="T2864" i="3"/>
  <c r="T2865" i="3"/>
  <c r="T2866" i="3"/>
  <c r="T2867" i="3"/>
  <c r="T2868" i="3"/>
  <c r="T2869" i="3"/>
  <c r="T2870" i="3"/>
  <c r="T2871" i="3"/>
  <c r="T2872" i="3"/>
  <c r="T2873" i="3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T2889" i="3"/>
  <c r="T2890" i="3"/>
  <c r="T2891" i="3"/>
  <c r="T2892" i="3"/>
  <c r="T2893" i="3"/>
  <c r="T2894" i="3"/>
  <c r="T2895" i="3"/>
  <c r="T2896" i="3"/>
  <c r="T2897" i="3"/>
  <c r="T2898" i="3"/>
  <c r="T2899" i="3"/>
  <c r="T2900" i="3"/>
  <c r="T2901" i="3"/>
  <c r="T2902" i="3"/>
  <c r="T2903" i="3"/>
  <c r="T2904" i="3"/>
  <c r="T2905" i="3"/>
  <c r="T2906" i="3"/>
  <c r="T2907" i="3"/>
  <c r="T2908" i="3"/>
  <c r="T2909" i="3"/>
  <c r="T2910" i="3"/>
  <c r="T2911" i="3"/>
  <c r="T2912" i="3"/>
  <c r="T2913" i="3"/>
  <c r="T2914" i="3"/>
  <c r="T2915" i="3"/>
  <c r="T2916" i="3"/>
  <c r="T2917" i="3"/>
  <c r="T2918" i="3"/>
  <c r="T2919" i="3"/>
  <c r="T2920" i="3"/>
  <c r="T2921" i="3"/>
  <c r="T2922" i="3"/>
  <c r="T2923" i="3"/>
  <c r="T2924" i="3"/>
  <c r="T2925" i="3"/>
  <c r="T2926" i="3"/>
  <c r="T2927" i="3"/>
  <c r="T2928" i="3"/>
  <c r="T2929" i="3"/>
  <c r="T2930" i="3"/>
  <c r="T2931" i="3"/>
  <c r="T2932" i="3"/>
  <c r="T2933" i="3"/>
  <c r="T2934" i="3"/>
  <c r="T2935" i="3"/>
  <c r="T2936" i="3"/>
  <c r="T2937" i="3"/>
  <c r="T2938" i="3"/>
  <c r="T2939" i="3"/>
  <c r="T2940" i="3"/>
  <c r="T2941" i="3"/>
  <c r="T2942" i="3"/>
  <c r="T2943" i="3"/>
  <c r="T2944" i="3"/>
  <c r="T2945" i="3"/>
  <c r="T2946" i="3"/>
  <c r="T2947" i="3"/>
  <c r="T2948" i="3"/>
  <c r="T2949" i="3"/>
  <c r="T2950" i="3"/>
  <c r="T2951" i="3"/>
  <c r="T2952" i="3"/>
  <c r="T2953" i="3"/>
  <c r="T2954" i="3"/>
  <c r="T2955" i="3"/>
  <c r="T2956" i="3"/>
  <c r="T2957" i="3"/>
  <c r="T2958" i="3"/>
  <c r="T2959" i="3"/>
  <c r="T2960" i="3"/>
  <c r="T2961" i="3"/>
  <c r="T2962" i="3"/>
  <c r="T2963" i="3"/>
  <c r="T2964" i="3"/>
  <c r="T2965" i="3"/>
  <c r="T2966" i="3"/>
  <c r="T2967" i="3"/>
  <c r="T2968" i="3"/>
  <c r="T2969" i="3"/>
  <c r="T2970" i="3"/>
  <c r="T2971" i="3"/>
  <c r="T2972" i="3"/>
  <c r="T2973" i="3"/>
  <c r="T2974" i="3"/>
  <c r="T2975" i="3"/>
  <c r="T2976" i="3"/>
  <c r="T2977" i="3"/>
  <c r="T2978" i="3"/>
  <c r="T2979" i="3"/>
  <c r="T2980" i="3"/>
  <c r="T2981" i="3"/>
  <c r="T2982" i="3"/>
  <c r="T2983" i="3"/>
  <c r="T2984" i="3"/>
  <c r="T2985" i="3"/>
  <c r="T2986" i="3"/>
  <c r="T2987" i="3"/>
  <c r="T2988" i="3"/>
  <c r="T2989" i="3"/>
  <c r="T2990" i="3"/>
  <c r="T2991" i="3"/>
  <c r="T2992" i="3"/>
  <c r="T2993" i="3"/>
  <c r="T2994" i="3"/>
  <c r="T2995" i="3"/>
  <c r="T2996" i="3"/>
  <c r="T2997" i="3"/>
  <c r="T2998" i="3"/>
  <c r="T2999" i="3"/>
  <c r="T3000" i="3"/>
  <c r="T3001" i="3"/>
  <c r="T3002" i="3"/>
  <c r="T3003" i="3"/>
  <c r="T3004" i="3"/>
  <c r="T3005" i="3"/>
  <c r="T3006" i="3"/>
  <c r="T3007" i="3"/>
  <c r="T3008" i="3"/>
  <c r="T3009" i="3"/>
  <c r="T3010" i="3"/>
  <c r="T3011" i="3"/>
  <c r="T3012" i="3"/>
  <c r="T3013" i="3"/>
  <c r="T3014" i="3"/>
  <c r="T3015" i="3"/>
  <c r="T3016" i="3"/>
  <c r="T3017" i="3"/>
  <c r="T3018" i="3"/>
  <c r="T3019" i="3"/>
  <c r="T3020" i="3"/>
  <c r="T3021" i="3"/>
  <c r="T3022" i="3"/>
  <c r="T3023" i="3"/>
  <c r="T3024" i="3"/>
  <c r="T3025" i="3"/>
  <c r="T3026" i="3"/>
  <c r="T3027" i="3"/>
  <c r="T3028" i="3"/>
  <c r="T3029" i="3"/>
  <c r="T3030" i="3"/>
  <c r="T3031" i="3"/>
  <c r="T3032" i="3"/>
  <c r="T3033" i="3"/>
  <c r="T3034" i="3"/>
  <c r="T3035" i="3"/>
  <c r="T3036" i="3"/>
  <c r="T3037" i="3"/>
  <c r="T3038" i="3"/>
  <c r="T3039" i="3"/>
  <c r="T3040" i="3"/>
  <c r="T3041" i="3"/>
  <c r="T3042" i="3"/>
  <c r="T3043" i="3"/>
  <c r="T3044" i="3"/>
  <c r="T3045" i="3"/>
  <c r="T3046" i="3"/>
  <c r="T3047" i="3"/>
  <c r="T3048" i="3"/>
  <c r="T3049" i="3"/>
  <c r="T3050" i="3"/>
  <c r="T3051" i="3"/>
  <c r="T3052" i="3"/>
  <c r="T3053" i="3"/>
  <c r="T3054" i="3"/>
  <c r="T3055" i="3"/>
  <c r="T3056" i="3"/>
  <c r="T3057" i="3"/>
  <c r="T3058" i="3"/>
  <c r="T3059" i="3"/>
  <c r="T3060" i="3"/>
  <c r="T3061" i="3"/>
  <c r="T3062" i="3"/>
  <c r="T3063" i="3"/>
  <c r="T3064" i="3"/>
  <c r="T3065" i="3"/>
  <c r="T3066" i="3"/>
  <c r="T3067" i="3"/>
  <c r="T3068" i="3"/>
  <c r="T3069" i="3"/>
  <c r="T3070" i="3"/>
  <c r="T3071" i="3"/>
  <c r="T3072" i="3"/>
  <c r="T3073" i="3"/>
  <c r="T3074" i="3"/>
  <c r="T3075" i="3"/>
  <c r="T3076" i="3"/>
  <c r="T3077" i="3"/>
  <c r="T3078" i="3"/>
  <c r="T3079" i="3"/>
  <c r="T3080" i="3"/>
  <c r="T3081" i="3"/>
  <c r="T3082" i="3"/>
  <c r="T3083" i="3"/>
  <c r="T3084" i="3"/>
  <c r="T3085" i="3"/>
  <c r="T3086" i="3"/>
  <c r="T3087" i="3"/>
  <c r="T3088" i="3"/>
  <c r="T3089" i="3"/>
  <c r="T3090" i="3"/>
  <c r="T3091" i="3"/>
  <c r="T3092" i="3"/>
  <c r="T3093" i="3"/>
  <c r="T3094" i="3"/>
  <c r="T3095" i="3"/>
  <c r="T3096" i="3"/>
  <c r="T3097" i="3"/>
  <c r="T3098" i="3"/>
  <c r="T3099" i="3"/>
  <c r="T3100" i="3"/>
  <c r="T3101" i="3"/>
  <c r="T3102" i="3"/>
  <c r="T3103" i="3"/>
  <c r="T3104" i="3"/>
  <c r="T3105" i="3"/>
  <c r="T3106" i="3"/>
  <c r="T3107" i="3"/>
  <c r="T3108" i="3"/>
  <c r="T3109" i="3"/>
  <c r="T3110" i="3"/>
  <c r="T3111" i="3"/>
  <c r="T3112" i="3"/>
  <c r="T3113" i="3"/>
  <c r="T3114" i="3"/>
  <c r="T3115" i="3"/>
  <c r="T3116" i="3"/>
  <c r="T3117" i="3"/>
  <c r="T3118" i="3"/>
  <c r="T3119" i="3"/>
  <c r="T3120" i="3"/>
  <c r="T3121" i="3"/>
  <c r="T3122" i="3"/>
  <c r="T3123" i="3"/>
  <c r="T3124" i="3"/>
  <c r="T3125" i="3"/>
  <c r="T3126" i="3"/>
  <c r="T3127" i="3"/>
  <c r="T3128" i="3"/>
  <c r="T3129" i="3"/>
  <c r="T3130" i="3"/>
  <c r="T3131" i="3"/>
  <c r="T3132" i="3"/>
  <c r="T3133" i="3"/>
  <c r="T3134" i="3"/>
  <c r="T3135" i="3"/>
  <c r="T3136" i="3"/>
  <c r="T3137" i="3"/>
  <c r="T3138" i="3"/>
  <c r="T3139" i="3"/>
  <c r="T3140" i="3"/>
  <c r="T3141" i="3"/>
  <c r="T3142" i="3"/>
  <c r="T3143" i="3"/>
  <c r="T3144" i="3"/>
  <c r="T3145" i="3"/>
  <c r="T3146" i="3"/>
  <c r="T3147" i="3"/>
  <c r="T3148" i="3"/>
  <c r="T3149" i="3"/>
  <c r="T3150" i="3"/>
  <c r="T3151" i="3"/>
  <c r="T3152" i="3"/>
  <c r="T3153" i="3"/>
  <c r="T3154" i="3"/>
  <c r="T3155" i="3"/>
  <c r="T3156" i="3"/>
  <c r="T3157" i="3"/>
  <c r="T3158" i="3"/>
  <c r="T3159" i="3"/>
  <c r="T3160" i="3"/>
  <c r="T3161" i="3"/>
  <c r="T3162" i="3"/>
  <c r="T3163" i="3"/>
  <c r="T3164" i="3"/>
  <c r="T3165" i="3"/>
  <c r="T3166" i="3"/>
  <c r="T3167" i="3"/>
  <c r="T3168" i="3"/>
  <c r="T3169" i="3"/>
  <c r="T3170" i="3"/>
  <c r="T3171" i="3"/>
  <c r="T3172" i="3"/>
  <c r="T3173" i="3"/>
  <c r="T3174" i="3"/>
  <c r="T3175" i="3"/>
  <c r="T3176" i="3"/>
  <c r="T3177" i="3"/>
  <c r="T3178" i="3"/>
  <c r="T3179" i="3"/>
  <c r="T3180" i="3"/>
  <c r="T3181" i="3"/>
  <c r="T3182" i="3"/>
  <c r="T3183" i="3"/>
  <c r="T3184" i="3"/>
  <c r="T3185" i="3"/>
  <c r="T3186" i="3"/>
  <c r="T3187" i="3"/>
  <c r="T3188" i="3"/>
  <c r="T3189" i="3"/>
  <c r="T3190" i="3"/>
  <c r="T3191" i="3"/>
  <c r="T3192" i="3"/>
  <c r="T3193" i="3"/>
  <c r="T3194" i="3"/>
  <c r="T3195" i="3"/>
  <c r="T3196" i="3"/>
  <c r="T3197" i="3"/>
  <c r="T3198" i="3"/>
  <c r="T3199" i="3"/>
  <c r="T3200" i="3"/>
  <c r="T3201" i="3"/>
  <c r="T3202" i="3"/>
  <c r="T3203" i="3"/>
  <c r="T3204" i="3"/>
  <c r="T3205" i="3"/>
  <c r="T3206" i="3"/>
  <c r="T3207" i="3"/>
  <c r="T3208" i="3"/>
  <c r="T3209" i="3"/>
  <c r="T3210" i="3"/>
  <c r="T3211" i="3"/>
  <c r="T3212" i="3"/>
  <c r="T3213" i="3"/>
  <c r="T3214" i="3"/>
  <c r="T3215" i="3"/>
  <c r="T3216" i="3"/>
  <c r="T3217" i="3"/>
  <c r="T3218" i="3"/>
  <c r="T3219" i="3"/>
  <c r="T3220" i="3"/>
  <c r="T3221" i="3"/>
  <c r="T3222" i="3"/>
  <c r="T3223" i="3"/>
  <c r="T3224" i="3"/>
  <c r="T3225" i="3"/>
  <c r="T3226" i="3"/>
  <c r="T3227" i="3"/>
  <c r="T3228" i="3"/>
  <c r="T3229" i="3"/>
  <c r="T3230" i="3"/>
  <c r="T3231" i="3"/>
  <c r="T3232" i="3"/>
  <c r="T3233" i="3"/>
  <c r="T3234" i="3"/>
  <c r="T3235" i="3"/>
  <c r="T3236" i="3"/>
  <c r="T3237" i="3"/>
  <c r="T3238" i="3"/>
  <c r="T3239" i="3"/>
  <c r="T3240" i="3"/>
  <c r="T3241" i="3"/>
  <c r="T3242" i="3"/>
  <c r="T3243" i="3"/>
  <c r="T3244" i="3"/>
  <c r="T3245" i="3"/>
  <c r="T3246" i="3"/>
  <c r="T3247" i="3"/>
  <c r="T3248" i="3"/>
  <c r="T3249" i="3"/>
  <c r="T3250" i="3"/>
  <c r="T3251" i="3"/>
  <c r="T3252" i="3"/>
  <c r="T3253" i="3"/>
  <c r="T3254" i="3"/>
  <c r="T3255" i="3"/>
  <c r="T3256" i="3"/>
  <c r="T3257" i="3"/>
  <c r="T3258" i="3"/>
  <c r="T3259" i="3"/>
  <c r="T3260" i="3"/>
  <c r="T3261" i="3"/>
  <c r="T3262" i="3"/>
  <c r="T3263" i="3"/>
  <c r="T3264" i="3"/>
  <c r="T3265" i="3"/>
  <c r="T3266" i="3"/>
  <c r="T3267" i="3"/>
  <c r="T3268" i="3"/>
  <c r="T3269" i="3"/>
  <c r="T3270" i="3"/>
  <c r="T3271" i="3"/>
  <c r="T3272" i="3"/>
  <c r="T3273" i="3"/>
  <c r="T3274" i="3"/>
  <c r="T3275" i="3"/>
  <c r="T3276" i="3"/>
  <c r="T3277" i="3"/>
  <c r="T3278" i="3"/>
  <c r="T3279" i="3"/>
  <c r="T3280" i="3"/>
  <c r="T3281" i="3"/>
  <c r="T3282" i="3"/>
  <c r="T3283" i="3"/>
  <c r="T3284" i="3"/>
  <c r="T3285" i="3"/>
  <c r="T3286" i="3"/>
  <c r="T3287" i="3"/>
  <c r="T3288" i="3"/>
  <c r="T3289" i="3"/>
  <c r="T3290" i="3"/>
  <c r="T3291" i="3"/>
  <c r="T3292" i="3"/>
  <c r="T3293" i="3"/>
  <c r="T3294" i="3"/>
  <c r="T3295" i="3"/>
  <c r="T3296" i="3"/>
  <c r="T3297" i="3"/>
  <c r="T3298" i="3"/>
  <c r="T3299" i="3"/>
  <c r="T3300" i="3"/>
  <c r="T3301" i="3"/>
  <c r="T3302" i="3"/>
  <c r="T3303" i="3"/>
  <c r="T3304" i="3"/>
  <c r="T3305" i="3"/>
  <c r="T3306" i="3"/>
  <c r="T3307" i="3"/>
  <c r="T3308" i="3"/>
  <c r="T3309" i="3"/>
  <c r="T3310" i="3"/>
  <c r="T3311" i="3"/>
  <c r="T3312" i="3"/>
  <c r="T3313" i="3"/>
  <c r="T3314" i="3"/>
  <c r="T3315" i="3"/>
  <c r="T3316" i="3"/>
  <c r="T3317" i="3"/>
  <c r="T3318" i="3"/>
  <c r="T3319" i="3"/>
  <c r="T3320" i="3"/>
  <c r="T3321" i="3"/>
  <c r="T3322" i="3"/>
  <c r="T3323" i="3"/>
  <c r="T3324" i="3"/>
  <c r="T3325" i="3"/>
  <c r="T3326" i="3"/>
  <c r="T3327" i="3"/>
  <c r="T3328" i="3"/>
  <c r="T3329" i="3"/>
  <c r="T3330" i="3"/>
  <c r="T3331" i="3"/>
  <c r="T3332" i="3"/>
  <c r="T3333" i="3"/>
  <c r="T3334" i="3"/>
  <c r="T3335" i="3"/>
  <c r="T3336" i="3"/>
  <c r="T3337" i="3"/>
  <c r="T3338" i="3"/>
  <c r="T3339" i="3"/>
  <c r="T3340" i="3"/>
  <c r="T3341" i="3"/>
  <c r="T3342" i="3"/>
  <c r="T3343" i="3"/>
  <c r="T3344" i="3"/>
  <c r="T3345" i="3"/>
  <c r="T3346" i="3"/>
  <c r="T3347" i="3"/>
  <c r="T3348" i="3"/>
  <c r="T3349" i="3"/>
  <c r="T3350" i="3"/>
  <c r="T3351" i="3"/>
  <c r="T3352" i="3"/>
  <c r="T3353" i="3"/>
  <c r="T3354" i="3"/>
  <c r="T3355" i="3"/>
  <c r="T3356" i="3"/>
  <c r="T3357" i="3"/>
  <c r="T3358" i="3"/>
  <c r="T3359" i="3"/>
  <c r="T3360" i="3"/>
  <c r="T3361" i="3"/>
  <c r="T3362" i="3"/>
  <c r="T3363" i="3"/>
  <c r="T3364" i="3"/>
  <c r="T3365" i="3"/>
  <c r="T3366" i="3"/>
  <c r="T3367" i="3"/>
  <c r="T3368" i="3"/>
  <c r="T3369" i="3"/>
  <c r="T3370" i="3"/>
  <c r="T3371" i="3"/>
  <c r="T3372" i="3"/>
  <c r="T3373" i="3"/>
  <c r="T3374" i="3"/>
  <c r="T3375" i="3"/>
  <c r="T3376" i="3"/>
  <c r="T3377" i="3"/>
  <c r="T3378" i="3"/>
  <c r="T3379" i="3"/>
  <c r="T3380" i="3"/>
  <c r="T3381" i="3"/>
  <c r="T3382" i="3"/>
  <c r="T3383" i="3"/>
  <c r="T3384" i="3"/>
  <c r="T3385" i="3"/>
  <c r="T3386" i="3"/>
  <c r="T3387" i="3"/>
  <c r="T3388" i="3"/>
  <c r="T3389" i="3"/>
  <c r="T3390" i="3"/>
  <c r="T3391" i="3"/>
  <c r="T3392" i="3"/>
  <c r="T3393" i="3"/>
  <c r="T3394" i="3"/>
  <c r="T3395" i="3"/>
  <c r="T3396" i="3"/>
  <c r="T3397" i="3"/>
  <c r="T3398" i="3"/>
  <c r="T3399" i="3"/>
  <c r="T3400" i="3"/>
  <c r="T3401" i="3"/>
  <c r="T3402" i="3"/>
  <c r="T3403" i="3"/>
  <c r="T3404" i="3"/>
  <c r="T3405" i="3"/>
  <c r="T3406" i="3"/>
  <c r="T3407" i="3"/>
  <c r="T3408" i="3"/>
  <c r="T3409" i="3"/>
  <c r="T3410" i="3"/>
  <c r="T3411" i="3"/>
  <c r="T3412" i="3"/>
  <c r="T3413" i="3"/>
  <c r="T3414" i="3"/>
  <c r="T3415" i="3"/>
  <c r="T3416" i="3"/>
  <c r="T3417" i="3"/>
  <c r="T3418" i="3"/>
  <c r="T3419" i="3"/>
  <c r="T3420" i="3"/>
  <c r="T3421" i="3"/>
  <c r="T3422" i="3"/>
  <c r="T3423" i="3"/>
  <c r="T3424" i="3"/>
  <c r="T3425" i="3"/>
  <c r="T3426" i="3"/>
  <c r="T3427" i="3"/>
  <c r="T3428" i="3"/>
  <c r="T3429" i="3"/>
  <c r="T3430" i="3"/>
  <c r="T3431" i="3"/>
  <c r="T3432" i="3"/>
  <c r="T3433" i="3"/>
  <c r="T3434" i="3"/>
  <c r="T3435" i="3"/>
  <c r="T3436" i="3"/>
  <c r="T3437" i="3"/>
  <c r="T3438" i="3"/>
  <c r="T3439" i="3"/>
  <c r="T3440" i="3"/>
  <c r="T3441" i="3"/>
  <c r="T3442" i="3"/>
  <c r="T3443" i="3"/>
  <c r="T3444" i="3"/>
  <c r="T3445" i="3"/>
  <c r="T3446" i="3"/>
  <c r="T3447" i="3"/>
  <c r="T3448" i="3"/>
  <c r="T3449" i="3"/>
  <c r="T3450" i="3"/>
  <c r="T3451" i="3"/>
  <c r="T3452" i="3"/>
  <c r="T3453" i="3"/>
  <c r="T3454" i="3"/>
  <c r="T3455" i="3"/>
  <c r="T3456" i="3"/>
  <c r="T3457" i="3"/>
  <c r="T3458" i="3"/>
  <c r="T3459" i="3"/>
  <c r="T3460" i="3"/>
  <c r="T3461" i="3"/>
  <c r="T3462" i="3"/>
  <c r="T3463" i="3"/>
  <c r="T3464" i="3"/>
  <c r="T3465" i="3"/>
  <c r="T3466" i="3"/>
  <c r="T3467" i="3"/>
  <c r="T3468" i="3"/>
  <c r="T3469" i="3"/>
  <c r="T3470" i="3"/>
  <c r="T3471" i="3"/>
  <c r="T3472" i="3"/>
  <c r="T3473" i="3"/>
  <c r="T3474" i="3"/>
  <c r="T3475" i="3"/>
  <c r="T3476" i="3"/>
  <c r="T3477" i="3"/>
  <c r="T3478" i="3"/>
  <c r="T3479" i="3"/>
  <c r="T3480" i="3"/>
  <c r="T3481" i="3"/>
  <c r="T3482" i="3"/>
  <c r="T3483" i="3"/>
  <c r="T3484" i="3"/>
  <c r="T3485" i="3"/>
  <c r="T3486" i="3"/>
  <c r="T3487" i="3"/>
  <c r="T3488" i="3"/>
  <c r="T3489" i="3"/>
  <c r="T3490" i="3"/>
  <c r="T3491" i="3"/>
  <c r="T3492" i="3"/>
  <c r="T3493" i="3"/>
  <c r="T3494" i="3"/>
  <c r="T3495" i="3"/>
  <c r="T3496" i="3"/>
  <c r="T3497" i="3"/>
  <c r="T3498" i="3"/>
  <c r="T3499" i="3"/>
  <c r="T3500" i="3"/>
  <c r="T3501" i="3"/>
  <c r="T3502" i="3"/>
  <c r="T3503" i="3"/>
  <c r="T3504" i="3"/>
  <c r="T3505" i="3"/>
  <c r="T3506" i="3"/>
  <c r="T3507" i="3"/>
  <c r="T3508" i="3"/>
  <c r="T3509" i="3"/>
  <c r="T3510" i="3"/>
  <c r="T3511" i="3"/>
  <c r="T3512" i="3"/>
  <c r="T3513" i="3"/>
  <c r="T3514" i="3"/>
  <c r="T3515" i="3"/>
  <c r="T3516" i="3"/>
  <c r="T3517" i="3"/>
  <c r="T3518" i="3"/>
  <c r="T3519" i="3"/>
  <c r="T3520" i="3"/>
  <c r="T3521" i="3"/>
  <c r="T3522" i="3"/>
  <c r="T3523" i="3"/>
  <c r="T3524" i="3"/>
  <c r="T3525" i="3"/>
  <c r="T3526" i="3"/>
  <c r="T3527" i="3"/>
  <c r="T3528" i="3"/>
  <c r="T3529" i="3"/>
  <c r="T3530" i="3"/>
  <c r="T3531" i="3"/>
  <c r="T3532" i="3"/>
  <c r="T3533" i="3"/>
  <c r="T3534" i="3"/>
  <c r="T3535" i="3"/>
  <c r="T3536" i="3"/>
  <c r="T3537" i="3"/>
  <c r="T3538" i="3"/>
  <c r="T3539" i="3"/>
  <c r="T3540" i="3"/>
  <c r="T3541" i="3"/>
  <c r="T3542" i="3"/>
  <c r="T3543" i="3"/>
  <c r="T3544" i="3"/>
  <c r="T3545" i="3"/>
  <c r="T3546" i="3"/>
  <c r="T3547" i="3"/>
  <c r="T3548" i="3"/>
  <c r="T3549" i="3"/>
  <c r="T3550" i="3"/>
  <c r="T3551" i="3"/>
  <c r="T3552" i="3"/>
  <c r="T3553" i="3"/>
  <c r="T3554" i="3"/>
  <c r="T3555" i="3"/>
  <c r="T3556" i="3"/>
  <c r="T3557" i="3"/>
  <c r="T3558" i="3"/>
  <c r="T3559" i="3"/>
  <c r="T3560" i="3"/>
  <c r="T3561" i="3"/>
  <c r="T3562" i="3"/>
  <c r="T3563" i="3"/>
  <c r="T3564" i="3"/>
  <c r="T3565" i="3"/>
  <c r="T3566" i="3"/>
  <c r="T3567" i="3"/>
  <c r="T3568" i="3"/>
  <c r="T3569" i="3"/>
  <c r="T3570" i="3"/>
  <c r="T3571" i="3"/>
  <c r="T3572" i="3"/>
  <c r="T3573" i="3"/>
  <c r="T3574" i="3"/>
  <c r="T3575" i="3"/>
  <c r="T3576" i="3"/>
  <c r="T3577" i="3"/>
  <c r="T3578" i="3"/>
  <c r="T3579" i="3"/>
  <c r="T3580" i="3"/>
  <c r="T3581" i="3"/>
  <c r="T3582" i="3"/>
  <c r="T3583" i="3"/>
  <c r="T3584" i="3"/>
  <c r="T3585" i="3"/>
  <c r="T3586" i="3"/>
  <c r="T3587" i="3"/>
  <c r="T3588" i="3"/>
  <c r="T3589" i="3"/>
  <c r="T3590" i="3"/>
  <c r="T3591" i="3"/>
  <c r="T3592" i="3"/>
  <c r="T3593" i="3"/>
  <c r="T3594" i="3"/>
  <c r="T3595" i="3"/>
  <c r="T3596" i="3"/>
  <c r="T3597" i="3"/>
  <c r="T3598" i="3"/>
  <c r="T3599" i="3"/>
  <c r="T3600" i="3"/>
  <c r="T3601" i="3"/>
  <c r="T3602" i="3"/>
  <c r="T3603" i="3"/>
  <c r="T3604" i="3"/>
  <c r="T3605" i="3"/>
  <c r="T3606" i="3"/>
  <c r="T3607" i="3"/>
  <c r="T3608" i="3"/>
  <c r="T3609" i="3"/>
  <c r="T3610" i="3"/>
  <c r="T3611" i="3"/>
  <c r="T3612" i="3"/>
  <c r="T3613" i="3"/>
  <c r="T3614" i="3"/>
  <c r="T3615" i="3"/>
  <c r="T3616" i="3"/>
  <c r="T3617" i="3"/>
  <c r="T3618" i="3"/>
  <c r="T3619" i="3"/>
  <c r="T3620" i="3"/>
  <c r="T3621" i="3"/>
  <c r="T3622" i="3"/>
  <c r="T3623" i="3"/>
  <c r="T3624" i="3"/>
  <c r="T3625" i="3"/>
  <c r="T3626" i="3"/>
  <c r="T3627" i="3"/>
  <c r="T3628" i="3"/>
  <c r="T3629" i="3"/>
  <c r="T3630" i="3"/>
  <c r="T3631" i="3"/>
  <c r="T3632" i="3"/>
  <c r="T3633" i="3"/>
  <c r="T3634" i="3"/>
  <c r="T3635" i="3"/>
  <c r="T3636" i="3"/>
  <c r="T3637" i="3"/>
  <c r="T3638" i="3"/>
  <c r="T3639" i="3"/>
  <c r="T3640" i="3"/>
  <c r="T3641" i="3"/>
  <c r="T3642" i="3"/>
  <c r="T3643" i="3"/>
  <c r="T3644" i="3"/>
  <c r="T3645" i="3"/>
  <c r="T3646" i="3"/>
  <c r="T3647" i="3"/>
  <c r="T3648" i="3"/>
  <c r="T3649" i="3"/>
  <c r="T3650" i="3"/>
  <c r="T3651" i="3"/>
  <c r="T3652" i="3"/>
  <c r="T3653" i="3"/>
  <c r="T3654" i="3"/>
  <c r="T3655" i="3"/>
  <c r="T3656" i="3"/>
  <c r="T3657" i="3"/>
  <c r="T3658" i="3"/>
  <c r="T3659" i="3"/>
  <c r="T3660" i="3"/>
  <c r="T3661" i="3"/>
  <c r="T3662" i="3"/>
  <c r="T3663" i="3"/>
  <c r="T3664" i="3"/>
  <c r="T3665" i="3"/>
  <c r="T3666" i="3"/>
  <c r="T3667" i="3"/>
  <c r="T3668" i="3"/>
  <c r="T3669" i="3"/>
  <c r="T3670" i="3"/>
  <c r="T3671" i="3"/>
  <c r="T3672" i="3"/>
  <c r="T3673" i="3"/>
  <c r="T3674" i="3"/>
  <c r="T3675" i="3"/>
  <c r="T3676" i="3"/>
  <c r="T3677" i="3"/>
  <c r="T3678" i="3"/>
  <c r="T3679" i="3"/>
  <c r="T3680" i="3"/>
  <c r="T3681" i="3"/>
  <c r="T3682" i="3"/>
  <c r="T3683" i="3"/>
  <c r="T3684" i="3"/>
  <c r="T3685" i="3"/>
  <c r="T3686" i="3"/>
  <c r="T3687" i="3"/>
  <c r="T3688" i="3"/>
  <c r="T3689" i="3"/>
  <c r="T3690" i="3"/>
  <c r="T3691" i="3"/>
  <c r="T3692" i="3"/>
  <c r="T3693" i="3"/>
  <c r="T3694" i="3"/>
  <c r="T3695" i="3"/>
  <c r="T3696" i="3"/>
  <c r="T3697" i="3"/>
  <c r="T3698" i="3"/>
  <c r="T3699" i="3"/>
  <c r="T3700" i="3"/>
  <c r="T3701" i="3"/>
  <c r="T3702" i="3"/>
  <c r="T3703" i="3"/>
  <c r="T3704" i="3"/>
  <c r="T3705" i="3"/>
  <c r="T3706" i="3"/>
  <c r="T3707" i="3"/>
  <c r="T3708" i="3"/>
  <c r="T3709" i="3"/>
  <c r="T3710" i="3"/>
  <c r="T3711" i="3"/>
  <c r="T3712" i="3"/>
  <c r="T3713" i="3"/>
  <c r="T3714" i="3"/>
  <c r="T3715" i="3"/>
  <c r="T3716" i="3"/>
  <c r="T3717" i="3"/>
  <c r="T3718" i="3"/>
  <c r="T3719" i="3"/>
  <c r="T3720" i="3"/>
  <c r="T3721" i="3"/>
  <c r="T3722" i="3"/>
  <c r="T3723" i="3"/>
  <c r="T3724" i="3"/>
  <c r="T3725" i="3"/>
  <c r="T3726" i="3"/>
  <c r="T3727" i="3"/>
  <c r="T3728" i="3"/>
  <c r="T3729" i="3"/>
  <c r="T3730" i="3"/>
  <c r="T3731" i="3"/>
  <c r="T3732" i="3"/>
  <c r="T3733" i="3"/>
  <c r="T3734" i="3"/>
  <c r="T3735" i="3"/>
  <c r="T3736" i="3"/>
  <c r="T3737" i="3"/>
  <c r="T3738" i="3"/>
  <c r="T3739" i="3"/>
  <c r="T3740" i="3"/>
  <c r="T3741" i="3"/>
  <c r="T3742" i="3"/>
  <c r="T3743" i="3"/>
  <c r="T3744" i="3"/>
  <c r="T3745" i="3"/>
  <c r="T3746" i="3"/>
  <c r="T3747" i="3"/>
  <c r="T3748" i="3"/>
  <c r="T3749" i="3"/>
  <c r="T3750" i="3"/>
  <c r="T3751" i="3"/>
  <c r="T3752" i="3"/>
  <c r="T3753" i="3"/>
  <c r="T3754" i="3"/>
  <c r="T3755" i="3"/>
  <c r="T3756" i="3"/>
  <c r="T3757" i="3"/>
  <c r="T3758" i="3"/>
  <c r="T3759" i="3"/>
  <c r="T3760" i="3"/>
  <c r="T3761" i="3"/>
  <c r="T3762" i="3"/>
  <c r="T3763" i="3"/>
  <c r="T3764" i="3"/>
  <c r="T3765" i="3"/>
  <c r="T3766" i="3"/>
  <c r="T3767" i="3"/>
  <c r="T3768" i="3"/>
  <c r="T3769" i="3"/>
  <c r="T3770" i="3"/>
  <c r="T3771" i="3"/>
  <c r="T3772" i="3"/>
  <c r="T3773" i="3"/>
  <c r="T3774" i="3"/>
  <c r="T3775" i="3"/>
  <c r="T3776" i="3"/>
  <c r="T3777" i="3"/>
  <c r="T3778" i="3"/>
  <c r="T3779" i="3"/>
  <c r="T3780" i="3"/>
  <c r="T3781" i="3"/>
  <c r="T3782" i="3"/>
  <c r="T3783" i="3"/>
  <c r="T3784" i="3"/>
  <c r="T3785" i="3"/>
  <c r="T3786" i="3"/>
  <c r="T3787" i="3"/>
  <c r="T3788" i="3"/>
  <c r="T3789" i="3"/>
  <c r="T3790" i="3"/>
  <c r="T3791" i="3"/>
  <c r="T3792" i="3"/>
  <c r="T3793" i="3"/>
  <c r="T3794" i="3"/>
  <c r="T3795" i="3"/>
  <c r="T3796" i="3"/>
  <c r="T3797" i="3"/>
  <c r="T3798" i="3"/>
  <c r="T3799" i="3"/>
  <c r="T3800" i="3"/>
  <c r="T3801" i="3"/>
  <c r="T3802" i="3"/>
  <c r="T3803" i="3"/>
  <c r="T3804" i="3"/>
  <c r="T3805" i="3"/>
  <c r="T3806" i="3"/>
  <c r="T3807" i="3"/>
  <c r="T3808" i="3"/>
  <c r="T3809" i="3"/>
  <c r="T3810" i="3"/>
  <c r="T3811" i="3"/>
  <c r="T3812" i="3"/>
  <c r="T3813" i="3"/>
  <c r="T3814" i="3"/>
  <c r="T3815" i="3"/>
  <c r="T3816" i="3"/>
  <c r="T3817" i="3"/>
  <c r="T3818" i="3"/>
  <c r="T3819" i="3"/>
  <c r="T3820" i="3"/>
  <c r="T3821" i="3"/>
  <c r="T3822" i="3"/>
  <c r="T3823" i="3"/>
  <c r="T3824" i="3"/>
  <c r="T3825" i="3"/>
  <c r="T3826" i="3"/>
  <c r="T3827" i="3"/>
  <c r="T3828" i="3"/>
  <c r="T3829" i="3"/>
  <c r="T3830" i="3"/>
  <c r="T3831" i="3"/>
  <c r="T3832" i="3"/>
  <c r="T3833" i="3"/>
  <c r="T3834" i="3"/>
  <c r="T3835" i="3"/>
  <c r="T3836" i="3"/>
  <c r="T3837" i="3"/>
  <c r="T3838" i="3"/>
  <c r="T3839" i="3"/>
  <c r="T3840" i="3"/>
  <c r="T3841" i="3"/>
  <c r="T3842" i="3"/>
  <c r="T3843" i="3"/>
  <c r="T3844" i="3"/>
  <c r="T3845" i="3"/>
  <c r="T3846" i="3"/>
  <c r="T3847" i="3"/>
  <c r="T3848" i="3"/>
  <c r="T3849" i="3"/>
  <c r="T3850" i="3"/>
  <c r="T3851" i="3"/>
  <c r="T3852" i="3"/>
  <c r="T3853" i="3"/>
  <c r="T3854" i="3"/>
  <c r="T3855" i="3"/>
  <c r="T3856" i="3"/>
  <c r="T3857" i="3"/>
  <c r="T3858" i="3"/>
  <c r="T3859" i="3"/>
  <c r="T3860" i="3"/>
  <c r="T3861" i="3"/>
  <c r="T3862" i="3"/>
  <c r="T3863" i="3"/>
  <c r="T3864" i="3"/>
  <c r="T3865" i="3"/>
  <c r="T3866" i="3"/>
  <c r="T3867" i="3"/>
  <c r="T3868" i="3"/>
  <c r="T3869" i="3"/>
  <c r="T3870" i="3"/>
  <c r="T3871" i="3"/>
  <c r="T3872" i="3"/>
  <c r="T3873" i="3"/>
  <c r="T3874" i="3"/>
  <c r="T3875" i="3"/>
  <c r="T3876" i="3"/>
  <c r="T3877" i="3"/>
  <c r="T3878" i="3"/>
  <c r="T3879" i="3"/>
  <c r="T3880" i="3"/>
  <c r="T3881" i="3"/>
  <c r="T3882" i="3"/>
  <c r="T3883" i="3"/>
  <c r="T3884" i="3"/>
  <c r="T3885" i="3"/>
  <c r="T3886" i="3"/>
  <c r="T3887" i="3"/>
  <c r="T3888" i="3"/>
  <c r="T3889" i="3"/>
  <c r="T3890" i="3"/>
  <c r="T3891" i="3"/>
  <c r="T3892" i="3"/>
  <c r="T3893" i="3"/>
  <c r="T3894" i="3"/>
  <c r="T3895" i="3"/>
  <c r="T3896" i="3"/>
  <c r="T3897" i="3"/>
  <c r="T3898" i="3"/>
  <c r="T3899" i="3"/>
  <c r="T3900" i="3"/>
  <c r="T3901" i="3"/>
  <c r="T3902" i="3"/>
  <c r="T3903" i="3"/>
  <c r="T3904" i="3"/>
  <c r="T3905" i="3"/>
  <c r="T3906" i="3"/>
  <c r="T3907" i="3"/>
  <c r="T3908" i="3"/>
  <c r="T3909" i="3"/>
  <c r="T3910" i="3"/>
  <c r="T3911" i="3"/>
  <c r="T3912" i="3"/>
  <c r="T3913" i="3"/>
  <c r="T3914" i="3"/>
  <c r="T3915" i="3"/>
  <c r="T3916" i="3"/>
  <c r="T3917" i="3"/>
  <c r="T3918" i="3"/>
  <c r="T3919" i="3"/>
  <c r="T3920" i="3"/>
  <c r="T3921" i="3"/>
  <c r="T3922" i="3"/>
  <c r="T3923" i="3"/>
  <c r="T3924" i="3"/>
  <c r="T3925" i="3"/>
  <c r="T3926" i="3"/>
  <c r="T3927" i="3"/>
  <c r="T3928" i="3"/>
  <c r="T3929" i="3"/>
  <c r="T3930" i="3"/>
  <c r="T3931" i="3"/>
  <c r="T3932" i="3"/>
  <c r="T3933" i="3"/>
  <c r="T3934" i="3"/>
  <c r="T3935" i="3"/>
  <c r="T3936" i="3"/>
  <c r="T3937" i="3"/>
  <c r="T3938" i="3"/>
  <c r="T3939" i="3"/>
  <c r="T3940" i="3"/>
  <c r="T3941" i="3"/>
  <c r="T3942" i="3"/>
  <c r="T3943" i="3"/>
  <c r="T3944" i="3"/>
  <c r="T3945" i="3"/>
  <c r="T3946" i="3"/>
  <c r="T3947" i="3"/>
  <c r="T3948" i="3"/>
  <c r="T3949" i="3"/>
  <c r="T3950" i="3"/>
  <c r="T3951" i="3"/>
  <c r="T3952" i="3"/>
  <c r="T3953" i="3"/>
  <c r="T3954" i="3"/>
  <c r="T3955" i="3"/>
  <c r="T3956" i="3"/>
  <c r="T3957" i="3"/>
  <c r="T3958" i="3"/>
  <c r="T3959" i="3"/>
  <c r="T3960" i="3"/>
  <c r="T3961" i="3"/>
  <c r="T3962" i="3"/>
  <c r="T3963" i="3"/>
  <c r="T3964" i="3"/>
  <c r="T3965" i="3"/>
  <c r="T3966" i="3"/>
  <c r="T3967" i="3"/>
  <c r="T3968" i="3"/>
  <c r="T3969" i="3"/>
  <c r="T3970" i="3"/>
  <c r="T3971" i="3"/>
  <c r="T3972" i="3"/>
  <c r="T3973" i="3"/>
  <c r="T3974" i="3"/>
  <c r="T3975" i="3"/>
  <c r="T3976" i="3"/>
  <c r="T3977" i="3"/>
  <c r="T3978" i="3"/>
  <c r="T3979" i="3"/>
  <c r="T3980" i="3"/>
  <c r="T3981" i="3"/>
  <c r="T3982" i="3"/>
  <c r="T3983" i="3"/>
  <c r="T3984" i="3"/>
  <c r="T3985" i="3"/>
  <c r="T3986" i="3"/>
  <c r="T3987" i="3"/>
  <c r="T3988" i="3"/>
  <c r="T3989" i="3"/>
  <c r="T3990" i="3"/>
  <c r="T3991" i="3"/>
  <c r="T3992" i="3"/>
  <c r="T3993" i="3"/>
  <c r="T3994" i="3"/>
  <c r="T3995" i="3"/>
  <c r="T3996" i="3"/>
  <c r="T3997" i="3"/>
  <c r="T3998" i="3"/>
  <c r="T3999" i="3"/>
  <c r="T4000" i="3"/>
  <c r="T4001" i="3"/>
  <c r="T4002" i="3"/>
  <c r="T4003" i="3"/>
  <c r="T4004" i="3"/>
  <c r="T4005" i="3"/>
  <c r="T4006" i="3"/>
  <c r="T4007" i="3"/>
  <c r="T4008" i="3"/>
  <c r="T4009" i="3"/>
  <c r="T4010" i="3"/>
  <c r="T4011" i="3"/>
  <c r="T4012" i="3"/>
  <c r="T4013" i="3"/>
  <c r="T4014" i="3"/>
  <c r="T4015" i="3"/>
  <c r="T4016" i="3"/>
  <c r="T4017" i="3"/>
  <c r="T4018" i="3"/>
  <c r="T4019" i="3"/>
  <c r="T4020" i="3"/>
  <c r="T4021" i="3"/>
  <c r="T4022" i="3"/>
  <c r="T4023" i="3"/>
  <c r="T4024" i="3"/>
  <c r="T4025" i="3"/>
  <c r="T4026" i="3"/>
  <c r="T4027" i="3"/>
  <c r="T4028" i="3"/>
  <c r="T4029" i="3"/>
  <c r="T4030" i="3"/>
  <c r="T4031" i="3"/>
  <c r="T4032" i="3"/>
  <c r="T4033" i="3"/>
  <c r="T4034" i="3"/>
  <c r="T4035" i="3"/>
  <c r="T4036" i="3"/>
  <c r="T4037" i="3"/>
  <c r="T4038" i="3"/>
  <c r="T4039" i="3"/>
  <c r="T4040" i="3"/>
  <c r="T4041" i="3"/>
  <c r="T4042" i="3"/>
  <c r="T4043" i="3"/>
  <c r="T4044" i="3"/>
  <c r="T4045" i="3"/>
  <c r="T4046" i="3"/>
  <c r="T4047" i="3"/>
  <c r="T4048" i="3"/>
  <c r="T4049" i="3"/>
  <c r="T4050" i="3"/>
  <c r="T4051" i="3"/>
  <c r="T4052" i="3"/>
  <c r="T4053" i="3"/>
  <c r="T4054" i="3"/>
  <c r="T4055" i="3"/>
  <c r="T4056" i="3"/>
  <c r="T4057" i="3"/>
  <c r="T4058" i="3"/>
  <c r="T4059" i="3"/>
  <c r="T4060" i="3"/>
  <c r="T4061" i="3"/>
  <c r="T4062" i="3"/>
  <c r="T4063" i="3"/>
  <c r="T4064" i="3"/>
  <c r="T4065" i="3"/>
  <c r="T4066" i="3"/>
  <c r="T4067" i="3"/>
  <c r="T4068" i="3"/>
  <c r="T4069" i="3"/>
  <c r="T4070" i="3"/>
  <c r="T4071" i="3"/>
  <c r="T4072" i="3"/>
  <c r="T4073" i="3"/>
  <c r="T4074" i="3"/>
  <c r="T4075" i="3"/>
  <c r="T4076" i="3"/>
  <c r="T4077" i="3"/>
  <c r="T4078" i="3"/>
  <c r="T4079" i="3"/>
  <c r="T4080" i="3"/>
  <c r="T4081" i="3"/>
  <c r="T4082" i="3"/>
  <c r="T4083" i="3"/>
  <c r="T4084" i="3"/>
  <c r="T4085" i="3"/>
  <c r="T4086" i="3"/>
  <c r="T4087" i="3"/>
  <c r="T4088" i="3"/>
  <c r="T4089" i="3"/>
  <c r="T4090" i="3"/>
  <c r="T4091" i="3"/>
  <c r="T4092" i="3"/>
  <c r="T4093" i="3"/>
  <c r="T4094" i="3"/>
  <c r="T4095" i="3"/>
  <c r="T4096" i="3"/>
  <c r="T4097" i="3"/>
  <c r="T4098" i="3"/>
  <c r="T4099" i="3"/>
  <c r="T4100" i="3"/>
  <c r="T4101" i="3"/>
  <c r="T4102" i="3"/>
  <c r="T4103" i="3"/>
  <c r="T4104" i="3"/>
  <c r="T4105" i="3"/>
  <c r="T4106" i="3"/>
  <c r="T4107" i="3"/>
  <c r="T4108" i="3"/>
  <c r="T4109" i="3"/>
  <c r="T4110" i="3"/>
  <c r="T4111" i="3"/>
  <c r="T4112" i="3"/>
  <c r="T4113" i="3"/>
  <c r="T4114" i="3"/>
  <c r="T4115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2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O4115" i="3"/>
  <c r="O4114" i="3"/>
  <c r="O4113" i="3"/>
  <c r="O411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81" i="3"/>
  <c r="O4080" i="3"/>
  <c r="O4079" i="3"/>
  <c r="O4078" i="3"/>
  <c r="O4077" i="3"/>
  <c r="O4076" i="3"/>
  <c r="O4075" i="3"/>
  <c r="O4074" i="3"/>
  <c r="O4073" i="3"/>
  <c r="O4072" i="3"/>
  <c r="O4071" i="3"/>
  <c r="O4070" i="3"/>
  <c r="O4069" i="3"/>
  <c r="O4068" i="3"/>
  <c r="O4067" i="3"/>
  <c r="O4066" i="3"/>
  <c r="O4065" i="3"/>
  <c r="O4064" i="3"/>
  <c r="O4063" i="3"/>
  <c r="O4062" i="3"/>
  <c r="O4061" i="3"/>
  <c r="O4060" i="3"/>
  <c r="O4059" i="3"/>
  <c r="O4058" i="3"/>
  <c r="O4057" i="3"/>
  <c r="O4056" i="3"/>
  <c r="O4055" i="3"/>
  <c r="O4054" i="3"/>
  <c r="O4053" i="3"/>
  <c r="O4052" i="3"/>
  <c r="O4051" i="3"/>
  <c r="O4050" i="3"/>
  <c r="O4049" i="3"/>
  <c r="O4048" i="3"/>
  <c r="O4047" i="3"/>
  <c r="O4046" i="3"/>
  <c r="O4045" i="3"/>
  <c r="O4044" i="3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O4031" i="3"/>
  <c r="O4030" i="3"/>
  <c r="O4029" i="3"/>
  <c r="O4028" i="3"/>
  <c r="O4027" i="3"/>
  <c r="O4026" i="3"/>
  <c r="O4025" i="3"/>
  <c r="O4024" i="3"/>
  <c r="O4023" i="3"/>
  <c r="O4022" i="3"/>
  <c r="O4021" i="3"/>
  <c r="O4020" i="3"/>
  <c r="O4019" i="3"/>
  <c r="O4018" i="3"/>
  <c r="O4017" i="3"/>
  <c r="O4016" i="3"/>
  <c r="O4015" i="3"/>
  <c r="O4014" i="3"/>
  <c r="O4013" i="3"/>
  <c r="O4012" i="3"/>
  <c r="O4011" i="3"/>
  <c r="O4010" i="3"/>
  <c r="O4009" i="3"/>
  <c r="O4008" i="3"/>
  <c r="O4007" i="3"/>
  <c r="O4006" i="3"/>
  <c r="O4005" i="3"/>
  <c r="O4004" i="3"/>
  <c r="O4003" i="3"/>
  <c r="O4002" i="3"/>
  <c r="O4001" i="3"/>
  <c r="O4000" i="3"/>
  <c r="O3999" i="3"/>
  <c r="O3998" i="3"/>
  <c r="O3997" i="3"/>
  <c r="O3996" i="3"/>
  <c r="O3995" i="3"/>
  <c r="O3994" i="3"/>
  <c r="O3993" i="3"/>
  <c r="O399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61" i="3"/>
  <c r="O3960" i="3"/>
  <c r="O3959" i="3"/>
  <c r="O3958" i="3"/>
  <c r="O3957" i="3"/>
  <c r="O3956" i="3"/>
  <c r="O3955" i="3"/>
  <c r="O3954" i="3"/>
  <c r="O3953" i="3"/>
  <c r="O395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21" i="3"/>
  <c r="O3920" i="3"/>
  <c r="O3919" i="3"/>
  <c r="O3918" i="3"/>
  <c r="O3917" i="3"/>
  <c r="O3916" i="3"/>
  <c r="O3915" i="3"/>
  <c r="O3914" i="3"/>
  <c r="O3913" i="3"/>
  <c r="O391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81" i="3"/>
  <c r="O3880" i="3"/>
  <c r="O3879" i="3"/>
  <c r="O3878" i="3"/>
  <c r="O3877" i="3"/>
  <c r="O3876" i="3"/>
  <c r="O3875" i="3"/>
  <c r="O3874" i="3"/>
  <c r="O3873" i="3"/>
  <c r="O3872" i="3"/>
  <c r="O3871" i="3"/>
  <c r="O3870" i="3"/>
  <c r="O3869" i="3"/>
  <c r="O3868" i="3"/>
  <c r="O3867" i="3"/>
  <c r="O3866" i="3"/>
  <c r="O3865" i="3"/>
  <c r="O3864" i="3"/>
  <c r="O3863" i="3"/>
  <c r="O3862" i="3"/>
  <c r="O3861" i="3"/>
  <c r="O3860" i="3"/>
  <c r="O3859" i="3"/>
  <c r="O3858" i="3"/>
  <c r="O3857" i="3"/>
  <c r="O3856" i="3"/>
  <c r="O3855" i="3"/>
  <c r="O3854" i="3"/>
  <c r="O3853" i="3"/>
  <c r="O3852" i="3"/>
  <c r="O3851" i="3"/>
  <c r="O3850" i="3"/>
  <c r="O3849" i="3"/>
  <c r="O3848" i="3"/>
  <c r="O3847" i="3"/>
  <c r="O3846" i="3"/>
  <c r="O3845" i="3"/>
  <c r="O3844" i="3"/>
  <c r="O3843" i="3"/>
  <c r="O3842" i="3"/>
  <c r="O3841" i="3"/>
  <c r="O3840" i="3"/>
  <c r="O3839" i="3"/>
  <c r="O3838" i="3"/>
  <c r="O3837" i="3"/>
  <c r="O3836" i="3"/>
  <c r="O3835" i="3"/>
  <c r="O3834" i="3"/>
  <c r="O3833" i="3"/>
  <c r="O3832" i="3"/>
  <c r="O3831" i="3"/>
  <c r="O3830" i="3"/>
  <c r="O3829" i="3"/>
  <c r="O3828" i="3"/>
  <c r="O3827" i="3"/>
  <c r="O3826" i="3"/>
  <c r="O3825" i="3"/>
  <c r="O3824" i="3"/>
  <c r="O3823" i="3"/>
  <c r="O3822" i="3"/>
  <c r="O3821" i="3"/>
  <c r="O3820" i="3"/>
  <c r="O3819" i="3"/>
  <c r="O3818" i="3"/>
  <c r="O3817" i="3"/>
  <c r="O3816" i="3"/>
  <c r="O3815" i="3"/>
  <c r="O3814" i="3"/>
  <c r="O3813" i="3"/>
  <c r="O3812" i="3"/>
  <c r="O3811" i="3"/>
  <c r="O3810" i="3"/>
  <c r="O3809" i="3"/>
  <c r="O3808" i="3"/>
  <c r="O3807" i="3"/>
  <c r="O3806" i="3"/>
  <c r="O3805" i="3"/>
  <c r="O3804" i="3"/>
  <c r="O3803" i="3"/>
  <c r="O3802" i="3"/>
  <c r="O3801" i="3"/>
  <c r="O3800" i="3"/>
  <c r="O3799" i="3"/>
  <c r="O3798" i="3"/>
  <c r="O3797" i="3"/>
  <c r="O3796" i="3"/>
  <c r="O3795" i="3"/>
  <c r="O3794" i="3"/>
  <c r="O3793" i="3"/>
  <c r="O379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61" i="3"/>
  <c r="O3760" i="3"/>
  <c r="O3759" i="3"/>
  <c r="O3758" i="3"/>
  <c r="O3757" i="3"/>
  <c r="O3756" i="3"/>
  <c r="O3755" i="3"/>
  <c r="O3754" i="3"/>
  <c r="O3753" i="3"/>
  <c r="O375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O3532" i="3"/>
  <c r="O3531" i="3"/>
  <c r="O3530" i="3"/>
  <c r="O3529" i="3"/>
  <c r="O3528" i="3"/>
  <c r="O3527" i="3"/>
  <c r="O3526" i="3"/>
  <c r="O3525" i="3"/>
  <c r="O3524" i="3"/>
  <c r="O3523" i="3"/>
  <c r="O3522" i="3"/>
  <c r="O3521" i="3"/>
  <c r="O3520" i="3"/>
  <c r="O3519" i="3"/>
  <c r="O3518" i="3"/>
  <c r="O3517" i="3"/>
  <c r="O3516" i="3"/>
  <c r="O3515" i="3"/>
  <c r="O3514" i="3"/>
  <c r="O3513" i="3"/>
  <c r="O3512" i="3"/>
  <c r="O3511" i="3"/>
  <c r="O3510" i="3"/>
  <c r="O3509" i="3"/>
  <c r="O3508" i="3"/>
  <c r="O3507" i="3"/>
  <c r="O3506" i="3"/>
  <c r="O3505" i="3"/>
  <c r="O3504" i="3"/>
  <c r="O3503" i="3"/>
  <c r="O3502" i="3"/>
  <c r="O3501" i="3"/>
  <c r="O3500" i="3"/>
  <c r="O3499" i="3"/>
  <c r="O3498" i="3"/>
  <c r="O3497" i="3"/>
  <c r="O3496" i="3"/>
  <c r="O3495" i="3"/>
  <c r="O3494" i="3"/>
  <c r="O3493" i="3"/>
  <c r="O3492" i="3"/>
  <c r="O3491" i="3"/>
  <c r="O3490" i="3"/>
  <c r="O3489" i="3"/>
  <c r="O3488" i="3"/>
  <c r="O3487" i="3"/>
  <c r="O3486" i="3"/>
  <c r="O3485" i="3"/>
  <c r="O3484" i="3"/>
  <c r="O3483" i="3"/>
  <c r="O3482" i="3"/>
  <c r="O3481" i="3"/>
  <c r="O3480" i="3"/>
  <c r="O3479" i="3"/>
  <c r="O3478" i="3"/>
  <c r="O3477" i="3"/>
  <c r="O3476" i="3"/>
  <c r="O3475" i="3"/>
  <c r="O3474" i="3"/>
  <c r="O3473" i="3"/>
  <c r="O3472" i="3"/>
  <c r="O3471" i="3"/>
  <c r="O3470" i="3"/>
  <c r="O3469" i="3"/>
  <c r="O3468" i="3"/>
  <c r="O3467" i="3"/>
  <c r="O3466" i="3"/>
  <c r="O3465" i="3"/>
  <c r="O3464" i="3"/>
  <c r="O3463" i="3"/>
  <c r="O3462" i="3"/>
  <c r="O3461" i="3"/>
  <c r="O3460" i="3"/>
  <c r="O3459" i="3"/>
  <c r="O3458" i="3"/>
  <c r="O3457" i="3"/>
  <c r="O3456" i="3"/>
  <c r="O3455" i="3"/>
  <c r="O3454" i="3"/>
  <c r="O3453" i="3"/>
  <c r="O3452" i="3"/>
  <c r="O3451" i="3"/>
  <c r="O3450" i="3"/>
  <c r="O3449" i="3"/>
  <c r="O3448" i="3"/>
  <c r="O3447" i="3"/>
  <c r="O3446" i="3"/>
  <c r="O3445" i="3"/>
  <c r="O3444" i="3"/>
  <c r="O3443" i="3"/>
  <c r="O3442" i="3"/>
  <c r="O3441" i="3"/>
  <c r="O3440" i="3"/>
  <c r="O3439" i="3"/>
  <c r="O3438" i="3"/>
  <c r="O3437" i="3"/>
  <c r="O3436" i="3"/>
  <c r="O3435" i="3"/>
  <c r="O3434" i="3"/>
  <c r="O3433" i="3"/>
  <c r="O3432" i="3"/>
  <c r="O3431" i="3"/>
  <c r="O3430" i="3"/>
  <c r="O3429" i="3"/>
  <c r="O3428" i="3"/>
  <c r="O3427" i="3"/>
  <c r="O3426" i="3"/>
  <c r="O3425" i="3"/>
  <c r="O3424" i="3"/>
  <c r="O3423" i="3"/>
  <c r="O3422" i="3"/>
  <c r="O3421" i="3"/>
  <c r="O3420" i="3"/>
  <c r="O3419" i="3"/>
  <c r="O3418" i="3"/>
  <c r="O3417" i="3"/>
  <c r="O3416" i="3"/>
  <c r="O3415" i="3"/>
  <c r="O3414" i="3"/>
  <c r="O3413" i="3"/>
  <c r="O3412" i="3"/>
  <c r="O3411" i="3"/>
  <c r="O3410" i="3"/>
  <c r="O3409" i="3"/>
  <c r="O3408" i="3"/>
  <c r="O3407" i="3"/>
  <c r="O3406" i="3"/>
  <c r="O3405" i="3"/>
  <c r="O3404" i="3"/>
  <c r="O3403" i="3"/>
  <c r="O3402" i="3"/>
  <c r="O3401" i="3"/>
  <c r="O3400" i="3"/>
  <c r="O3399" i="3"/>
  <c r="O3398" i="3"/>
  <c r="O3397" i="3"/>
  <c r="O3396" i="3"/>
  <c r="O3395" i="3"/>
  <c r="O3394" i="3"/>
  <c r="O3393" i="3"/>
  <c r="O3392" i="3"/>
  <c r="O3391" i="3"/>
  <c r="O3390" i="3"/>
  <c r="O3389" i="3"/>
  <c r="O3388" i="3"/>
  <c r="O3387" i="3"/>
  <c r="O3386" i="3"/>
  <c r="O3385" i="3"/>
  <c r="O3384" i="3"/>
  <c r="O3383" i="3"/>
  <c r="O3382" i="3"/>
  <c r="O3381" i="3"/>
  <c r="O3380" i="3"/>
  <c r="O3379" i="3"/>
  <c r="O3378" i="3"/>
  <c r="O3377" i="3"/>
  <c r="O3376" i="3"/>
  <c r="O3375" i="3"/>
  <c r="O3374" i="3"/>
  <c r="O3373" i="3"/>
  <c r="O3372" i="3"/>
  <c r="O3371" i="3"/>
  <c r="O3370" i="3"/>
  <c r="O3369" i="3"/>
  <c r="O3368" i="3"/>
  <c r="O3367" i="3"/>
  <c r="O3366" i="3"/>
  <c r="O3365" i="3"/>
  <c r="O3364" i="3"/>
  <c r="O3363" i="3"/>
  <c r="O3362" i="3"/>
  <c r="O3361" i="3"/>
  <c r="O3360" i="3"/>
  <c r="O3359" i="3"/>
  <c r="O3358" i="3"/>
  <c r="O3357" i="3"/>
  <c r="O3356" i="3"/>
  <c r="O3355" i="3"/>
  <c r="O3354" i="3"/>
  <c r="O3353" i="3"/>
  <c r="O3352" i="3"/>
  <c r="O3351" i="3"/>
  <c r="O3350" i="3"/>
  <c r="O3349" i="3"/>
  <c r="O3348" i="3"/>
  <c r="O3347" i="3"/>
  <c r="O3346" i="3"/>
  <c r="O3345" i="3"/>
  <c r="O3344" i="3"/>
  <c r="O3343" i="3"/>
  <c r="O3342" i="3"/>
  <c r="O3341" i="3"/>
  <c r="O3340" i="3"/>
  <c r="O3339" i="3"/>
  <c r="O3338" i="3"/>
  <c r="O3337" i="3"/>
  <c r="O3336" i="3"/>
  <c r="O3335" i="3"/>
  <c r="O3334" i="3"/>
  <c r="O3333" i="3"/>
  <c r="O3332" i="3"/>
  <c r="O3331" i="3"/>
  <c r="O3330" i="3"/>
  <c r="O3329" i="3"/>
  <c r="O3328" i="3"/>
  <c r="O3327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289" i="3"/>
  <c r="O3288" i="3"/>
  <c r="O3287" i="3"/>
  <c r="O3286" i="3"/>
  <c r="O3285" i="3"/>
  <c r="O3284" i="3"/>
  <c r="O3283" i="3"/>
  <c r="O3282" i="3"/>
  <c r="O3281" i="3"/>
  <c r="O3280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261" i="3"/>
  <c r="O3260" i="3"/>
  <c r="O3259" i="3"/>
  <c r="O3258" i="3"/>
  <c r="O3257" i="3"/>
  <c r="O3256" i="3"/>
  <c r="O3255" i="3"/>
  <c r="O3254" i="3"/>
  <c r="O3253" i="3"/>
  <c r="O3252" i="3"/>
  <c r="O3251" i="3"/>
  <c r="O3250" i="3"/>
  <c r="O3249" i="3"/>
  <c r="O3248" i="3"/>
  <c r="O3247" i="3"/>
  <c r="O3246" i="3"/>
  <c r="O3245" i="3"/>
  <c r="O3244" i="3"/>
  <c r="O3243" i="3"/>
  <c r="O3242" i="3"/>
  <c r="O3241" i="3"/>
  <c r="O3240" i="3"/>
  <c r="O3239" i="3"/>
  <c r="O3238" i="3"/>
  <c r="O3237" i="3"/>
  <c r="O3236" i="3"/>
  <c r="O3235" i="3"/>
  <c r="O3234" i="3"/>
  <c r="O3233" i="3"/>
  <c r="O3232" i="3"/>
  <c r="O3231" i="3"/>
  <c r="O3230" i="3"/>
  <c r="O3229" i="3"/>
  <c r="O3228" i="3"/>
  <c r="O3227" i="3"/>
  <c r="O3226" i="3"/>
  <c r="O3225" i="3"/>
  <c r="O3224" i="3"/>
  <c r="O3223" i="3"/>
  <c r="O3222" i="3"/>
  <c r="O3221" i="3"/>
  <c r="O3220" i="3"/>
  <c r="O3219" i="3"/>
  <c r="O3218" i="3"/>
  <c r="O3217" i="3"/>
  <c r="O3216" i="3"/>
  <c r="O3215" i="3"/>
  <c r="O3214" i="3"/>
  <c r="O3213" i="3"/>
  <c r="O3212" i="3"/>
  <c r="O3211" i="3"/>
  <c r="O3210" i="3"/>
  <c r="O3209" i="3"/>
  <c r="O3208" i="3"/>
  <c r="O3207" i="3"/>
  <c r="O3206" i="3"/>
  <c r="O3205" i="3"/>
  <c r="O3204" i="3"/>
  <c r="O3203" i="3"/>
  <c r="O3202" i="3"/>
  <c r="O3201" i="3"/>
  <c r="O3200" i="3"/>
  <c r="O3199" i="3"/>
  <c r="O3198" i="3"/>
  <c r="O3197" i="3"/>
  <c r="O3196" i="3"/>
  <c r="O3195" i="3"/>
  <c r="O3194" i="3"/>
  <c r="O3193" i="3"/>
  <c r="O3192" i="3"/>
  <c r="O3191" i="3"/>
  <c r="O3190" i="3"/>
  <c r="O3189" i="3"/>
  <c r="O3188" i="3"/>
  <c r="O3187" i="3"/>
  <c r="O3186" i="3"/>
  <c r="O3185" i="3"/>
  <c r="O3184" i="3"/>
  <c r="O3183" i="3"/>
  <c r="O3182" i="3"/>
  <c r="O3181" i="3"/>
  <c r="O3180" i="3"/>
  <c r="O3179" i="3"/>
  <c r="O3178" i="3"/>
  <c r="O3177" i="3"/>
  <c r="O3176" i="3"/>
  <c r="O3175" i="3"/>
  <c r="O3174" i="3"/>
  <c r="O3173" i="3"/>
  <c r="O3172" i="3"/>
  <c r="O3171" i="3"/>
  <c r="O3170" i="3"/>
  <c r="O3169" i="3"/>
  <c r="O3168" i="3"/>
  <c r="O3167" i="3"/>
  <c r="O3166" i="3"/>
  <c r="O3165" i="3"/>
  <c r="O3164" i="3"/>
  <c r="O3163" i="3"/>
  <c r="O3162" i="3"/>
  <c r="O3161" i="3"/>
  <c r="O3160" i="3"/>
  <c r="O3159" i="3"/>
  <c r="O3158" i="3"/>
  <c r="O3157" i="3"/>
  <c r="O3156" i="3"/>
  <c r="O3155" i="3"/>
  <c r="O3154" i="3"/>
  <c r="O3153" i="3"/>
  <c r="O3152" i="3"/>
  <c r="O3151" i="3"/>
  <c r="O3150" i="3"/>
  <c r="O3149" i="3"/>
  <c r="O3148" i="3"/>
  <c r="O3147" i="3"/>
  <c r="O3146" i="3"/>
  <c r="O3145" i="3"/>
  <c r="O3144" i="3"/>
  <c r="O3143" i="3"/>
  <c r="O3142" i="3"/>
  <c r="O3141" i="3"/>
  <c r="O3140" i="3"/>
  <c r="O3139" i="3"/>
  <c r="O3138" i="3"/>
  <c r="O3137" i="3"/>
  <c r="O3136" i="3"/>
  <c r="O3135" i="3"/>
  <c r="O3134" i="3"/>
  <c r="O3133" i="3"/>
  <c r="O3132" i="3"/>
  <c r="O3131" i="3"/>
  <c r="O3130" i="3"/>
  <c r="O3129" i="3"/>
  <c r="O3128" i="3"/>
  <c r="O3127" i="3"/>
  <c r="O3126" i="3"/>
  <c r="O3125" i="3"/>
  <c r="O3124" i="3"/>
  <c r="O3123" i="3"/>
  <c r="O3122" i="3"/>
  <c r="O3121" i="3"/>
  <c r="O3120" i="3"/>
  <c r="O3119" i="3"/>
  <c r="O3118" i="3"/>
  <c r="O3117" i="3"/>
  <c r="O3116" i="3"/>
  <c r="O3115" i="3"/>
  <c r="O3114" i="3"/>
  <c r="O3113" i="3"/>
  <c r="O3112" i="3"/>
  <c r="O3111" i="3"/>
  <c r="O3110" i="3"/>
  <c r="O3109" i="3"/>
  <c r="O3108" i="3"/>
  <c r="O3107" i="3"/>
  <c r="O3106" i="3"/>
  <c r="O3105" i="3"/>
  <c r="O3104" i="3"/>
  <c r="O3103" i="3"/>
  <c r="O3102" i="3"/>
  <c r="O3101" i="3"/>
  <c r="O3100" i="3"/>
  <c r="O3099" i="3"/>
  <c r="O3098" i="3"/>
  <c r="O3097" i="3"/>
  <c r="O3096" i="3"/>
  <c r="O3095" i="3"/>
  <c r="O3094" i="3"/>
  <c r="O3093" i="3"/>
  <c r="O3092" i="3"/>
  <c r="O3091" i="3"/>
  <c r="O3090" i="3"/>
  <c r="O3089" i="3"/>
  <c r="O3088" i="3"/>
  <c r="O3087" i="3"/>
  <c r="O3086" i="3"/>
  <c r="O3085" i="3"/>
  <c r="O3084" i="3"/>
  <c r="O3083" i="3"/>
  <c r="O3082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O2848" i="3"/>
  <c r="O2847" i="3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O2832" i="3"/>
  <c r="O2831" i="3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800" i="3"/>
  <c r="O2799" i="3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O2784" i="3"/>
  <c r="O2783" i="3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O2768" i="3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O2607" i="3"/>
  <c r="O2606" i="3"/>
  <c r="O2605" i="3"/>
  <c r="O2604" i="3"/>
  <c r="O2603" i="3"/>
  <c r="O2602" i="3"/>
  <c r="O2601" i="3"/>
  <c r="O2600" i="3"/>
  <c r="O2599" i="3"/>
  <c r="O2598" i="3"/>
  <c r="O2597" i="3"/>
  <c r="O2596" i="3"/>
  <c r="O2595" i="3"/>
  <c r="O2594" i="3"/>
  <c r="O2593" i="3"/>
  <c r="O2592" i="3"/>
  <c r="O2591" i="3"/>
  <c r="O2590" i="3"/>
  <c r="O2589" i="3"/>
  <c r="O2588" i="3"/>
  <c r="O2587" i="3"/>
  <c r="O2586" i="3"/>
  <c r="O2585" i="3"/>
  <c r="O2584" i="3"/>
  <c r="O2583" i="3"/>
  <c r="O2582" i="3"/>
  <c r="O2581" i="3"/>
  <c r="O2580" i="3"/>
  <c r="O2579" i="3"/>
  <c r="O2578" i="3"/>
  <c r="O2577" i="3"/>
  <c r="O2576" i="3"/>
  <c r="O2575" i="3"/>
  <c r="O2574" i="3"/>
  <c r="O2573" i="3"/>
  <c r="O2572" i="3"/>
  <c r="O2571" i="3"/>
  <c r="O2570" i="3"/>
  <c r="O2569" i="3"/>
  <c r="O2568" i="3"/>
  <c r="O2567" i="3"/>
  <c r="O2566" i="3"/>
  <c r="O2565" i="3"/>
  <c r="O2564" i="3"/>
  <c r="O2563" i="3"/>
  <c r="O2562" i="3"/>
  <c r="O2561" i="3"/>
  <c r="O2560" i="3"/>
  <c r="O2559" i="3"/>
  <c r="O2558" i="3"/>
  <c r="O2557" i="3"/>
  <c r="O2556" i="3"/>
  <c r="O2555" i="3"/>
  <c r="O2554" i="3"/>
  <c r="O2553" i="3"/>
  <c r="O2552" i="3"/>
  <c r="O2551" i="3"/>
  <c r="O2550" i="3"/>
  <c r="O2549" i="3"/>
  <c r="O2548" i="3"/>
  <c r="O2547" i="3"/>
  <c r="O2546" i="3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O2532" i="3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O2516" i="3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O2500" i="3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O2484" i="3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P2" i="3"/>
  <c r="O2" i="3"/>
  <c r="G4" i="8" l="1"/>
  <c r="G8" i="8"/>
  <c r="G12" i="8"/>
  <c r="H5" i="8"/>
  <c r="H9" i="8"/>
  <c r="G9" i="8"/>
  <c r="G5" i="8"/>
  <c r="H13" i="8"/>
  <c r="G13" i="8"/>
  <c r="H3" i="8"/>
  <c r="G3" i="8"/>
  <c r="G7" i="8"/>
  <c r="G11" i="8"/>
  <c r="H4" i="8"/>
  <c r="H8" i="8"/>
  <c r="H12" i="8"/>
  <c r="E10" i="8"/>
  <c r="H10" i="8" s="1"/>
  <c r="E6" i="8"/>
  <c r="G6" i="8" s="1"/>
  <c r="F13" i="8"/>
  <c r="F9" i="8"/>
  <c r="F5" i="8"/>
  <c r="F12" i="8"/>
  <c r="F8" i="8"/>
  <c r="F4" i="8"/>
  <c r="D16" i="8"/>
  <c r="F11" i="8"/>
  <c r="F7" i="8"/>
  <c r="F3" i="8"/>
  <c r="C16" i="8"/>
  <c r="C17" i="8" s="1"/>
  <c r="E2" i="8"/>
  <c r="E16" i="8" s="1"/>
  <c r="B16" i="8"/>
  <c r="B17" i="8" l="1"/>
  <c r="D17" i="8"/>
  <c r="G10" i="8"/>
  <c r="F10" i="8"/>
  <c r="F2" i="8"/>
  <c r="F6" i="8"/>
  <c r="H2" i="8"/>
  <c r="G2" i="8"/>
  <c r="H6" i="8"/>
</calcChain>
</file>

<file path=xl/sharedStrings.xml><?xml version="1.0" encoding="utf-8"?>
<sst xmlns="http://schemas.openxmlformats.org/spreadsheetml/2006/main" count="49564" uniqueCount="8405">
  <si>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</si>
  <si>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</si>
  <si>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</si>
  <si>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</si>
  <si>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</si>
  <si>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</si>
  <si>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</si>
  <si>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</si>
  <si>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</si>
  <si>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</si>
  <si>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</si>
  <si>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</si>
  <si>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</si>
  <si>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</si>
  <si>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</si>
  <si>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</si>
  <si>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</si>
  <si>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</si>
  <si>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</si>
  <si>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</si>
  <si>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</si>
  <si>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</si>
  <si>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</si>
  <si>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</si>
  <si>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</si>
  <si>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</si>
  <si>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</si>
  <si>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</si>
  <si>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</si>
  <si>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</si>
  <si>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</si>
  <si>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</si>
  <si>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</si>
  <si>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</si>
  <si>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</si>
  <si>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</si>
  <si>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</si>
  <si>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</si>
  <si>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</si>
  <si>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</si>
  <si>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</si>
  <si>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</si>
  <si>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</si>
  <si>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</si>
  <si>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</si>
  <si>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</si>
  <si>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</si>
  <si>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</si>
  <si>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</si>
  <si>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</si>
  <si>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</si>
  <si>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</si>
  <si>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</si>
  <si>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</si>
  <si>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</si>
  <si>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</si>
  <si>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</si>
  <si>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</si>
  <si>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</si>
  <si>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</si>
  <si>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</si>
  <si>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</si>
  <si>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</si>
  <si>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</si>
  <si>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</si>
  <si>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</si>
  <si>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</si>
  <si>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</si>
  <si>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</si>
  <si>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</si>
  <si>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</si>
  <si>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</si>
  <si>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</si>
  <si>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</si>
  <si>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</si>
  <si>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</si>
  <si>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</si>
  <si>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</si>
  <si>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</si>
  <si>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</si>
  <si>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</si>
  <si>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</si>
  <si>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</si>
  <si>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</si>
  <si>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</si>
  <si>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</si>
  <si>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</si>
  <si>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</si>
  <si>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</si>
  <si>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</si>
  <si>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</si>
  <si>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</si>
  <si>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</si>
  <si>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</si>
  <si>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</si>
  <si>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</si>
  <si>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</si>
  <si>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</si>
  <si>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</si>
  <si>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</si>
  <si>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</si>
  <si>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</si>
  <si>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</si>
  <si>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</si>
  <si>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</si>
  <si>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</si>
  <si>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</si>
  <si>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</si>
  <si>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</si>
  <si>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</si>
  <si>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</si>
  <si>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</si>
  <si>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</si>
  <si>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</si>
  <si>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</si>
  <si>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</si>
  <si>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</si>
  <si>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</si>
  <si>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</si>
  <si>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</si>
  <si>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</si>
  <si>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</si>
  <si>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</si>
  <si>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</si>
  <si>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</si>
  <si>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</si>
  <si>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</si>
  <si>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</si>
  <si>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</si>
  <si>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</si>
  <si>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</si>
  <si>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</si>
  <si>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</si>
  <si>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</si>
  <si>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</si>
  <si>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</si>
  <si>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</si>
  <si>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</si>
  <si>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</si>
  <si>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</si>
  <si>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</si>
  <si>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</si>
  <si>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</si>
  <si>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</si>
  <si>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</si>
  <si>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</si>
  <si>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</si>
  <si>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</si>
  <si>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</si>
  <si>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</si>
  <si>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</si>
  <si>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</si>
  <si>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</si>
  <si>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</si>
  <si>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</si>
  <si>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</si>
  <si>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</si>
  <si>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</si>
  <si>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</si>
  <si>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</si>
  <si>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</si>
  <si>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</si>
  <si>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</si>
  <si>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</si>
  <si>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</si>
  <si>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</si>
  <si>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</si>
  <si>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</si>
  <si>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</si>
  <si>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</si>
  <si>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</si>
  <si>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</si>
  <si>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</si>
  <si>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</si>
  <si>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</si>
  <si>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</si>
  <si>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</si>
  <si>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</si>
  <si>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</si>
  <si>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</si>
  <si>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</si>
  <si>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</si>
  <si>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</si>
  <si>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</si>
  <si>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</si>
  <si>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</si>
  <si>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</si>
  <si>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</si>
  <si>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</si>
  <si>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</si>
  <si>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</si>
  <si>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</si>
  <si>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</si>
  <si>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</si>
  <si>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</si>
  <si>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</si>
  <si>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</si>
  <si>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</si>
  <si>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</si>
  <si>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</si>
  <si>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</si>
  <si>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</si>
  <si>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</si>
  <si>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</si>
  <si>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</si>
  <si>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</si>
  <si>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</si>
  <si>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</si>
  <si>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</si>
  <si>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</si>
  <si>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</si>
  <si>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</si>
  <si>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</si>
  <si>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</si>
  <si>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</si>
  <si>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</si>
  <si>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</si>
  <si>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</si>
  <si>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</si>
  <si>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</si>
  <si>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</si>
  <si>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</si>
  <si>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</si>
  <si>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</si>
  <si>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</si>
  <si>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</si>
  <si>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</si>
  <si>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</si>
  <si>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</si>
  <si>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</si>
  <si>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</si>
  <si>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</si>
  <si>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</si>
  <si>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</si>
  <si>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</si>
  <si>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</si>
  <si>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</si>
  <si>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</si>
  <si>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</si>
  <si>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</si>
  <si>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</si>
  <si>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</si>
  <si>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</si>
  <si>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</si>
  <si>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</si>
  <si>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</si>
  <si>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</si>
  <si>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</si>
  <si>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</si>
  <si>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</si>
  <si>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</si>
  <si>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</si>
  <si>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</si>
  <si>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</si>
  <si>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</si>
  <si>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</si>
  <si>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</si>
  <si>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</si>
  <si>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</si>
  <si>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</si>
  <si>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</si>
  <si>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</si>
  <si>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</si>
  <si>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</si>
  <si>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</si>
  <si>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</si>
  <si>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</si>
  <si>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</si>
  <si>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</si>
  <si>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</si>
  <si>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</si>
  <si>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</si>
  <si>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</si>
  <si>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</si>
  <si>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</si>
  <si>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</si>
  <si>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</si>
  <si>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</si>
  <si>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</si>
  <si>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</si>
  <si>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</si>
  <si>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</si>
  <si>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</si>
  <si>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</si>
  <si>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</si>
  <si>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</si>
  <si>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</si>
  <si>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</si>
  <si>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</si>
  <si>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</si>
  <si>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</si>
  <si>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</si>
  <si>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</si>
  <si>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</si>
  <si>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</si>
  <si>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</si>
  <si>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</si>
  <si>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</si>
  <si>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</si>
  <si>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</si>
  <si>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</si>
  <si>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</si>
  <si>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</si>
  <si>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</si>
  <si>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</si>
  <si>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</si>
  <si>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</si>
  <si>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</si>
  <si>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</si>
  <si>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</si>
  <si>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</si>
  <si>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</si>
  <si>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</si>
  <si>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</si>
  <si>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</si>
  <si>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</si>
  <si>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</si>
  <si>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</si>
  <si>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</si>
  <si>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</si>
  <si>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</si>
  <si>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</si>
  <si>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</si>
  <si>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</si>
  <si>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</si>
  <si>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</si>
  <si>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</si>
  <si>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</si>
  <si>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</si>
  <si>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</si>
  <si>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</si>
  <si>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</si>
  <si>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</si>
  <si>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</si>
  <si>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</si>
  <si>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</si>
  <si>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</si>
  <si>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</si>
  <si>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</si>
  <si>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</si>
  <si>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</si>
  <si>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</si>
  <si>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</si>
  <si>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</si>
  <si>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</si>
  <si>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</si>
  <si>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</si>
  <si>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</si>
  <si>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</si>
  <si>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</si>
  <si>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</si>
  <si>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</si>
  <si>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</si>
  <si>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</si>
  <si>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</si>
  <si>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</si>
  <si>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</si>
  <si>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</si>
  <si>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</si>
  <si>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</si>
  <si>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</si>
  <si>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</si>
  <si>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</si>
  <si>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</si>
  <si>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</si>
  <si>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</si>
  <si>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</si>
  <si>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</si>
  <si>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</si>
  <si>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</si>
  <si>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</si>
  <si>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</si>
  <si>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</si>
  <si>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</si>
  <si>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</si>
  <si>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</si>
  <si>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</si>
  <si>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</si>
  <si>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</si>
  <si>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</si>
  <si>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</si>
  <si>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</si>
  <si>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</si>
  <si>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</si>
  <si>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</si>
  <si>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</si>
  <si>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</si>
  <si>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</si>
  <si>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</si>
  <si>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</si>
  <si>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</si>
  <si>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</si>
  <si>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</si>
  <si>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</si>
  <si>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</si>
  <si>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</si>
  <si>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</si>
  <si>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</si>
  <si>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</si>
  <si>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</si>
  <si>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</si>
  <si>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</si>
  <si>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</si>
  <si>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</si>
  <si>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</si>
  <si>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</si>
  <si>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</si>
  <si>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</si>
  <si>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</si>
  <si>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</si>
  <si>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</si>
  <si>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</si>
  <si>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</si>
  <si>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</si>
  <si>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</si>
  <si>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</si>
  <si>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</si>
  <si>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</si>
  <si>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</si>
  <si>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</si>
  <si>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</si>
  <si>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</si>
  <si>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</si>
  <si>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</si>
  <si>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</si>
  <si>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</si>
  <si>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</si>
  <si>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</si>
  <si>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</si>
  <si>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</si>
  <si>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</si>
  <si>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</si>
  <si>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</si>
  <si>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</si>
  <si>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</si>
  <si>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</si>
  <si>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</si>
  <si>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</si>
  <si>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</si>
  <si>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</si>
  <si>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</si>
  <si>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</si>
  <si>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</si>
  <si>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</si>
  <si>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</si>
  <si>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</si>
  <si>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</si>
  <si>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</si>
  <si>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</si>
  <si>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</si>
  <si>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</si>
  <si>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</si>
  <si>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</si>
  <si>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</si>
  <si>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</si>
  <si>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</si>
  <si>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</si>
  <si>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</si>
  <si>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</si>
  <si>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</si>
  <si>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</si>
  <si>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</si>
  <si>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</si>
  <si>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</si>
  <si>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</si>
  <si>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</si>
  <si>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</si>
  <si>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</si>
  <si>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</si>
  <si>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</si>
  <si>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</si>
  <si>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</si>
  <si>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</si>
  <si>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</si>
  <si>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</si>
  <si>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</si>
  <si>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</si>
  <si>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</si>
  <si>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</si>
  <si>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</si>
  <si>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</si>
  <si>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</si>
  <si>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</si>
  <si>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</si>
  <si>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</si>
  <si>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</si>
  <si>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</si>
  <si>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</si>
  <si>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</si>
  <si>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</si>
  <si>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</si>
  <si>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</si>
  <si>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</si>
  <si>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</si>
  <si>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</si>
  <si>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</si>
  <si>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</si>
  <si>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</si>
  <si>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</si>
  <si>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</si>
  <si>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</si>
  <si>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</si>
  <si>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</si>
  <si>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</si>
  <si>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</si>
  <si>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</si>
  <si>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</si>
  <si>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</si>
  <si>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</si>
  <si>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</si>
  <si>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</si>
  <si>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</si>
  <si>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</si>
  <si>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</si>
  <si>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</si>
  <si>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</si>
  <si>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</si>
  <si>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</si>
  <si>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</si>
  <si>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</si>
  <si>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</si>
  <si>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</si>
  <si>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</si>
  <si>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</si>
  <si>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</si>
  <si>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</si>
  <si>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</si>
  <si>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</si>
  <si>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</si>
  <si>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</si>
  <si>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</si>
  <si>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</si>
  <si>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</si>
  <si>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</si>
  <si>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</si>
  <si>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</si>
  <si>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</si>
  <si>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</si>
  <si>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</si>
  <si>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</si>
  <si>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</si>
  <si>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</si>
  <si>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</si>
  <si>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</si>
  <si>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</si>
  <si>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</si>
  <si>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</si>
  <si>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</si>
  <si>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</si>
  <si>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</si>
  <si>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</si>
  <si>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</si>
  <si>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</si>
  <si>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</si>
  <si>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</si>
  <si>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</si>
  <si>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</si>
  <si>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</si>
  <si>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</si>
  <si>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</si>
  <si>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</si>
  <si>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</si>
  <si>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</si>
  <si>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</si>
  <si>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</si>
  <si>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</si>
  <si>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</si>
  <si>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</si>
  <si>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</si>
  <si>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</si>
  <si>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</si>
  <si>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</si>
  <si>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</si>
  <si>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</si>
  <si>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</si>
  <si>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</si>
  <si>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</si>
  <si>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</si>
  <si>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</si>
  <si>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</si>
  <si>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</si>
  <si>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</si>
  <si>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</si>
  <si>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</si>
  <si>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</si>
  <si>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</si>
  <si>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</si>
  <si>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</si>
  <si>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</si>
  <si>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</si>
  <si>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</si>
  <si>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</si>
  <si>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</si>
  <si>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</si>
  <si>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</si>
  <si>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</si>
  <si>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</si>
  <si>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</si>
  <si>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</si>
  <si>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</si>
  <si>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</si>
  <si>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</si>
  <si>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</si>
  <si>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</si>
  <si>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</si>
  <si>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</si>
  <si>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</si>
  <si>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</si>
  <si>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</si>
  <si>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</si>
  <si>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</si>
  <si>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</si>
  <si>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</si>
  <si>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</si>
  <si>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</si>
  <si>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</si>
  <si>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</si>
  <si>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</si>
  <si>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</si>
  <si>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</si>
  <si>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</si>
  <si>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</si>
  <si>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</si>
  <si>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</si>
  <si>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</si>
  <si>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</si>
  <si>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</si>
  <si>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</si>
  <si>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</si>
  <si>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</si>
  <si>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</si>
  <si>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</si>
  <si>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</si>
  <si>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</si>
  <si>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</si>
  <si>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</si>
  <si>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</si>
  <si>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</si>
  <si>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</si>
  <si>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</si>
  <si>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</si>
  <si>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</si>
  <si>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</si>
  <si>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</si>
  <si>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</si>
  <si>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</si>
  <si>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</si>
  <si>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</si>
  <si>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</si>
  <si>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</si>
  <si>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</si>
  <si>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</si>
  <si>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</si>
  <si>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</si>
  <si>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</si>
  <si>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</si>
  <si>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</si>
  <si>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</si>
  <si>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</si>
  <si>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</si>
  <si>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</si>
  <si>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</si>
  <si>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</si>
  <si>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</si>
  <si>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</si>
  <si>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</si>
  <si>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</si>
  <si>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</si>
  <si>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</si>
  <si>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</si>
  <si>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</si>
  <si>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</si>
  <si>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</si>
  <si>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</si>
  <si>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</si>
  <si>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</si>
  <si>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</si>
  <si>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</si>
  <si>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</si>
  <si>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</si>
  <si>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</si>
  <si>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</si>
  <si>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</si>
  <si>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</si>
  <si>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</si>
  <si>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</si>
  <si>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</si>
  <si>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</si>
  <si>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</si>
  <si>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</si>
  <si>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</si>
  <si>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</si>
  <si>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</si>
  <si>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</si>
  <si>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</si>
  <si>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</si>
  <si>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</si>
  <si>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</si>
  <si>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</si>
  <si>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</si>
  <si>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</si>
  <si>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</si>
  <si>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</si>
  <si>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</si>
  <si>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</si>
  <si>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</si>
  <si>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</si>
  <si>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</si>
  <si>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</si>
  <si>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</si>
  <si>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</si>
  <si>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</si>
  <si>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</si>
  <si>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</si>
  <si>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</si>
  <si>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</si>
  <si>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</si>
  <si>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</si>
  <si>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</si>
  <si>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</si>
  <si>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</si>
  <si>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</si>
  <si>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</si>
  <si>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</si>
  <si>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</si>
  <si>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</si>
  <si>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</si>
  <si>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</si>
  <si>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</si>
  <si>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</si>
  <si>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</si>
  <si>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</si>
  <si>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</si>
  <si>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</si>
  <si>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</si>
  <si>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</si>
  <si>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</si>
  <si>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</si>
  <si>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</si>
  <si>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</si>
  <si>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</si>
  <si>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</si>
  <si>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</si>
  <si>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</si>
  <si>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</si>
  <si>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</si>
  <si>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</si>
  <si>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</si>
  <si>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</si>
  <si>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</si>
  <si>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</si>
  <si>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</si>
  <si>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</si>
  <si>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</si>
  <si>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</si>
  <si>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</si>
  <si>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</si>
  <si>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</si>
  <si>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</si>
  <si>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</si>
  <si>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</si>
  <si>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</si>
  <si>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</si>
  <si>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</si>
  <si>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</si>
  <si>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</si>
  <si>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</si>
  <si>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</si>
  <si>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</si>
  <si>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</si>
  <si>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</si>
  <si>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</si>
  <si>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</si>
  <si>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</si>
  <si>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</si>
  <si>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</si>
  <si>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</si>
  <si>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</si>
  <si>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</si>
  <si>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</si>
  <si>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</si>
  <si>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</si>
  <si>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</si>
  <si>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</si>
  <si>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</si>
  <si>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</si>
  <si>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</si>
  <si>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</si>
  <si>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</si>
  <si>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</si>
  <si>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</si>
  <si>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</si>
  <si>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</si>
  <si>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</si>
  <si>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</si>
  <si>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</si>
  <si>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</si>
  <si>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</si>
  <si>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</si>
  <si>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</si>
  <si>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</si>
  <si>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</si>
  <si>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</si>
  <si>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</si>
  <si>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</si>
  <si>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</si>
  <si>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</si>
  <si>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</si>
  <si>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</si>
  <si>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</si>
  <si>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</si>
  <si>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</si>
  <si>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</si>
  <si>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</si>
  <si>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</si>
  <si>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</si>
  <si>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</si>
  <si>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</si>
  <si>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</si>
  <si>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</si>
  <si>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</si>
  <si>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</si>
  <si>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</si>
  <si>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</si>
  <si>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</si>
  <si>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</si>
  <si>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</si>
  <si>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</si>
  <si>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</si>
  <si>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</si>
  <si>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</si>
  <si>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</si>
  <si>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</si>
  <si>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</si>
  <si>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</si>
  <si>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</si>
  <si>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</si>
  <si>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</si>
  <si>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</si>
  <si>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</si>
  <si>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</si>
  <si>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</si>
  <si>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</si>
  <si>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</si>
  <si>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</si>
  <si>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</si>
  <si>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</si>
  <si>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</si>
  <si>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</si>
  <si>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</si>
  <si>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</si>
  <si>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</si>
  <si>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</si>
  <si>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</si>
  <si>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</si>
  <si>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</si>
  <si>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</si>
  <si>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</si>
  <si>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</si>
  <si>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</si>
  <si>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</si>
  <si>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</si>
  <si>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</si>
  <si>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</si>
  <si>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</si>
  <si>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</si>
  <si>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</si>
  <si>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</si>
  <si>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</si>
  <si>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</si>
  <si>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</si>
  <si>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</si>
  <si>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</si>
  <si>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</si>
  <si>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</si>
  <si>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</si>
  <si>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</si>
  <si>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</si>
  <si>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</si>
  <si>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</si>
  <si>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</si>
  <si>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</si>
  <si>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</si>
  <si>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</si>
  <si>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</si>
  <si>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</si>
  <si>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</si>
  <si>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</si>
  <si>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</si>
  <si>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</si>
  <si>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</si>
  <si>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</si>
  <si>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</si>
  <si>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</si>
  <si>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</si>
  <si>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</si>
  <si>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</si>
  <si>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</si>
  <si>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</si>
  <si>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</si>
  <si>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</si>
  <si>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</si>
  <si>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</si>
  <si>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</si>
  <si>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</si>
  <si>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</si>
  <si>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</si>
  <si>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</si>
  <si>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</si>
  <si>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</si>
  <si>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</si>
  <si>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</si>
  <si>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</si>
  <si>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</si>
  <si>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</si>
  <si>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</si>
  <si>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</si>
  <si>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</si>
  <si>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</si>
  <si>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</si>
  <si>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</si>
  <si>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</si>
  <si>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</si>
  <si>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</si>
  <si>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</si>
  <si>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</si>
  <si>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</si>
  <si>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</si>
  <si>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</si>
  <si>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</si>
  <si>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</si>
  <si>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</si>
  <si>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</si>
  <si>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</si>
  <si>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</si>
  <si>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</si>
  <si>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</si>
  <si>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</si>
  <si>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</si>
  <si>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</si>
  <si>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</si>
  <si>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</si>
  <si>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</si>
  <si>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</si>
  <si>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</si>
  <si>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</si>
  <si>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</si>
  <si>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</si>
  <si>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</si>
  <si>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</si>
  <si>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</si>
  <si>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</si>
  <si>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</si>
  <si>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</si>
  <si>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</si>
  <si>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</si>
  <si>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</si>
  <si>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</si>
  <si>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</si>
  <si>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</si>
  <si>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</si>
  <si>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</si>
  <si>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</si>
  <si>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</si>
  <si>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</si>
  <si>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</si>
  <si>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</si>
  <si>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</si>
  <si>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</si>
  <si>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</si>
  <si>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</si>
  <si>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</si>
  <si>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</si>
  <si>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</si>
  <si>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</si>
  <si>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</si>
  <si>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</si>
  <si>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</si>
  <si>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</si>
  <si>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</si>
  <si>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</si>
  <si>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</si>
  <si>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</si>
  <si>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</si>
  <si>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</si>
  <si>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</si>
  <si>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</si>
  <si>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</si>
  <si>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</si>
  <si>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</si>
  <si>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</si>
  <si>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</si>
  <si>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</si>
  <si>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</si>
  <si>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</si>
  <si>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</si>
  <si>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</si>
  <si>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</si>
  <si>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</si>
  <si>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</si>
  <si>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</si>
  <si>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</si>
  <si>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</si>
  <si>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</si>
  <si>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</si>
  <si>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</si>
  <si>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</si>
  <si>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</si>
  <si>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</si>
  <si>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</si>
  <si>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</si>
  <si>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</si>
  <si>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</si>
  <si>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</si>
  <si>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</si>
  <si>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</si>
  <si>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</si>
  <si>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</si>
  <si>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</si>
  <si>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</si>
  <si>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</si>
  <si>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</si>
  <si>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</si>
  <si>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</si>
  <si>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</si>
  <si>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</si>
  <si>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</si>
  <si>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</si>
  <si>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</si>
  <si>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</si>
  <si>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</si>
  <si>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</si>
  <si>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</si>
  <si>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</si>
  <si>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</si>
  <si>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</si>
  <si>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</si>
  <si>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</si>
  <si>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</si>
  <si>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</si>
  <si>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</si>
  <si>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</si>
  <si>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</si>
  <si>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</si>
  <si>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</si>
  <si>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</si>
  <si>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</si>
  <si>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</si>
  <si>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</si>
  <si>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</si>
  <si>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</si>
  <si>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</si>
  <si>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</si>
  <si>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</si>
  <si>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</si>
  <si>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</si>
  <si>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</si>
  <si>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</si>
  <si>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</si>
  <si>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</si>
  <si>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</si>
  <si>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</si>
  <si>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</si>
  <si>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</si>
  <si>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</si>
  <si>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</si>
  <si>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</si>
  <si>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</si>
  <si>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</si>
  <si>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</si>
  <si>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</si>
  <si>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</si>
  <si>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</si>
  <si>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</si>
  <si>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</si>
  <si>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</si>
  <si>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</si>
  <si>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</si>
  <si>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</si>
  <si>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</si>
  <si>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</si>
  <si>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</si>
  <si>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</si>
  <si>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</si>
  <si>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</si>
  <si>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</si>
  <si>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</si>
  <si>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</si>
  <si>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</si>
  <si>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</si>
  <si>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</si>
  <si>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</si>
  <si>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</si>
  <si>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</si>
  <si>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</si>
  <si>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</si>
  <si>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</si>
  <si>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</si>
  <si>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</si>
  <si>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</si>
  <si>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</si>
  <si>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</si>
  <si>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</si>
  <si>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</si>
  <si>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</si>
  <si>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</si>
  <si>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</si>
  <si>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</si>
  <si>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</si>
  <si>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</si>
  <si>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</si>
  <si>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</si>
  <si>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</si>
  <si>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</si>
  <si>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</si>
  <si>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</si>
  <si>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</si>
  <si>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</si>
  <si>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</si>
  <si>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</si>
  <si>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</si>
  <si>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</si>
  <si>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</si>
  <si>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</si>
  <si>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</si>
  <si>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</si>
  <si>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</si>
  <si>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</si>
  <si>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</si>
  <si>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</si>
  <si>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</si>
  <si>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</si>
  <si>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</si>
  <si>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</si>
  <si>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</si>
  <si>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</si>
  <si>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</si>
  <si>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</si>
  <si>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</si>
  <si>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</si>
  <si>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</si>
  <si>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</si>
  <si>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</si>
  <si>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</si>
  <si>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</si>
  <si>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</si>
  <si>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</si>
  <si>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</si>
  <si>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</si>
  <si>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</si>
  <si>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</si>
  <si>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</si>
  <si>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</si>
  <si>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</si>
  <si>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</si>
  <si>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</si>
  <si>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</si>
  <si>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</si>
  <si>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</si>
  <si>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</si>
  <si>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</si>
  <si>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</si>
  <si>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</si>
  <si>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</si>
  <si>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</si>
  <si>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</si>
  <si>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</si>
  <si>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</si>
  <si>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</si>
  <si>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</si>
  <si>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</si>
  <si>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</si>
  <si>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</si>
  <si>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</si>
  <si>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</si>
  <si>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</si>
  <si>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</si>
  <si>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</si>
  <si>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</si>
  <si>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</si>
  <si>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</si>
  <si>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</si>
  <si>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</si>
  <si>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</si>
  <si>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</si>
  <si>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</si>
  <si>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</si>
  <si>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</si>
  <si>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</si>
  <si>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</si>
  <si>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</si>
  <si>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</si>
  <si>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</si>
  <si>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</si>
  <si>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</si>
  <si>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</si>
  <si>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</si>
  <si>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</si>
  <si>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</si>
  <si>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</si>
  <si>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</si>
  <si>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</si>
  <si>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</si>
  <si>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</si>
  <si>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</si>
  <si>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</si>
  <si>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</si>
  <si>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</si>
  <si>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</si>
  <si>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</si>
  <si>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</si>
  <si>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</si>
  <si>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</si>
  <si>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</si>
  <si>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</si>
  <si>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</si>
  <si>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</si>
  <si>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</si>
  <si>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</si>
  <si>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</si>
  <si>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</si>
  <si>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</si>
  <si>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</si>
  <si>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</si>
  <si>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</si>
  <si>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</si>
  <si>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</si>
  <si>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</si>
  <si>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</si>
  <si>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</si>
  <si>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</si>
  <si>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</si>
  <si>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</si>
  <si>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</si>
  <si>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</si>
  <si>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</si>
  <si>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</si>
  <si>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</si>
  <si>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</si>
  <si>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</si>
  <si>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</si>
  <si>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</si>
  <si>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</si>
  <si>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</si>
  <si>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</si>
  <si>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</si>
  <si>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</si>
  <si>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</si>
  <si>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</si>
  <si>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</si>
  <si>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</si>
  <si>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</si>
  <si>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</si>
  <si>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</si>
  <si>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</si>
  <si>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</si>
  <si>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</si>
  <si>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</si>
  <si>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</si>
  <si>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</si>
  <si>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</si>
  <si>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</si>
  <si>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</si>
  <si>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</si>
  <si>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</si>
  <si>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</si>
  <si>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</si>
  <si>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</si>
  <si>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</si>
  <si>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</si>
  <si>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</si>
  <si>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</si>
  <si>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</si>
  <si>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</si>
  <si>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</si>
  <si>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</si>
  <si>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</si>
  <si>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</si>
  <si>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</si>
  <si>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</si>
  <si>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</si>
  <si>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</si>
  <si>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</si>
  <si>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</si>
  <si>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</si>
  <si>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</si>
  <si>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</si>
  <si>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</si>
  <si>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</si>
  <si>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</si>
  <si>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</si>
  <si>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</si>
  <si>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</si>
  <si>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</si>
  <si>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</si>
  <si>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</si>
  <si>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</si>
  <si>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</si>
  <si>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</si>
  <si>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</si>
  <si>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</si>
  <si>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</si>
  <si>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</si>
  <si>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</si>
  <si>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</si>
  <si>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</si>
  <si>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</si>
  <si>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</si>
  <si>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</si>
  <si>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</si>
  <si>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</si>
  <si>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</si>
  <si>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</si>
  <si>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</si>
  <si>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</si>
  <si>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</si>
  <si>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</si>
  <si>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</si>
  <si>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</si>
  <si>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</si>
  <si>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</si>
  <si>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</si>
  <si>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</si>
  <si>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</si>
  <si>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</si>
  <si>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</si>
  <si>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</si>
  <si>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</si>
  <si>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</si>
  <si>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</si>
  <si>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</si>
  <si>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</si>
  <si>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</si>
  <si>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</si>
  <si>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</si>
  <si>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</si>
  <si>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</si>
  <si>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</si>
  <si>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</si>
  <si>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</si>
  <si>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</si>
  <si>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</si>
  <si>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</si>
  <si>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</si>
  <si>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</si>
  <si>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</si>
  <si>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</si>
  <si>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</si>
  <si>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</si>
  <si>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</si>
  <si>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</si>
  <si>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</si>
  <si>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</si>
  <si>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</si>
  <si>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</si>
  <si>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</si>
  <si>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</si>
  <si>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</si>
  <si>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</si>
  <si>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</si>
  <si>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</si>
  <si>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</si>
  <si>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</si>
  <si>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</si>
  <si>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</si>
  <si>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</si>
  <si>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</si>
  <si>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</si>
  <si>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</si>
  <si>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</si>
  <si>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</si>
  <si>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</si>
  <si>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</si>
  <si>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</si>
  <si>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</si>
  <si>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</si>
  <si>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</si>
  <si>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</si>
  <si>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</si>
  <si>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</si>
  <si>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</si>
  <si>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</si>
  <si>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</si>
  <si>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</si>
  <si>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</si>
  <si>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</si>
  <si>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</si>
  <si>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</si>
  <si>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</si>
  <si>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</si>
  <si>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</si>
  <si>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</si>
  <si>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</si>
  <si>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</si>
  <si>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</si>
  <si>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</si>
  <si>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</si>
  <si>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</si>
  <si>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</si>
  <si>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</si>
  <si>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</si>
  <si>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</si>
  <si>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</si>
  <si>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</si>
  <si>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</si>
  <si>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</si>
  <si>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</si>
  <si>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</si>
  <si>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</si>
  <si>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</si>
  <si>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</si>
  <si>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</si>
  <si>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</si>
  <si>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</si>
  <si>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</si>
  <si>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</si>
  <si>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</si>
  <si>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</si>
  <si>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</si>
  <si>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</si>
  <si>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</si>
  <si>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</si>
  <si>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</si>
  <si>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</si>
  <si>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</si>
  <si>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</si>
  <si>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</si>
  <si>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</si>
  <si>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</si>
  <si>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</si>
  <si>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</si>
  <si>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</si>
  <si>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</si>
  <si>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</si>
  <si>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</si>
  <si>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</si>
  <si>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</si>
  <si>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</si>
  <si>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</si>
  <si>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</si>
  <si>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</si>
  <si>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</si>
  <si>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</si>
  <si>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</si>
  <si>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</si>
  <si>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</si>
  <si>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</si>
  <si>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</si>
  <si>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</si>
  <si>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</si>
  <si>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</si>
  <si>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</si>
  <si>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</si>
  <si>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</si>
  <si>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</si>
  <si>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</si>
  <si>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</si>
  <si>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</si>
  <si>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</si>
  <si>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</si>
  <si>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</si>
  <si>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</si>
  <si>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</si>
  <si>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</si>
  <si>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</si>
  <si>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</si>
  <si>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</si>
  <si>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</si>
  <si>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</si>
  <si>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</si>
  <si>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</si>
  <si>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</si>
  <si>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</si>
  <si>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</si>
  <si>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</si>
  <si>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</si>
  <si>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</si>
  <si>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</si>
  <si>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</si>
  <si>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</si>
  <si>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</si>
  <si>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</si>
  <si>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</si>
  <si>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</si>
  <si>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</si>
  <si>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</si>
  <si>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</si>
  <si>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</si>
  <si>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</si>
  <si>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</si>
  <si>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</si>
  <si>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</si>
  <si>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</si>
  <si>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</si>
  <si>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</si>
  <si>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</si>
  <si>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</si>
  <si>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</si>
  <si>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</si>
  <si>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</si>
  <si>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</si>
  <si>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</si>
  <si>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</si>
  <si>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</si>
  <si>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</si>
  <si>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</si>
  <si>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</si>
  <si>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</si>
  <si>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</si>
  <si>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</si>
  <si>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</si>
  <si>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</si>
  <si>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</si>
  <si>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</si>
  <si>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</si>
  <si>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</si>
  <si>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</si>
  <si>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</si>
  <si>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</si>
  <si>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</si>
  <si>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</si>
  <si>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</si>
  <si>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</si>
  <si>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</si>
  <si>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</si>
  <si>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</si>
  <si>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</si>
  <si>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</si>
  <si>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</si>
  <si>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</si>
  <si>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</si>
  <si>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</si>
  <si>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</si>
  <si>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</si>
  <si>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</si>
  <si>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</si>
  <si>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</si>
  <si>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</si>
  <si>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</si>
  <si>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</si>
  <si>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</si>
  <si>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</si>
  <si>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</si>
  <si>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</si>
  <si>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</si>
  <si>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</si>
  <si>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</si>
  <si>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</si>
  <si>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</si>
  <si>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</si>
  <si>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</si>
  <si>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</si>
  <si>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</si>
  <si>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</si>
  <si>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</si>
  <si>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</si>
  <si>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</si>
  <si>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</si>
  <si>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</si>
  <si>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</si>
  <si>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</si>
  <si>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</si>
  <si>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</si>
  <si>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</si>
  <si>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</si>
  <si>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</si>
  <si>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</si>
  <si>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</si>
  <si>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</si>
  <si>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</si>
  <si>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</si>
  <si>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</si>
  <si>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</si>
  <si>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</si>
  <si>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</si>
  <si>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</si>
  <si>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</si>
  <si>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</si>
  <si>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</si>
  <si>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</si>
  <si>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</si>
  <si>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</si>
  <si>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</si>
  <si>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</si>
  <si>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</si>
  <si>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</si>
  <si>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</si>
  <si>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</si>
  <si>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</si>
  <si>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</si>
  <si>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</si>
  <si>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</si>
  <si>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</si>
  <si>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</si>
  <si>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</si>
  <si>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</si>
  <si>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</si>
  <si>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</si>
  <si>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</si>
  <si>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</si>
  <si>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</si>
  <si>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</si>
  <si>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</si>
  <si>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</si>
  <si>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</si>
  <si>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</si>
  <si>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</si>
  <si>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</si>
  <si>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</si>
  <si>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</si>
  <si>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</si>
  <si>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</si>
  <si>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</si>
  <si>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</si>
  <si>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</si>
  <si>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</si>
  <si>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</si>
  <si>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</si>
  <si>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</si>
  <si>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</si>
  <si>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</si>
  <si>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</si>
  <si>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</si>
  <si>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</si>
  <si>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</si>
  <si>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</si>
  <si>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</si>
  <si>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</si>
  <si>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</si>
  <si>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</si>
  <si>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</si>
  <si>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</si>
  <si>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</si>
  <si>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</si>
  <si>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</si>
  <si>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</si>
  <si>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</si>
  <si>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</si>
  <si>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</si>
  <si>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</si>
  <si>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</si>
  <si>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</si>
  <si>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</si>
  <si>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</si>
  <si>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</si>
  <si>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</si>
  <si>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</si>
  <si>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</si>
  <si>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</si>
  <si>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</si>
  <si>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</si>
  <si>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</si>
  <si>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</si>
  <si>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</si>
  <si>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</si>
  <si>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</si>
  <si>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</si>
  <si>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</si>
  <si>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</si>
  <si>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</si>
  <si>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</si>
  <si>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</si>
  <si>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</si>
  <si>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</si>
  <si>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</si>
  <si>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</si>
  <si>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</si>
  <si>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</si>
  <si>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</si>
  <si>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</si>
  <si>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</si>
  <si>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</si>
  <si>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</si>
  <si>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</si>
  <si>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</si>
  <si>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</si>
  <si>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</si>
  <si>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</si>
  <si>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</si>
  <si>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</si>
  <si>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</si>
  <si>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</si>
  <si>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</si>
  <si>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</si>
  <si>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</si>
  <si>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</si>
  <si>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</si>
  <si>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</si>
  <si>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</si>
  <si>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</si>
  <si>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</si>
  <si>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</si>
  <si>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</si>
  <si>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</si>
  <si>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</si>
  <si>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</si>
  <si>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</si>
  <si>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</si>
  <si>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</si>
  <si>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</si>
  <si>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</si>
  <si>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</si>
  <si>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</si>
  <si>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</si>
  <si>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</si>
  <si>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</si>
  <si>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</si>
  <si>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</si>
  <si>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</si>
  <si>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</si>
  <si>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</si>
  <si>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</si>
  <si>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</si>
  <si>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</si>
  <si>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</si>
  <si>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</si>
  <si>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</si>
  <si>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</si>
  <si>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</si>
  <si>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</si>
  <si>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</si>
  <si>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</si>
  <si>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</si>
  <si>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</si>
  <si>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</si>
  <si>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</si>
  <si>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</si>
  <si>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</si>
  <si>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</si>
  <si>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</si>
  <si>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</si>
  <si>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</si>
  <si>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</si>
  <si>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</si>
  <si>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</si>
  <si>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</si>
  <si>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</si>
  <si>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</si>
  <si>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</si>
  <si>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</si>
  <si>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</si>
  <si>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</si>
  <si>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</si>
  <si>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</si>
  <si>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</si>
  <si>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</si>
  <si>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</si>
  <si>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</si>
  <si>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</si>
  <si>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</si>
  <si>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</si>
  <si>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</si>
  <si>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</si>
  <si>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</si>
  <si>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</si>
  <si>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</si>
  <si>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</si>
  <si>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</si>
  <si>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</si>
  <si>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</si>
  <si>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</si>
  <si>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</si>
  <si>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</si>
  <si>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</si>
  <si>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</si>
  <si>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</si>
  <si>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</si>
  <si>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</si>
  <si>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</si>
  <si>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</si>
  <si>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</si>
  <si>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</si>
  <si>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</si>
  <si>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</si>
  <si>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</si>
  <si>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</si>
  <si>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</si>
  <si>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</si>
  <si>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</si>
  <si>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</si>
  <si>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</si>
  <si>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</si>
  <si>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</si>
  <si>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</si>
  <si>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</si>
  <si>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</si>
  <si>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</si>
  <si>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</si>
  <si>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</si>
  <si>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</si>
  <si>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</si>
  <si>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</si>
  <si>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</si>
  <si>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</si>
  <si>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</si>
  <si>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</si>
  <si>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</si>
  <si>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</si>
  <si>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</si>
  <si>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</si>
  <si>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</si>
  <si>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</si>
  <si>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</si>
  <si>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</si>
  <si>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</si>
  <si>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</si>
  <si>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</si>
  <si>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</si>
  <si>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</si>
  <si>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</si>
  <si>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</si>
  <si>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</si>
  <si>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</si>
  <si>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</si>
  <si>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</si>
  <si>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</si>
  <si>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</si>
  <si>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</si>
  <si>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</si>
  <si>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</si>
  <si>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</si>
  <si>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</si>
  <si>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</si>
  <si>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</si>
  <si>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</si>
  <si>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</si>
  <si>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</si>
  <si>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</si>
  <si>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</si>
  <si>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</si>
  <si>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</si>
  <si>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</si>
  <si>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</si>
  <si>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</si>
  <si>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</si>
  <si>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</si>
  <si>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</si>
  <si>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</si>
  <si>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</si>
  <si>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</si>
  <si>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</si>
  <si>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</si>
  <si>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</si>
  <si>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</si>
  <si>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</si>
  <si>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</si>
  <si>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</si>
  <si>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</si>
  <si>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</si>
  <si>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</si>
  <si>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</si>
  <si>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</si>
  <si>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</si>
  <si>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</si>
  <si>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</si>
  <si>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</si>
  <si>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</si>
  <si>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</si>
  <si>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</si>
  <si>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</si>
  <si>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</si>
  <si>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</si>
  <si>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</si>
  <si>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</si>
  <si>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</si>
  <si>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</si>
  <si>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</si>
  <si>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</si>
  <si>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</si>
  <si>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</si>
  <si>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</si>
  <si>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</si>
  <si>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</si>
  <si>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</si>
  <si>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</si>
  <si>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</si>
  <si>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</si>
  <si>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</si>
  <si>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</si>
  <si>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</si>
  <si>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</si>
  <si>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</si>
  <si>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</si>
  <si>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</si>
  <si>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</si>
  <si>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</si>
  <si>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</si>
  <si>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</si>
  <si>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</si>
  <si>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</si>
  <si>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</si>
  <si>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</si>
  <si>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</si>
  <si>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</si>
  <si>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</si>
  <si>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</si>
  <si>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</si>
  <si>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</si>
  <si>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</si>
  <si>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</si>
  <si>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</si>
  <si>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</si>
  <si>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</si>
  <si>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</si>
  <si>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</si>
  <si>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</si>
  <si>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</si>
  <si>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</si>
  <si>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</si>
  <si>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</si>
  <si>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</si>
  <si>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</si>
  <si>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</si>
  <si>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</si>
  <si>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</si>
  <si>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</si>
  <si>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</si>
  <si>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</si>
  <si>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</si>
  <si>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</si>
  <si>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</si>
  <si>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</si>
  <si>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</si>
  <si>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</si>
  <si>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</si>
  <si>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</si>
  <si>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</si>
  <si>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</si>
  <si>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</si>
  <si>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</si>
  <si>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</si>
  <si>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</si>
  <si>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</si>
  <si>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</si>
  <si>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</si>
  <si>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</si>
  <si>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</si>
  <si>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</si>
  <si>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</si>
  <si>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</si>
  <si>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</si>
  <si>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</si>
  <si>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</si>
  <si>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</si>
  <si>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</si>
  <si>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</si>
  <si>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</si>
  <si>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</si>
  <si>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</si>
  <si>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</si>
  <si>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</si>
  <si>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</si>
  <si>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</si>
  <si>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</si>
  <si>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</si>
  <si>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</si>
  <si>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</si>
  <si>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</si>
  <si>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</si>
  <si>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</si>
  <si>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</si>
  <si>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</si>
  <si>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</si>
  <si>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</si>
  <si>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</si>
  <si>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</si>
  <si>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</si>
  <si>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</si>
  <si>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</si>
  <si>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</si>
  <si>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</si>
  <si>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</si>
  <si>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</si>
  <si>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</si>
  <si>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</si>
  <si>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</si>
  <si>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</si>
  <si>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</si>
  <si>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</si>
  <si>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</si>
  <si>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</si>
  <si>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</si>
  <si>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</si>
  <si>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</si>
  <si>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</si>
  <si>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</si>
  <si>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</si>
  <si>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</si>
  <si>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</si>
  <si>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</si>
  <si>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</si>
  <si>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</si>
  <si>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</si>
  <si>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</si>
  <si>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</si>
  <si>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</si>
  <si>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</si>
  <si>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</si>
  <si>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</si>
  <si>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</si>
  <si>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</si>
  <si>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</si>
  <si>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</si>
  <si>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</si>
  <si>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</si>
  <si>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</si>
  <si>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</si>
  <si>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</si>
  <si>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</si>
  <si>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</si>
  <si>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</si>
  <si>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</si>
  <si>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</si>
  <si>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</si>
  <si>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</si>
  <si>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</si>
  <si>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</si>
  <si>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</si>
  <si>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</si>
  <si>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</si>
  <si>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</si>
  <si>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</si>
  <si>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</si>
  <si>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</si>
  <si>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</si>
  <si>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</si>
  <si>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</si>
  <si>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</si>
  <si>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</si>
  <si>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</si>
  <si>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</si>
  <si>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</si>
  <si>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</si>
  <si>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</si>
  <si>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</si>
  <si>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</si>
  <si>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</si>
  <si>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</si>
  <si>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</si>
  <si>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</si>
  <si>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</si>
  <si>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</si>
  <si>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</si>
  <si>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</si>
  <si>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</si>
  <si>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</si>
  <si>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</si>
  <si>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</si>
  <si>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</si>
  <si>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</si>
  <si>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</si>
  <si>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</si>
  <si>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</si>
  <si>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</si>
  <si>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</si>
  <si>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</si>
  <si>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</si>
  <si>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</si>
  <si>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</si>
  <si>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</si>
  <si>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</si>
  <si>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</si>
  <si>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</si>
  <si>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</si>
  <si>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</si>
  <si>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</si>
  <si>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</si>
  <si>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</si>
  <si>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</si>
  <si>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</si>
  <si>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</si>
  <si>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</si>
  <si>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</si>
  <si>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</si>
  <si>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</si>
  <si>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</si>
  <si>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</si>
  <si>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</si>
  <si>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</si>
  <si>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</si>
  <si>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</si>
  <si>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</si>
  <si>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</si>
  <si>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</si>
  <si>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</si>
  <si>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</si>
  <si>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</si>
  <si>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</si>
  <si>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</si>
  <si>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</si>
  <si>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</si>
  <si>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</si>
  <si>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</si>
  <si>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</si>
  <si>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</si>
  <si>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</si>
  <si>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</si>
  <si>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</si>
  <si>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</si>
  <si>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</si>
  <si>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</si>
  <si>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</si>
  <si>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</si>
  <si>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</si>
  <si>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</si>
  <si>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</si>
  <si>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</si>
  <si>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</si>
  <si>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</si>
  <si>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</si>
  <si>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</si>
  <si>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</si>
  <si>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</si>
  <si>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</si>
  <si>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</si>
  <si>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</si>
  <si>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</si>
  <si>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</si>
  <si>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</si>
  <si>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</si>
  <si>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</si>
  <si>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</si>
  <si>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</si>
  <si>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</si>
  <si>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</si>
  <si>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</si>
  <si>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</si>
  <si>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</si>
  <si>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</si>
  <si>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</si>
  <si>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</si>
  <si>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</si>
  <si>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</si>
  <si>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</si>
  <si>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</si>
  <si>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</si>
  <si>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</si>
  <si>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</si>
  <si>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</si>
  <si>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</si>
  <si>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</si>
  <si>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</si>
  <si>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</si>
  <si>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</si>
  <si>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</si>
  <si>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</si>
  <si>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</si>
  <si>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</si>
  <si>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</si>
  <si>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</si>
  <si>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</si>
  <si>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</si>
  <si>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</si>
  <si>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</si>
  <si>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</si>
  <si>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</si>
  <si>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</si>
  <si>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</si>
  <si>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</si>
  <si>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</si>
  <si>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</si>
  <si>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</si>
  <si>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</si>
  <si>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</si>
  <si>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</si>
  <si>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</si>
  <si>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</si>
  <si>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</si>
  <si>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</si>
  <si>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</si>
  <si>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</si>
  <si>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</si>
  <si>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</si>
  <si>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</si>
  <si>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</si>
  <si>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</si>
  <si>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</si>
  <si>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</si>
  <si>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</si>
  <si>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</si>
  <si>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</si>
  <si>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</si>
  <si>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</si>
  <si>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</si>
  <si>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</si>
  <si>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</si>
  <si>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</si>
  <si>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</si>
  <si>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</si>
  <si>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</si>
  <si>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</si>
  <si>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</si>
  <si>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</si>
  <si>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</si>
  <si>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</si>
  <si>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</si>
  <si>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</si>
  <si>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</si>
  <si>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</si>
  <si>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</si>
  <si>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</si>
  <si>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</si>
  <si>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</si>
  <si>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</si>
  <si>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</si>
  <si>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</si>
  <si>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</si>
  <si>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</si>
  <si>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</si>
  <si>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</si>
  <si>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</si>
  <si>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</si>
  <si>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</si>
  <si>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</si>
  <si>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</si>
  <si>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</si>
  <si>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</si>
  <si>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</si>
  <si>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</si>
  <si>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</si>
  <si>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</si>
  <si>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</si>
  <si>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</si>
  <si>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</si>
  <si>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</si>
  <si>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</si>
  <si>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</si>
  <si>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</si>
  <si>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</si>
  <si>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</si>
  <si>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</si>
  <si>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</si>
  <si>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</si>
  <si>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</si>
  <si>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</si>
  <si>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</si>
  <si>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</si>
  <si>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</si>
  <si>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</si>
  <si>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</si>
  <si>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</si>
  <si>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</si>
  <si>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</si>
  <si>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</si>
  <si>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</si>
  <si>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</si>
  <si>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</si>
  <si>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</si>
  <si>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</si>
  <si>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</si>
  <si>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</si>
  <si>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</si>
  <si>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</si>
  <si>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</si>
  <si>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</si>
  <si>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</si>
  <si>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</si>
  <si>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</si>
  <si>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</si>
  <si>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</si>
  <si>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</si>
  <si>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</si>
  <si>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</si>
  <si>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</si>
  <si>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</si>
  <si>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</si>
  <si>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</si>
  <si>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</si>
  <si>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</si>
  <si>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</si>
  <si>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</si>
  <si>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</si>
  <si>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</si>
  <si>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</si>
  <si>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</si>
  <si>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</si>
  <si>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</si>
  <si>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</si>
  <si>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</si>
  <si>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</si>
  <si>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</si>
  <si>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</si>
  <si>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</si>
  <si>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</si>
  <si>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</si>
  <si>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</si>
  <si>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</si>
  <si>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</si>
  <si>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</si>
  <si>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</si>
  <si>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</si>
  <si>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</si>
  <si>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</si>
  <si>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</si>
  <si>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</si>
  <si>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</si>
  <si>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</si>
  <si>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</si>
  <si>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</si>
  <si>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</si>
  <si>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</si>
  <si>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</si>
  <si>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</si>
  <si>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</si>
  <si>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</si>
  <si>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</si>
  <si>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</si>
  <si>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</si>
  <si>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</si>
  <si>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</si>
  <si>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</si>
  <si>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</si>
  <si>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</si>
  <si>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</si>
  <si>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</si>
  <si>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</si>
  <si>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</si>
  <si>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</si>
  <si>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</si>
  <si>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</si>
  <si>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</si>
  <si>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</si>
  <si>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</si>
  <si>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</si>
  <si>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</si>
  <si>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</si>
  <si>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</si>
  <si>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</si>
  <si>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</si>
  <si>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</si>
  <si>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</si>
  <si>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</si>
  <si>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</si>
  <si>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</si>
  <si>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</si>
  <si>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</si>
  <si>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</si>
  <si>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</si>
  <si>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</si>
  <si>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</si>
  <si>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</si>
  <si>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</si>
  <si>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</si>
  <si>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</si>
  <si>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</si>
  <si>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</si>
  <si>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</si>
  <si>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</si>
  <si>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</si>
  <si>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</si>
  <si>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</si>
  <si>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</si>
  <si>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</si>
  <si>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</si>
  <si>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</si>
  <si>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</si>
  <si>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</si>
  <si>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</si>
  <si>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</si>
  <si>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</si>
  <si>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</si>
  <si>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</si>
  <si>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</si>
  <si>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</si>
  <si>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</si>
  <si>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</si>
  <si>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</si>
  <si>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</si>
  <si>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</si>
  <si>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</si>
  <si>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</si>
  <si>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</si>
  <si>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</si>
  <si>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</si>
  <si>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</si>
  <si>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</si>
  <si>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</si>
  <si>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</si>
  <si>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</si>
  <si>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</si>
  <si>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</si>
  <si>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</si>
  <si>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</si>
  <si>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</si>
  <si>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</si>
  <si>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</si>
  <si>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</si>
  <si>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</si>
  <si>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</si>
  <si>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</si>
  <si>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</si>
  <si>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</si>
  <si>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</si>
  <si>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</si>
  <si>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</si>
  <si>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</si>
  <si>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</si>
  <si>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</si>
  <si>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</si>
  <si>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</si>
  <si>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</si>
  <si>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</si>
  <si>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</si>
  <si>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</si>
  <si>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</si>
  <si>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</si>
  <si>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</si>
  <si>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</si>
  <si>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</si>
  <si>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</si>
  <si>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</si>
  <si>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</si>
  <si>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</si>
  <si>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</si>
  <si>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</si>
  <si>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</si>
  <si>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</si>
  <si>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</si>
  <si>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</si>
  <si>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</si>
  <si>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</si>
  <si>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</si>
  <si>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</si>
  <si>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</si>
  <si>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</si>
  <si>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</si>
  <si>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</si>
  <si>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</si>
  <si>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</si>
  <si>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</si>
  <si>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</si>
  <si>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</si>
  <si>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</si>
  <si>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</si>
  <si>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</si>
  <si>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</si>
  <si>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</si>
  <si>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</si>
  <si>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</si>
  <si>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</si>
  <si>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</si>
  <si>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</si>
  <si>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</si>
  <si>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</si>
  <si>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</si>
  <si>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</si>
  <si>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</si>
  <si>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</si>
  <si>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</si>
  <si>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</si>
  <si>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</si>
  <si>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</si>
  <si>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</si>
  <si>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</si>
  <si>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</si>
  <si>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</si>
  <si>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</si>
  <si>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</si>
  <si>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</si>
  <si>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</si>
  <si>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</si>
  <si>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</si>
  <si>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</si>
  <si>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</si>
  <si>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</si>
  <si>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</si>
  <si>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</si>
  <si>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</si>
  <si>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</si>
  <si>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</si>
  <si>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</si>
  <si>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</si>
  <si>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</si>
  <si>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</si>
  <si>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</si>
  <si>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</si>
  <si>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</si>
  <si>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</si>
  <si>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</si>
  <si>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</si>
  <si>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</si>
  <si>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</si>
  <si>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</si>
  <si>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</si>
  <si>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</si>
  <si>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</si>
  <si>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</si>
  <si>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</si>
  <si>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</si>
  <si>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</si>
  <si>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</si>
  <si>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</si>
  <si>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</si>
  <si>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</si>
  <si>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</si>
  <si>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</si>
  <si>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</si>
  <si>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</si>
  <si>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</si>
  <si>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</si>
  <si>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</si>
  <si>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</si>
  <si>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</si>
  <si>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</si>
  <si>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</si>
  <si>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</si>
  <si>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</si>
  <si>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</si>
  <si>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</si>
  <si>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</si>
  <si>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</si>
  <si>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</si>
  <si>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</si>
  <si>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</si>
  <si>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</si>
  <si>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</si>
  <si>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</si>
  <si>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</si>
  <si>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</si>
  <si>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</si>
  <si>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</si>
  <si>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</si>
  <si>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</si>
  <si>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</si>
  <si>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</si>
  <si>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</si>
  <si>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</si>
  <si>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</si>
  <si>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</si>
  <si>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</si>
  <si>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</si>
  <si>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</si>
  <si>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</si>
  <si>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</si>
  <si>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</si>
  <si>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</si>
  <si>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</si>
  <si>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</si>
  <si>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</si>
  <si>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</si>
  <si>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</si>
  <si>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</si>
  <si>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</si>
  <si>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</si>
  <si>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</si>
  <si>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</si>
  <si>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</si>
  <si>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</si>
  <si>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</si>
  <si>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</si>
  <si>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</si>
  <si>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</si>
  <si>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</si>
  <si>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</si>
  <si>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</si>
  <si>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</si>
  <si>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</si>
  <si>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</si>
  <si>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</si>
  <si>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</si>
  <si>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</si>
  <si>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</si>
  <si>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</si>
  <si>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</si>
  <si>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</si>
  <si>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</si>
  <si>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</si>
  <si>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</si>
  <si>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</si>
  <si>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</si>
  <si>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</si>
  <si>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</si>
  <si>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</si>
  <si>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</si>
  <si>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</si>
  <si>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</si>
  <si>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</si>
  <si>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</si>
  <si>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</si>
  <si>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</si>
  <si>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</si>
  <si>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</si>
  <si>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</si>
  <si>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</si>
  <si>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</si>
  <si>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</si>
  <si>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</si>
  <si>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</si>
  <si>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</si>
  <si>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</si>
  <si>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</si>
  <si>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</si>
  <si>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</si>
  <si>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</si>
  <si>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</si>
  <si>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</si>
  <si>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</si>
  <si>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</si>
  <si>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</si>
  <si>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</si>
  <si>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</si>
  <si>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</si>
  <si>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</si>
  <si>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</si>
  <si>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</si>
  <si>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</si>
  <si>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</si>
  <si>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</si>
  <si>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</si>
  <si>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</si>
  <si>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</si>
  <si>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</si>
  <si>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</si>
  <si>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</si>
  <si>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</si>
  <si>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</si>
  <si>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</si>
  <si>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</si>
  <si>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</si>
  <si>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</si>
  <si>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</si>
  <si>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</si>
  <si>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</si>
  <si>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</si>
  <si>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</si>
  <si>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</si>
  <si>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</si>
  <si>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</si>
  <si>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</si>
  <si>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</si>
  <si>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</si>
  <si>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</si>
  <si>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</si>
  <si>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</si>
  <si>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</si>
  <si>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</si>
  <si>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</si>
  <si>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</si>
  <si>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</si>
  <si>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</si>
  <si>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</si>
  <si>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</si>
  <si>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</si>
  <si>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</si>
  <si>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</si>
  <si>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</si>
  <si>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</si>
  <si>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</si>
  <si>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</si>
  <si>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</si>
  <si>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</si>
  <si>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</si>
  <si>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</si>
  <si>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</si>
  <si>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</si>
  <si>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</si>
  <si>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</si>
  <si>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</si>
  <si>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</si>
  <si>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</si>
  <si>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</si>
  <si>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</si>
  <si>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</si>
  <si>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</si>
  <si>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</si>
  <si>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</si>
  <si>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</si>
  <si>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</si>
  <si>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</si>
  <si>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</si>
  <si>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</si>
  <si>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</si>
  <si>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</si>
  <si>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</si>
  <si>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</si>
  <si>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</si>
  <si>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</si>
  <si>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</si>
  <si>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</si>
  <si>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</si>
  <si>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</si>
  <si>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</si>
  <si>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</si>
  <si>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</si>
  <si>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</si>
  <si>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</si>
  <si>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</si>
  <si>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</si>
  <si>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</si>
  <si>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</si>
  <si>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</si>
  <si>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</si>
  <si>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</si>
  <si>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</si>
  <si>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</si>
  <si>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</si>
  <si>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</si>
  <si>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</si>
  <si>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</si>
  <si>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</si>
  <si>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</si>
  <si>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</si>
  <si>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</si>
  <si>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</si>
  <si>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</si>
  <si>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</si>
  <si>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</si>
  <si>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</si>
  <si>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</si>
  <si>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</si>
  <si>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</si>
  <si>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</si>
  <si>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</si>
  <si>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</si>
  <si>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</si>
  <si>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</si>
  <si>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</si>
  <si>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</si>
  <si>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</si>
  <si>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</si>
  <si>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</si>
  <si>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</si>
  <si>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</si>
  <si>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</si>
  <si>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</si>
  <si>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</si>
  <si>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</si>
  <si>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</si>
  <si>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</si>
  <si>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</si>
  <si>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</si>
  <si>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</si>
  <si>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</si>
  <si>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</si>
  <si>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</si>
  <si>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</si>
  <si>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</si>
  <si>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</si>
  <si>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</si>
  <si>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</si>
  <si>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</si>
  <si>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</si>
  <si>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</si>
  <si>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</si>
  <si>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</si>
  <si>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</si>
  <si>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</si>
  <si>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</si>
  <si>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</si>
  <si>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</si>
  <si>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</si>
  <si>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</si>
  <si>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</si>
  <si>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</si>
  <si>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</si>
  <si>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</si>
  <si>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</si>
  <si>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</si>
  <si>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</si>
  <si>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</si>
  <si>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</si>
  <si>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</si>
  <si>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</si>
  <si>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</si>
  <si>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</si>
  <si>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</si>
  <si>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</si>
  <si>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</si>
  <si>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</si>
  <si>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</si>
  <si>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</si>
  <si>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</si>
  <si>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</si>
  <si>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</si>
  <si>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</si>
  <si>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</si>
  <si>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</si>
  <si>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</si>
  <si>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</si>
  <si>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</si>
  <si>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</si>
  <si>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</si>
  <si>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</si>
  <si>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</si>
  <si>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</si>
  <si>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</si>
  <si>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</si>
  <si>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</si>
  <si>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</si>
  <si>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</si>
  <si>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</si>
  <si>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</si>
  <si>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</si>
  <si>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</si>
  <si>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</si>
  <si>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</si>
  <si>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</si>
  <si>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</si>
  <si>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</si>
  <si>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</si>
  <si>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</si>
  <si>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</si>
  <si>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</si>
  <si>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</si>
  <si>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</si>
  <si>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</si>
  <si>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</si>
  <si>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</si>
  <si>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</si>
  <si>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</si>
  <si>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</si>
  <si>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</si>
  <si>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</si>
  <si>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</si>
  <si>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</si>
  <si>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</si>
  <si>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</si>
  <si>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</si>
  <si>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</si>
  <si>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</si>
  <si>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</si>
  <si>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</si>
  <si>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</si>
  <si>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</si>
  <si>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</si>
  <si>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</si>
  <si>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</si>
  <si>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</si>
  <si>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</si>
  <si>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</si>
  <si>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</si>
  <si>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</si>
  <si>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</si>
  <si>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</si>
  <si>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</si>
  <si>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</si>
  <si>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</si>
  <si>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</si>
  <si>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</si>
  <si>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</si>
  <si>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</si>
  <si>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</si>
  <si>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</si>
  <si>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</si>
  <si>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</si>
  <si>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</si>
  <si>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</si>
  <si>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</si>
  <si>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</si>
  <si>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</si>
  <si>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</si>
  <si>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</si>
  <si>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</si>
  <si>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</si>
  <si>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</si>
  <si>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</si>
  <si>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</si>
  <si>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</si>
  <si>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</si>
  <si>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</si>
  <si>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</si>
  <si>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</si>
  <si>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</si>
  <si>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</si>
  <si>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</si>
  <si>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</si>
  <si>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</si>
  <si>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</si>
  <si>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</si>
  <si>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</si>
  <si>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</si>
  <si>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</si>
  <si>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</si>
  <si>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</si>
  <si>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</si>
  <si>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</si>
  <si>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</si>
  <si>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</si>
  <si>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</si>
  <si>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</si>
  <si>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</si>
  <si>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</si>
  <si>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</si>
  <si>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</si>
  <si>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</si>
  <si>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</si>
  <si>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</si>
  <si>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</si>
  <si>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</si>
  <si>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</si>
  <si>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</si>
  <si>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</si>
  <si>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</si>
  <si>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</si>
  <si>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</si>
  <si>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</si>
  <si>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</si>
  <si>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</si>
  <si>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</si>
  <si>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</si>
  <si>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</si>
  <si>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</si>
  <si>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</si>
  <si>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</si>
  <si>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</si>
  <si>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</si>
  <si>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</si>
  <si>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</si>
  <si>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</si>
  <si>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</si>
  <si>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</si>
  <si>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</si>
  <si>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</si>
  <si>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</si>
  <si>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</si>
  <si>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</si>
  <si>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</si>
  <si>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</si>
  <si>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</si>
  <si>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</si>
  <si>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</si>
  <si>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</si>
  <si>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</si>
  <si>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</si>
  <si>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</si>
  <si>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</si>
  <si>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</si>
  <si>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</si>
  <si>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</si>
  <si>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</si>
  <si>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</si>
  <si>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</si>
  <si>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</si>
  <si>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</si>
  <si>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</si>
  <si>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</si>
  <si>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</si>
  <si>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</si>
  <si>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</si>
  <si>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</si>
  <si>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</si>
  <si>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</si>
  <si>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</si>
  <si>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</si>
  <si>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</si>
  <si>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</si>
  <si>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</si>
  <si>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</si>
  <si>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</si>
  <si>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</si>
  <si>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</si>
  <si>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</si>
  <si>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</si>
  <si>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</si>
  <si>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</si>
  <si>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</si>
  <si>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</si>
  <si>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</si>
  <si>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</si>
  <si>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</si>
  <si>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</si>
  <si>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</si>
  <si>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</si>
  <si>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</si>
  <si>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</si>
  <si>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</si>
  <si>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</si>
  <si>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</si>
  <si>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</si>
  <si>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</si>
  <si>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</si>
  <si>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</si>
  <si>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</si>
  <si>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</si>
  <si>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</si>
  <si>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</si>
  <si>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</si>
  <si>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</si>
  <si>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</si>
  <si>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</si>
  <si>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</si>
  <si>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</si>
  <si>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</si>
  <si>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</si>
  <si>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</si>
  <si>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</si>
  <si>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</si>
  <si>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</si>
  <si>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</si>
  <si>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</si>
  <si>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</si>
  <si>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</si>
  <si>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</si>
  <si>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</si>
  <si>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</si>
  <si>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</si>
  <si>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</si>
  <si>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</si>
  <si>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</si>
  <si>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</si>
  <si>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</si>
  <si>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</si>
  <si>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</si>
  <si>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</si>
  <si>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</si>
  <si>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</si>
  <si>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</si>
  <si>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</si>
  <si>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</si>
  <si>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</si>
  <si>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</si>
  <si>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</si>
  <si>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</si>
  <si>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</si>
  <si>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</si>
  <si>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</si>
  <si>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</si>
  <si>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</si>
  <si>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</si>
  <si>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</si>
  <si>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</si>
  <si>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</si>
  <si>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</si>
  <si>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</si>
  <si>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</si>
  <si>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</si>
  <si>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</si>
  <si>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</si>
  <si>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</si>
  <si>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</si>
  <si>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</si>
  <si>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</si>
  <si>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</si>
  <si>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</si>
  <si>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</si>
  <si>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</si>
  <si>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</si>
  <si>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</si>
  <si>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</si>
  <si>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</si>
  <si>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</si>
  <si>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</si>
  <si>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</si>
  <si>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</si>
  <si>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</si>
  <si>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</si>
  <si>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</si>
  <si>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</si>
  <si>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</si>
  <si>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</si>
  <si>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</si>
  <si>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</si>
  <si>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</si>
  <si>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</si>
  <si>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</si>
  <si>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</si>
  <si>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</si>
  <si>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</si>
  <si>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</si>
  <si>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</si>
  <si>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</si>
  <si>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</si>
  <si>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</si>
  <si>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</si>
  <si>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</si>
  <si>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</si>
  <si>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</si>
  <si>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</si>
  <si>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</si>
  <si>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</si>
  <si>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</si>
  <si>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</si>
  <si>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</si>
  <si>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</si>
  <si>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</si>
  <si>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</si>
  <si>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</si>
  <si>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</si>
  <si>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</si>
  <si>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</si>
  <si>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</si>
  <si>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</si>
  <si>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</si>
  <si>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</si>
  <si>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</si>
  <si>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</si>
  <si>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</si>
  <si>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</si>
  <si>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</si>
  <si>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</si>
  <si>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</si>
  <si>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</si>
  <si>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</si>
  <si>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</si>
  <si>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</si>
  <si>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</si>
  <si>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</si>
  <si>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</si>
  <si>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</si>
  <si>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</si>
  <si>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</si>
  <si>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</si>
  <si>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</si>
  <si>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</si>
  <si>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</si>
  <si>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</si>
  <si>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</si>
  <si>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</si>
  <si>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</si>
  <si>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</si>
  <si>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</si>
  <si>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</si>
  <si>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</si>
  <si>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</si>
  <si>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</si>
  <si>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</si>
  <si>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</si>
  <si>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</si>
  <si>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</si>
  <si>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</si>
  <si>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</si>
  <si>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</si>
  <si>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</si>
  <si>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</si>
  <si>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</si>
  <si>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</si>
  <si>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</si>
  <si>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</si>
  <si>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</si>
  <si>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</si>
  <si>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</si>
  <si>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</si>
  <si>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</si>
  <si>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</si>
  <si>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</si>
  <si>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</si>
  <si>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</si>
  <si>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</si>
  <si>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</si>
  <si>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</si>
  <si>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</si>
  <si>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</si>
  <si>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</si>
  <si>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</si>
  <si>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</si>
  <si>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</si>
  <si>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</si>
  <si>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</si>
  <si>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</si>
  <si>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</si>
  <si>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</si>
  <si>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</si>
  <si>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</si>
  <si>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</si>
  <si>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</si>
  <si>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</si>
  <si>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</si>
  <si>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</si>
  <si>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</si>
  <si>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</si>
  <si>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</si>
  <si>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</si>
  <si>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</si>
  <si>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</si>
  <si>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</si>
  <si>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</si>
  <si>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</si>
  <si>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</si>
  <si>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</si>
  <si>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</si>
  <si>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</si>
  <si>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</si>
  <si>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</si>
  <si>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</si>
  <si>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</si>
  <si>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</si>
  <si>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</si>
  <si>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</si>
  <si>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</si>
  <si>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</si>
  <si>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</si>
  <si>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</si>
  <si>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</si>
  <si>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</si>
  <si>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</si>
  <si>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</si>
  <si>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</si>
  <si>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</si>
  <si>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</si>
  <si>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</si>
  <si>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</si>
  <si>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</si>
  <si>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</si>
  <si>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</si>
  <si>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</si>
  <si>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</si>
  <si>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</si>
  <si>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</si>
  <si>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</si>
  <si>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</si>
  <si>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</si>
  <si>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</si>
  <si>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</si>
  <si>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</si>
  <si>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</si>
  <si>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</si>
  <si>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</si>
  <si>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</si>
  <si>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</si>
  <si>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</si>
  <si>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</si>
  <si>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</si>
  <si>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</si>
  <si>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</si>
  <si>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</si>
  <si>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</si>
  <si>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</si>
  <si>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</si>
  <si>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</si>
  <si>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</si>
  <si>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</si>
  <si>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</si>
  <si>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</si>
  <si>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</si>
  <si>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</si>
  <si>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</si>
  <si>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</si>
  <si>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</si>
  <si>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</si>
  <si>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</si>
  <si>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</si>
  <si>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</si>
  <si>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</si>
  <si>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</si>
  <si>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</si>
  <si>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</si>
  <si>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</si>
  <si>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</si>
  <si>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</si>
  <si>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</si>
  <si>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</si>
  <si>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</si>
  <si>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</si>
  <si>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</si>
  <si>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</si>
  <si>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</si>
  <si>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</si>
  <si>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</si>
  <si>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</si>
  <si>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</si>
  <si>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</si>
  <si>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</si>
  <si>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</si>
  <si>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</si>
  <si>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</si>
  <si>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</si>
  <si>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</si>
  <si>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</si>
  <si>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</si>
  <si>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</si>
  <si>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</si>
  <si>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</si>
  <si>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</si>
  <si>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</si>
  <si>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</si>
  <si>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</si>
  <si>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</si>
  <si>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</si>
  <si>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</si>
  <si>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</si>
  <si>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</si>
  <si>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</si>
  <si>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</si>
  <si>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</si>
  <si>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</si>
  <si>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</si>
  <si>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</si>
  <si>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</si>
  <si>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</si>
  <si>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</si>
  <si>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</si>
  <si>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</si>
  <si>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</si>
  <si>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</si>
  <si>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</si>
  <si>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</si>
  <si>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</si>
  <si>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</si>
  <si>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</si>
  <si>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</si>
  <si>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</si>
  <si>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</si>
  <si>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</si>
  <si>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</si>
  <si>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</si>
  <si>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</si>
  <si>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</si>
  <si>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</si>
  <si>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</si>
  <si>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</si>
  <si>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</si>
  <si>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</si>
  <si>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</si>
  <si>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</si>
  <si>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</si>
  <si>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</si>
  <si>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</si>
  <si>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</si>
  <si>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</si>
  <si>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</si>
  <si>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</si>
  <si>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</si>
  <si>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</si>
  <si>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</si>
  <si>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</si>
  <si>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</si>
  <si>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</si>
  <si>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</si>
  <si>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</si>
  <si>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</si>
  <si>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</si>
  <si>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</si>
  <si>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</si>
  <si>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</si>
  <si>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</si>
  <si>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</si>
  <si>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</si>
  <si>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</si>
  <si>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</si>
  <si>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</si>
  <si>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</si>
  <si>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</si>
  <si>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</si>
  <si>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</si>
  <si>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</si>
  <si>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</si>
  <si>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</si>
  <si>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</si>
  <si>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</si>
  <si>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</si>
  <si>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</si>
  <si>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</si>
  <si>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</si>
  <si>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</si>
  <si>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</si>
  <si>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</si>
  <si>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</si>
  <si>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</si>
  <si>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</si>
  <si>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</si>
  <si>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</si>
  <si>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</si>
  <si>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</si>
  <si>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</si>
  <si>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</si>
  <si>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</si>
  <si>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</si>
  <si>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</si>
  <si>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</si>
  <si>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</si>
  <si>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</si>
  <si>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</si>
  <si>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</si>
  <si>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</si>
  <si>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</si>
  <si>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</si>
  <si>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</si>
  <si>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</si>
  <si>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</si>
  <si>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</si>
  <si>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</si>
  <si>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</si>
  <si>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</si>
  <si>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</si>
  <si>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</si>
  <si>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</si>
  <si>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</si>
  <si>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</si>
  <si>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</si>
  <si>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</si>
  <si>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</si>
  <si>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</si>
  <si>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</si>
  <si>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</si>
  <si>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</si>
  <si>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</si>
  <si>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</si>
  <si>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</si>
  <si>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</si>
  <si>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</si>
  <si>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</si>
  <si>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</si>
  <si>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</si>
  <si>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</si>
  <si>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</si>
  <si>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</si>
  <si>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</si>
  <si>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</si>
  <si>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</si>
  <si>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</si>
  <si>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</si>
  <si>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</si>
  <si>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</si>
  <si>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</si>
  <si>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</si>
  <si>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</si>
  <si>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</si>
  <si>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</si>
  <si>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</si>
  <si>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</si>
  <si>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</si>
  <si>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</si>
  <si>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</si>
  <si>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</si>
  <si>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</si>
  <si>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</si>
  <si>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</si>
  <si>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</si>
  <si>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</si>
  <si>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</si>
  <si>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</si>
  <si>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</si>
  <si>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</si>
  <si>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</si>
  <si>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</si>
  <si>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</si>
  <si>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</si>
  <si>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</si>
  <si>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</si>
  <si>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</si>
  <si>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</si>
  <si>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</si>
  <si>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</si>
  <si>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</si>
  <si>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</si>
  <si>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</si>
  <si>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</si>
  <si>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</si>
  <si>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</si>
  <si>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</si>
  <si>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</si>
  <si>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</si>
  <si>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</si>
  <si>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</si>
  <si>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</si>
  <si>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</si>
  <si>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</si>
  <si>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</si>
  <si>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</si>
  <si>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</si>
  <si>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</si>
  <si>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</si>
  <si>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</si>
  <si>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</si>
  <si>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</si>
  <si>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</si>
  <si>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</si>
  <si>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</si>
  <si>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</si>
  <si>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</si>
  <si>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</si>
  <si>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</si>
  <si>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</si>
  <si>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</si>
  <si>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</si>
  <si>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</si>
  <si>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</si>
  <si>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</si>
  <si>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</si>
  <si>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</si>
  <si>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</si>
  <si>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</si>
  <si>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</si>
  <si>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</si>
  <si>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</si>
  <si>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</si>
  <si>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</si>
  <si>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</si>
  <si>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</si>
  <si>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</si>
  <si>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</si>
  <si>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</si>
  <si>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</si>
  <si>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</si>
  <si>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</si>
  <si>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</si>
  <si>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</si>
  <si>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</si>
  <si>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</si>
  <si>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</si>
  <si>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</si>
  <si>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</si>
  <si>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</si>
  <si>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</si>
  <si>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</si>
  <si>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</si>
  <si>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</si>
  <si>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</si>
  <si>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</si>
  <si>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</si>
  <si>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</si>
  <si>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</si>
  <si>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</si>
  <si>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</si>
  <si>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</si>
  <si>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</si>
  <si>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</si>
  <si>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</si>
  <si>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</si>
  <si>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</si>
  <si>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</si>
  <si>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</si>
  <si>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</si>
  <si>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</si>
  <si>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</si>
  <si>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</si>
  <si>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</si>
  <si>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</si>
  <si>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</si>
  <si>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</si>
  <si>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</si>
  <si>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</si>
  <si>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</si>
  <si>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</si>
  <si>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</si>
  <si>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</si>
  <si>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</si>
  <si>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</si>
  <si>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</si>
  <si>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</si>
  <si>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</si>
  <si>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</si>
  <si>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</si>
  <si>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</si>
  <si>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</si>
  <si>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</si>
  <si>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</si>
  <si>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</si>
  <si>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</si>
  <si>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</si>
  <si>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</si>
  <si>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</si>
  <si>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</si>
  <si>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</si>
  <si>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</si>
  <si>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</si>
  <si>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</si>
  <si>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</si>
  <si>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</si>
  <si>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</si>
  <si>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</si>
  <si>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</si>
  <si>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</si>
  <si>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</si>
  <si>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</si>
  <si>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</si>
  <si>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</si>
  <si>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</si>
  <si>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</si>
  <si>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</si>
  <si>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</si>
  <si>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</si>
  <si>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</si>
  <si>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</si>
  <si>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</si>
  <si>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</si>
  <si>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</si>
  <si>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</si>
  <si>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</si>
  <si>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</si>
  <si>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</si>
  <si>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</si>
  <si>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</si>
  <si>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</si>
  <si>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</si>
  <si>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</si>
  <si>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</si>
  <si>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</si>
  <si>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</si>
  <si>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</si>
  <si>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</si>
  <si>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</si>
  <si>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</si>
  <si>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</si>
  <si>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</si>
  <si>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</si>
  <si>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</si>
  <si>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</si>
  <si>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</si>
  <si>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</si>
  <si>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</si>
  <si>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</si>
  <si>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</si>
  <si>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</si>
  <si>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</si>
  <si>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</si>
  <si>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</si>
  <si>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</si>
  <si>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</si>
  <si>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</si>
  <si>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</si>
  <si>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</si>
  <si>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</si>
  <si>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</si>
  <si>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</si>
  <si>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</si>
  <si>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</si>
  <si>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</si>
  <si>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</si>
  <si>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</si>
  <si>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</si>
  <si>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</si>
  <si>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</si>
  <si>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</si>
  <si>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</si>
  <si>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</si>
  <si>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</si>
  <si>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</si>
  <si>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</si>
  <si>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</si>
  <si>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</si>
  <si>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</si>
  <si>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</si>
  <si>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</si>
  <si>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</si>
  <si>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</si>
  <si>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</si>
  <si>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</si>
  <si>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</si>
  <si>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</si>
  <si>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</si>
  <si>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</si>
  <si>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</si>
  <si>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</si>
  <si>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</si>
  <si>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</si>
  <si>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</si>
  <si>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</si>
  <si>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</si>
  <si>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</si>
  <si>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</si>
  <si>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</si>
  <si>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</si>
  <si>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</si>
  <si>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</si>
  <si>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</si>
  <si>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</si>
  <si>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</si>
  <si>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</si>
  <si>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</si>
  <si>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</si>
  <si>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</si>
  <si>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</si>
  <si>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</si>
  <si>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</si>
  <si>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</si>
  <si>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</si>
  <si>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</si>
  <si>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</si>
  <si>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</si>
  <si>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</si>
  <si>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</si>
  <si>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</si>
  <si>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</si>
  <si>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</si>
  <si>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</si>
  <si>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</si>
  <si>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</si>
  <si>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</si>
  <si>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</si>
  <si>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</si>
  <si>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</si>
  <si>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</si>
  <si>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</si>
  <si>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</si>
  <si>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</si>
  <si>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</si>
  <si>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</si>
  <si>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</si>
  <si>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</si>
  <si>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</si>
  <si>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</si>
  <si>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</si>
  <si>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</si>
  <si>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</si>
  <si>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</si>
  <si>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</si>
  <si>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</si>
  <si>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</si>
  <si>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</si>
  <si>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</si>
  <si>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</si>
  <si>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</si>
  <si>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</si>
  <si>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</si>
  <si>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</si>
  <si>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</si>
  <si>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</si>
  <si>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</si>
  <si>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</si>
  <si>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</si>
  <si>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</si>
  <si>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</si>
  <si>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</si>
  <si>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</si>
  <si>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</si>
  <si>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</si>
  <si>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</si>
  <si>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</si>
  <si>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</si>
  <si>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</si>
  <si>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</si>
  <si>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</si>
  <si>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</si>
  <si>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</si>
  <si>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</si>
  <si>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</si>
  <si>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</si>
  <si>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</si>
  <si>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</si>
  <si>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</si>
  <si>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</si>
  <si>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</si>
  <si>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</si>
  <si>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</si>
  <si>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</si>
  <si>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</si>
  <si>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</si>
  <si>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</si>
  <si>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</si>
  <si>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</si>
  <si>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</si>
  <si>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</si>
  <si>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</si>
  <si>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</si>
  <si>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</si>
  <si>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</si>
  <si>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</si>
  <si>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</si>
  <si>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</si>
  <si>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</si>
  <si>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</si>
  <si>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</si>
  <si>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</si>
  <si>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</si>
  <si>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</si>
  <si>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</si>
  <si>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</si>
  <si>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</si>
  <si>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</si>
  <si>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</si>
  <si>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</si>
  <si>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</si>
  <si>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</si>
  <si>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</si>
  <si>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</si>
  <si>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</si>
  <si>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</si>
  <si>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</si>
  <si>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</si>
  <si>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</si>
  <si>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</si>
  <si>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</si>
  <si>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</si>
  <si>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</si>
  <si>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</si>
  <si>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</si>
  <si>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</si>
  <si>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</si>
  <si>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</si>
  <si>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</si>
  <si>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</si>
  <si>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</si>
  <si>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</si>
  <si>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</si>
  <si>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</si>
  <si>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</si>
  <si>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</si>
  <si>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</si>
  <si>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</si>
  <si>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</si>
  <si>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</si>
  <si>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</si>
  <si>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</si>
  <si>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</si>
  <si>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</si>
  <si>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</si>
  <si>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</si>
  <si>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</si>
  <si>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</si>
  <si>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</si>
  <si>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</si>
  <si>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</si>
  <si>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</si>
  <si>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</si>
  <si>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</si>
  <si>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</si>
  <si>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</si>
  <si>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</si>
  <si>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</si>
  <si>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</si>
  <si>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</si>
  <si>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</si>
  <si>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</si>
  <si>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</si>
  <si>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</si>
  <si>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</si>
  <si>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</si>
  <si>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</si>
  <si>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</si>
  <si>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</si>
  <si>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</si>
  <si>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</si>
  <si>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</si>
  <si>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</si>
  <si>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</si>
  <si>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</si>
  <si>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</si>
  <si>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</si>
  <si>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</si>
  <si>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</si>
  <si>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</si>
  <si>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</si>
  <si>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</si>
  <si>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</si>
  <si>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</si>
  <si>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</si>
  <si>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</si>
  <si>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</si>
  <si>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</si>
  <si>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</si>
  <si>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</si>
  <si>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</si>
  <si>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</si>
  <si>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</si>
  <si>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</si>
  <si>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</si>
  <si>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</si>
  <si>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</si>
  <si>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</si>
  <si>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</si>
  <si>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</si>
  <si>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</si>
  <si>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</si>
  <si>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</si>
  <si>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</si>
  <si>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</si>
  <si>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</si>
  <si>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</si>
  <si>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</si>
  <si>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</si>
  <si>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</si>
  <si>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</si>
  <si>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</si>
  <si>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</si>
  <si>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</si>
  <si>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</si>
  <si>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</si>
  <si>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</si>
  <si>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</si>
  <si>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</si>
  <si>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</si>
  <si>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</si>
  <si>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</si>
  <si>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</si>
  <si>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</si>
  <si>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</si>
  <si>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</si>
  <si>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</si>
  <si>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</si>
  <si>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</si>
  <si>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</si>
  <si>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</si>
  <si>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</si>
  <si>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</si>
  <si>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</si>
  <si>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</si>
  <si>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</si>
  <si>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</si>
  <si>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</si>
  <si>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</si>
  <si>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</si>
  <si>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</si>
  <si>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</si>
  <si>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</si>
  <si>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</si>
  <si>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</si>
  <si>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</si>
  <si>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</si>
  <si>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</si>
  <si>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</si>
  <si>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</si>
  <si>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</si>
  <si>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</si>
  <si>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</si>
  <si>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</si>
  <si>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</si>
  <si>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</si>
  <si>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</si>
  <si>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</si>
  <si>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</si>
  <si>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</si>
  <si>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</si>
  <si>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</si>
  <si>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</si>
  <si>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</si>
  <si>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</si>
  <si>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</si>
  <si>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</si>
  <si>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</si>
  <si>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</si>
  <si>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</si>
  <si>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</si>
  <si>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</si>
  <si>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</si>
  <si>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</si>
  <si>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</si>
  <si>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</si>
  <si>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</si>
  <si>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</si>
  <si>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</si>
  <si>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</si>
  <si>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</si>
  <si>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</si>
  <si>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</si>
  <si>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</si>
  <si>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</si>
  <si>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</si>
  <si>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</si>
  <si>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</si>
  <si>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</si>
  <si>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</si>
  <si>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</si>
  <si>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</si>
  <si>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</si>
  <si>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</si>
  <si>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</si>
  <si>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</si>
  <si>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</si>
  <si>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</si>
  <si>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</si>
  <si>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</si>
  <si>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</si>
  <si>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</si>
  <si>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</si>
  <si>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</si>
  <si>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</si>
  <si>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</si>
  <si>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</si>
  <si>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</si>
  <si>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</si>
  <si>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</si>
  <si>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</si>
  <si>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</si>
  <si>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</si>
  <si>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</si>
  <si>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</si>
  <si>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</si>
  <si>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</si>
  <si>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</si>
  <si>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</si>
  <si>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</si>
  <si>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</si>
  <si>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</si>
  <si>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</si>
  <si>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</si>
  <si>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</si>
  <si>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</si>
  <si>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</si>
  <si>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</si>
  <si>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</si>
  <si>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</si>
  <si>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</si>
  <si>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</si>
  <si>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</si>
  <si>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</si>
  <si>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</si>
  <si>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</si>
  <si>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</si>
  <si>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</si>
  <si>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</si>
  <si>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</si>
  <si>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</si>
  <si>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</si>
  <si>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</si>
  <si>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</si>
  <si>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</si>
  <si>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</si>
  <si>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</si>
  <si>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</si>
  <si>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</si>
  <si>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</si>
  <si>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</si>
  <si>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</si>
  <si>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</si>
  <si>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</si>
  <si>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</si>
  <si>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</si>
  <si>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</si>
  <si>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</si>
  <si>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</si>
  <si>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</si>
  <si>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</si>
  <si>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</si>
  <si>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</si>
  <si>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</si>
  <si>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</si>
  <si>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</si>
  <si>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</si>
  <si>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</si>
  <si>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</si>
  <si>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</si>
  <si>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</si>
  <si>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</si>
  <si>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</si>
  <si>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</si>
  <si>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</si>
  <si>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</si>
  <si>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</si>
  <si>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</si>
  <si>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</si>
  <si>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</si>
  <si>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</si>
  <si>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</si>
  <si>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</si>
  <si>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</si>
  <si>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</si>
  <si>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</si>
  <si>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</si>
  <si>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</si>
  <si>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</si>
  <si>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</si>
  <si>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</si>
  <si>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</si>
  <si>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</si>
  <si>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</si>
  <si>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</si>
  <si>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</si>
  <si>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</si>
  <si>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</si>
  <si>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</si>
  <si>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</si>
  <si>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</si>
  <si>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</si>
  <si>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</si>
  <si>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</si>
  <si>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</si>
  <si>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</si>
  <si>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</si>
  <si>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</si>
  <si>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</si>
  <si>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</si>
  <si>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</si>
  <si>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</si>
  <si>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</si>
  <si>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</si>
  <si>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</si>
  <si>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</si>
  <si>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</si>
  <si>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</si>
  <si>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</si>
  <si>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</si>
  <si>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</si>
  <si>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</si>
  <si>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</si>
  <si>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</si>
  <si>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</si>
  <si>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</si>
  <si>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</si>
  <si>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</si>
  <si>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</si>
  <si>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</si>
  <si>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</si>
  <si>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</si>
  <si>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</si>
  <si>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</si>
  <si>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</si>
  <si>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</si>
  <si>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</si>
  <si>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</si>
  <si>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</si>
  <si>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</si>
  <si>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</si>
  <si>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</si>
  <si>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</si>
  <si>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</si>
  <si>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</si>
  <si>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</si>
  <si>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</si>
  <si>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</si>
  <si>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</si>
  <si>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</si>
  <si>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</si>
  <si>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</si>
  <si>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</si>
  <si>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</si>
  <si>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</si>
  <si>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</si>
  <si>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</si>
  <si>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</si>
  <si>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</si>
  <si>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</si>
  <si>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</si>
  <si>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</si>
  <si>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</si>
  <si>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</si>
  <si>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</si>
  <si>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</si>
  <si>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</si>
  <si>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</si>
  <si>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</si>
  <si>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</si>
  <si>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</si>
  <si>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</si>
  <si>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</si>
  <si>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</si>
  <si>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</si>
  <si>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</si>
  <si>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</si>
  <si>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</si>
  <si>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</si>
  <si>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</si>
  <si>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</si>
  <si>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</si>
  <si>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</si>
  <si>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</si>
  <si>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</si>
  <si>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</si>
  <si>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</si>
  <si>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</si>
  <si>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</si>
  <si>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</si>
  <si>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</si>
  <si>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</si>
  <si>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</si>
  <si>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</si>
  <si>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</si>
  <si>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</si>
  <si>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</si>
  <si>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</si>
  <si>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</si>
  <si>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</si>
  <si>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</si>
  <si>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</si>
  <si>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</si>
  <si>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</si>
  <si>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</si>
  <si>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</si>
  <si>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</si>
  <si>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</si>
  <si>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</si>
  <si>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</si>
  <si>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</si>
  <si>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</si>
  <si>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</si>
  <si>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</si>
  <si>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</si>
  <si>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</si>
  <si>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</si>
  <si>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</si>
  <si>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</si>
  <si>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</si>
  <si>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</si>
  <si>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</si>
  <si>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</si>
  <si>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</si>
  <si>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</si>
  <si>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</si>
  <si>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</si>
  <si>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</si>
  <si>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</si>
  <si>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</si>
  <si>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</si>
  <si>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</si>
  <si>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</si>
  <si>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</si>
  <si>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</si>
  <si>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</si>
  <si>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</si>
  <si>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</si>
  <si>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</si>
  <si>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</si>
  <si>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</si>
  <si>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</si>
  <si>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</si>
  <si>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</si>
  <si>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</si>
  <si>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</si>
  <si>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</si>
  <si>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</si>
  <si>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</si>
  <si>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</si>
  <si>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</si>
  <si>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</si>
  <si>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</si>
  <si>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</si>
  <si>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</si>
  <si>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</si>
  <si>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</si>
  <si>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</si>
  <si>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</si>
  <si>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</si>
  <si>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</si>
  <si>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</si>
  <si>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</si>
  <si>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</si>
  <si>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</si>
  <si>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</si>
  <si>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</si>
  <si>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</si>
  <si>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</si>
  <si>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</si>
  <si>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</si>
  <si>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</si>
  <si>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</si>
  <si>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</si>
  <si>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</si>
  <si>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</si>
  <si>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</si>
  <si>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</si>
  <si>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</si>
  <si>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</si>
  <si>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</si>
  <si>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</si>
  <si>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</si>
  <si>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</si>
  <si>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</si>
  <si>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</si>
  <si>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</si>
  <si>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</si>
  <si>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</si>
  <si>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</si>
  <si>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</si>
  <si>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</si>
  <si>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</si>
  <si>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</si>
  <si>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</si>
  <si>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</si>
  <si>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</si>
  <si>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</si>
  <si>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</si>
  <si>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</si>
  <si>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</si>
  <si>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</si>
  <si>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</si>
  <si>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</si>
  <si>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</si>
  <si>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</si>
  <si>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</si>
  <si>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</si>
  <si>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</si>
  <si>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</si>
  <si>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</si>
  <si>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</si>
  <si>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</si>
  <si>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</si>
  <si>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</si>
  <si>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</si>
  <si>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</si>
  <si>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</si>
  <si>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</si>
  <si>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</si>
  <si>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</si>
  <si>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</si>
  <si>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</si>
  <si>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</si>
  <si>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</si>
  <si>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</si>
  <si>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</si>
  <si>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</si>
  <si>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</si>
  <si>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</si>
  <si>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</si>
  <si>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</si>
  <si>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</si>
  <si>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</si>
  <si>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</si>
  <si>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</si>
  <si>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</si>
  <si>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</si>
  <si>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</si>
  <si>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</si>
  <si>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</si>
  <si>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</si>
  <si>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</si>
  <si>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</si>
  <si>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</si>
  <si>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</si>
  <si>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</si>
  <si>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</si>
  <si>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</si>
  <si>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</si>
  <si>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</si>
  <si>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</si>
  <si>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</si>
  <si>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</si>
  <si>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</si>
  <si>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</si>
  <si>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</si>
  <si>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</si>
  <si>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</si>
  <si>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</si>
  <si>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</si>
  <si>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</si>
  <si>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</si>
  <si>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</si>
  <si>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</si>
  <si>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</si>
  <si>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</si>
  <si>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</si>
  <si>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</si>
  <si>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</si>
  <si>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</si>
  <si>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</si>
  <si>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</si>
  <si>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</si>
  <si>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</si>
  <si>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</si>
  <si>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</si>
  <si>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</si>
  <si>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</si>
  <si>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</si>
  <si>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</si>
  <si>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</si>
  <si>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</si>
  <si>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</si>
  <si>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</si>
  <si>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</si>
  <si>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</si>
  <si>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</si>
  <si>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</si>
  <si>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</si>
  <si>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</si>
  <si>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</si>
  <si>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</si>
  <si>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</si>
  <si>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</si>
  <si>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</si>
  <si>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</si>
  <si>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</si>
  <si>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</si>
  <si>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</si>
  <si>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</si>
  <si>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</si>
  <si>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</si>
  <si>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</si>
  <si>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</si>
  <si>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</si>
  <si>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</si>
  <si>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</si>
  <si>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</si>
  <si>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</si>
  <si>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</si>
  <si>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</si>
  <si>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</si>
  <si>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</si>
  <si>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</si>
  <si>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</si>
  <si>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</si>
  <si>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</si>
  <si>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</si>
  <si>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</si>
  <si>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</si>
  <si>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</si>
  <si>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</si>
  <si>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</si>
  <si>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</si>
  <si>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</si>
  <si>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</si>
  <si>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</si>
  <si>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</si>
  <si>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</si>
  <si>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</si>
  <si>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</si>
  <si>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</si>
  <si>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</si>
  <si>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</si>
  <si>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</si>
  <si>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</si>
  <si>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</si>
  <si>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</si>
  <si>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</si>
  <si>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</si>
  <si>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</si>
  <si>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</si>
  <si>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</si>
  <si>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</si>
  <si>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</si>
  <si>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</si>
  <si>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</si>
  <si>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</si>
  <si>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</si>
  <si>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</si>
  <si>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</si>
  <si>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</si>
  <si>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</si>
  <si>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</si>
  <si>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</si>
  <si>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</si>
  <si>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</si>
  <si>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</si>
  <si>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</si>
  <si>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</si>
  <si>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</si>
  <si>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</si>
  <si>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</si>
  <si>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</si>
  <si>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</si>
  <si>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</si>
  <si>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</si>
  <si>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</si>
  <si>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</si>
  <si>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</si>
  <si>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</si>
  <si>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</si>
  <si>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</si>
  <si>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</si>
  <si>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</si>
  <si>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</si>
  <si>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</si>
  <si>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</si>
  <si>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</si>
  <si>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</si>
  <si>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</si>
  <si>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</si>
  <si>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</si>
  <si>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</si>
  <si>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</si>
  <si>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</si>
  <si>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</si>
  <si>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</si>
  <si>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</si>
  <si>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</si>
  <si>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</si>
  <si>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</si>
  <si>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</si>
  <si>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</si>
  <si>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</si>
  <si>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</si>
  <si>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</si>
  <si>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</si>
  <si>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</si>
  <si>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</si>
  <si>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</si>
  <si>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</si>
  <si>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</si>
  <si>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</si>
  <si>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</si>
  <si>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</si>
  <si>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</si>
  <si>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</si>
  <si>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</si>
  <si>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</si>
  <si>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</si>
  <si>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</si>
  <si>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</si>
  <si>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</si>
  <si>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</si>
  <si>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</si>
  <si>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</si>
  <si>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</si>
  <si>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</si>
  <si>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</si>
  <si>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</si>
  <si>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</si>
  <si>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</si>
  <si>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</si>
  <si>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</si>
  <si>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</si>
  <si>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</si>
  <si>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</si>
  <si>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</si>
  <si>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</si>
  <si>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</si>
  <si>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</si>
  <si>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</si>
  <si>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</si>
  <si>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</si>
  <si>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</si>
  <si>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</si>
  <si>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</si>
  <si>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</si>
  <si>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</si>
  <si>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</si>
  <si>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</si>
  <si>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</si>
  <si>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</si>
  <si>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</si>
  <si>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</si>
  <si>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</si>
  <si>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</si>
  <si>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</si>
  <si>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</si>
  <si>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</si>
  <si>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</si>
  <si>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</si>
  <si>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</si>
  <si>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</si>
  <si>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</si>
  <si>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</si>
  <si>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</si>
  <si>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</si>
  <si>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</si>
  <si>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</si>
  <si>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</si>
  <si>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</si>
  <si>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</si>
  <si>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</si>
  <si>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</si>
  <si>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</si>
  <si>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</si>
  <si>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</si>
  <si>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</si>
  <si>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</si>
  <si>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</si>
  <si>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</si>
  <si>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</si>
  <si>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</si>
  <si>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</si>
  <si>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</si>
  <si>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</si>
  <si>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</si>
  <si>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</si>
  <si>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</si>
  <si>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</si>
  <si>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</si>
  <si>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</si>
  <si>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</si>
  <si>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</si>
  <si>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</si>
  <si>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</si>
  <si>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</si>
  <si>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</si>
  <si>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</si>
  <si>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</si>
  <si>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</si>
  <si>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</si>
  <si>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</si>
  <si>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</si>
  <si>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</si>
  <si>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</si>
  <si>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</si>
  <si>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</si>
  <si>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</si>
  <si>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</si>
  <si>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</si>
  <si>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</si>
  <si>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</si>
  <si>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</si>
  <si>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</si>
  <si>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</si>
  <si>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</si>
  <si>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</si>
  <si>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</si>
  <si>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</si>
  <si>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</si>
  <si>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</si>
  <si>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</si>
  <si>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</si>
  <si>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</si>
  <si>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</si>
  <si>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</si>
  <si>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</si>
  <si>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</si>
  <si>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</si>
  <si>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</si>
  <si>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</si>
  <si>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</si>
  <si>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</si>
  <si>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</si>
  <si>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</si>
  <si>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</si>
  <si>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</si>
  <si>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</si>
  <si>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</si>
  <si>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</si>
  <si>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</si>
  <si>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</si>
  <si>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</si>
  <si>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</si>
  <si>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</si>
  <si>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</si>
  <si>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</si>
  <si>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</si>
  <si>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</si>
  <si>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</si>
  <si>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</si>
  <si>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</si>
  <si>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</si>
  <si>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</si>
  <si>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</si>
  <si>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</si>
  <si>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</si>
  <si>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</si>
  <si>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</si>
  <si>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</si>
  <si>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</si>
  <si>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</si>
  <si>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</si>
  <si>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</si>
  <si>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</si>
  <si>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</si>
  <si>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</si>
  <si>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</si>
  <si>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</si>
  <si>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</si>
  <si>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</si>
  <si>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</si>
  <si>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</si>
  <si>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</si>
  <si>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</si>
  <si>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</si>
  <si>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</si>
  <si>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</si>
  <si>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</si>
  <si>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</si>
  <si>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</si>
  <si>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</si>
  <si>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</si>
  <si>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</si>
  <si>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</si>
  <si>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</si>
  <si>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</si>
  <si>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</si>
  <si>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</si>
  <si>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</si>
  <si>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</si>
  <si>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</si>
  <si>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</si>
  <si>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</si>
  <si>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</si>
  <si>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</si>
  <si>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</si>
  <si>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</si>
  <si>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</si>
  <si>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</si>
  <si>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</si>
  <si>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</si>
  <si>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</si>
  <si>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</si>
  <si>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</si>
  <si>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</si>
  <si>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</si>
  <si>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</si>
  <si>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</si>
  <si>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</si>
  <si>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</si>
  <si>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</si>
  <si>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</si>
  <si>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</si>
  <si>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</si>
  <si>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</si>
  <si>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</si>
  <si>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</si>
  <si>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</si>
  <si>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</si>
  <si>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</si>
  <si>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</si>
  <si>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</si>
  <si>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</si>
  <si>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</si>
  <si>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</si>
  <si>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</si>
  <si>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</si>
  <si>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</si>
  <si>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</si>
  <si>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</si>
  <si>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</si>
  <si>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</si>
  <si>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</si>
  <si>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</si>
  <si>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</si>
  <si>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</si>
  <si>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</si>
  <si>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</si>
  <si>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</si>
  <si>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</si>
  <si>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</si>
  <si>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</si>
  <si>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</si>
  <si>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</si>
  <si>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</si>
  <si>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</si>
  <si>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</si>
  <si>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</si>
  <si>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</si>
  <si>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</si>
  <si>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</si>
  <si>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</si>
  <si>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</si>
  <si>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</si>
  <si>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</si>
  <si>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</si>
  <si>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</si>
  <si>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</si>
  <si>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</si>
  <si>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</si>
  <si>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</si>
  <si>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</si>
  <si>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</si>
  <si>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</si>
  <si>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</si>
  <si>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</si>
  <si>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</si>
  <si>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</si>
  <si>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</si>
  <si>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</si>
  <si>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</si>
  <si>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</si>
  <si>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</si>
  <si>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</si>
  <si>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</si>
  <si>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</si>
  <si>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</si>
  <si>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</si>
  <si>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</si>
  <si>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</si>
  <si>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</si>
  <si>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</si>
  <si>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</si>
  <si>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</si>
  <si>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</si>
  <si>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</si>
  <si>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</si>
  <si>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</si>
  <si>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</si>
  <si>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</si>
  <si>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</si>
  <si>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</si>
  <si>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</si>
  <si>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</si>
  <si>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</si>
  <si>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</si>
  <si>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</si>
  <si>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</si>
  <si>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</si>
  <si>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</si>
  <si>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</si>
  <si>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</si>
  <si>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</si>
  <si>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</si>
  <si>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</si>
  <si>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</si>
  <si>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</si>
  <si>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</si>
  <si>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</si>
  <si>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</si>
  <si>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</si>
  <si>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</si>
  <si>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</si>
  <si>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</si>
  <si>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</si>
  <si>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</si>
  <si>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</si>
  <si>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</si>
  <si>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</si>
  <si>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</si>
  <si>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</si>
  <si>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</si>
  <si>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</si>
  <si>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</si>
  <si>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</si>
  <si>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</si>
  <si>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</si>
  <si>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</si>
  <si>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</si>
  <si>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</si>
  <si>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</si>
  <si>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</si>
  <si>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</si>
  <si>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</si>
  <si>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</si>
  <si>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</si>
  <si>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</si>
  <si>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</si>
  <si>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</si>
  <si>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</si>
  <si>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</si>
  <si>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</si>
  <si>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</si>
  <si>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</si>
  <si>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</si>
  <si>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</si>
  <si>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</si>
  <si>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</si>
  <si>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</si>
  <si>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</si>
  <si>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</si>
  <si>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</si>
  <si>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</si>
  <si>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</si>
  <si>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</si>
  <si>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</si>
  <si>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</si>
  <si>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</si>
  <si>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</si>
  <si>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</si>
  <si>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</si>
  <si>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</si>
  <si>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</si>
  <si>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</si>
  <si>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</si>
  <si>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</si>
  <si>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</si>
  <si>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</si>
  <si>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</si>
  <si>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</si>
  <si>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</si>
  <si>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</si>
  <si>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</si>
  <si>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</si>
  <si>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</si>
  <si>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</si>
  <si>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</si>
  <si>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</si>
  <si>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</si>
  <si>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</si>
  <si>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</si>
  <si>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</si>
  <si>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</si>
  <si>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</si>
  <si>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</si>
  <si>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</si>
  <si>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</si>
  <si>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</si>
  <si>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</si>
  <si>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</si>
  <si>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</si>
  <si>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</si>
  <si>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</si>
  <si>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</si>
  <si>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</si>
  <si>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</si>
  <si>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</si>
  <si>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</si>
  <si>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</si>
  <si>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</si>
  <si>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</si>
  <si>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</si>
  <si>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</si>
  <si>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</si>
  <si>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</si>
  <si>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</si>
  <si>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</si>
  <si>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</si>
  <si>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</si>
  <si>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</si>
  <si>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</si>
  <si>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</si>
  <si>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</si>
  <si>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</si>
  <si>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</si>
  <si>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</si>
  <si>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</si>
  <si>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</si>
  <si>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</si>
  <si>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</si>
  <si>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</si>
  <si>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</si>
  <si>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</si>
  <si>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</si>
  <si>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</si>
  <si>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</si>
  <si>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</si>
  <si>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</si>
  <si>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</si>
  <si>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</si>
  <si>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</si>
  <si>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</si>
  <si>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</si>
  <si>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</si>
  <si>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</si>
  <si>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</si>
  <si>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</si>
  <si>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</si>
  <si>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</si>
  <si>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</si>
  <si>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</si>
  <si>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</si>
  <si>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</si>
  <si>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</si>
  <si>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</si>
  <si>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</si>
  <si>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</si>
  <si>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</si>
  <si>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</si>
  <si>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</si>
  <si>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</si>
  <si>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</si>
  <si>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</si>
  <si>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</si>
  <si>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</si>
  <si>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</si>
  <si>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</si>
  <si>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</si>
  <si>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</si>
  <si>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</si>
  <si>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</si>
  <si>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</si>
  <si>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</si>
  <si>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</si>
  <si>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</si>
  <si>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</si>
  <si>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</si>
  <si>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</si>
  <si>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</si>
  <si>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</si>
  <si>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</si>
  <si>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</si>
  <si>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</si>
  <si>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</si>
  <si>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</si>
  <si>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</si>
  <si>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</si>
  <si>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</si>
  <si>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</si>
  <si>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</si>
  <si>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</si>
  <si>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</si>
  <si>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</si>
  <si>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</si>
  <si>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</si>
  <si>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</si>
  <si>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</si>
  <si>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</si>
  <si>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</si>
  <si>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</si>
  <si>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</si>
  <si>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</si>
  <si>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</si>
  <si>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</si>
  <si>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</si>
  <si>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</si>
  <si>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</si>
  <si>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</si>
  <si>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</si>
  <si>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</si>
  <si>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</si>
  <si>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</si>
  <si>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</si>
  <si>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</si>
  <si>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</si>
  <si>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</si>
  <si>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</si>
  <si>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</si>
  <si>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</si>
  <si>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</si>
  <si>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</si>
  <si>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</si>
  <si>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</si>
  <si>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</si>
  <si>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</si>
  <si>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</si>
  <si>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</si>
  <si>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</si>
  <si>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</si>
  <si>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</si>
  <si>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</si>
  <si>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</si>
  <si>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</si>
  <si>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</si>
  <si>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</si>
  <si>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</si>
  <si>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</si>
  <si>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</si>
  <si>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</si>
  <si>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</si>
  <si>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</si>
  <si>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</si>
  <si>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</si>
  <si>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</si>
  <si>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</si>
  <si>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</si>
  <si>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</si>
  <si>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</si>
  <si>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</si>
  <si>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</si>
  <si>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</si>
  <si>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</si>
  <si>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</si>
  <si>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</si>
  <si>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</si>
  <si>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</si>
  <si>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</si>
  <si>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</si>
  <si>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</si>
  <si>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</si>
  <si>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</si>
  <si>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</si>
  <si>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</si>
  <si>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</si>
  <si>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</si>
  <si>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</si>
  <si>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</si>
  <si>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</si>
  <si>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</si>
  <si>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</si>
  <si>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</si>
  <si>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</si>
  <si>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</si>
  <si>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</si>
  <si>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</si>
  <si>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</si>
  <si>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</si>
  <si>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</si>
  <si>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</si>
  <si>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</si>
  <si>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</si>
  <si>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</si>
  <si>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</si>
  <si>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</si>
  <si>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</si>
  <si>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</si>
  <si>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</si>
  <si>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</si>
  <si>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</si>
  <si>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</si>
  <si>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</si>
  <si>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</si>
  <si>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</si>
  <si>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</si>
  <si>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</si>
  <si>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</si>
  <si>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</si>
  <si>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</si>
  <si>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</si>
  <si>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</si>
  <si>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</si>
  <si>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</si>
  <si>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</si>
  <si>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</si>
  <si>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</si>
  <si>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</si>
  <si>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</si>
  <si>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</si>
  <si>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</si>
  <si>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</si>
  <si>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</si>
  <si>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</si>
  <si>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</si>
  <si>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</si>
  <si>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</si>
  <si>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</si>
  <si>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</si>
  <si>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</si>
  <si>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</si>
  <si>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</si>
  <si>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</si>
  <si>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</si>
  <si>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</si>
  <si>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</si>
  <si>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</si>
  <si>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</si>
  <si>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</si>
  <si>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</si>
  <si>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</si>
  <si>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</si>
  <si>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</si>
  <si>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</si>
  <si>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</si>
  <si>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</si>
  <si>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</si>
  <si>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</si>
  <si>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</si>
  <si>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</si>
  <si>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</si>
  <si>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</si>
  <si>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</si>
  <si>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</si>
  <si>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</si>
  <si>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</si>
  <si>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</si>
  <si>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</si>
  <si>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</si>
  <si>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</si>
  <si>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</si>
  <si>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</si>
  <si>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</si>
  <si>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</si>
  <si>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</si>
  <si>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</si>
  <si>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</si>
  <si>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</si>
  <si>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</si>
  <si>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</si>
  <si>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</si>
  <si>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</si>
  <si>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</si>
  <si>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</si>
  <si>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</si>
  <si>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</si>
  <si>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</si>
  <si>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</si>
  <si>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</si>
  <si>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</si>
  <si>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</si>
  <si>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</si>
  <si>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</si>
  <si>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</si>
  <si>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</si>
  <si>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</si>
  <si>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</si>
  <si>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</si>
  <si>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</si>
  <si>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</si>
  <si>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</si>
  <si>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</si>
  <si>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</si>
  <si>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</si>
  <si>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</si>
  <si>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</si>
  <si>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</si>
  <si>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</si>
  <si>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</si>
  <si>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</si>
  <si>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</si>
  <si>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</si>
  <si>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</si>
  <si>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</si>
  <si>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</si>
  <si>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</si>
  <si>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</si>
  <si>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</si>
  <si>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</si>
  <si>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</si>
  <si>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</si>
  <si>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</si>
  <si>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</si>
  <si>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</si>
  <si>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</si>
  <si>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</si>
  <si>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</si>
  <si>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</si>
  <si>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</si>
  <si>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</si>
  <si>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</si>
  <si>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</si>
  <si>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</si>
  <si>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</si>
  <si>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</si>
  <si>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</si>
  <si>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</si>
  <si>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</si>
  <si>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</si>
  <si>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</si>
  <si>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</si>
  <si>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</si>
  <si>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</si>
  <si>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</si>
  <si>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</si>
  <si>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</si>
  <si>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</si>
  <si>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</si>
  <si>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</si>
  <si>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</si>
  <si>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</si>
  <si>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</si>
  <si>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</si>
  <si>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</si>
  <si>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</si>
  <si>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</si>
  <si>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</si>
  <si>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</si>
  <si>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</si>
  <si>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</si>
  <si>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</si>
  <si>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</si>
  <si>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</si>
  <si>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</si>
  <si>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</si>
  <si>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</si>
  <si>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</si>
  <si>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</si>
  <si>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</si>
  <si>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</si>
  <si>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</si>
  <si>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</si>
  <si>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</si>
  <si>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</si>
  <si>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</si>
  <si>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</si>
  <si>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</si>
  <si>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</si>
  <si>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</si>
  <si>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</si>
  <si>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</si>
  <si>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</si>
  <si>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</si>
  <si>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</si>
  <si>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</si>
  <si>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</si>
  <si>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</si>
  <si>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</si>
  <si>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</si>
  <si>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</si>
  <si>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</si>
  <si>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</si>
  <si>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</si>
  <si>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</si>
  <si>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</si>
  <si>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</si>
  <si>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</si>
  <si>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</si>
  <si>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</si>
  <si>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</si>
  <si>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</si>
  <si>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</si>
  <si>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</si>
  <si>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</si>
  <si>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</si>
  <si>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</si>
  <si>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</si>
  <si>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</si>
  <si>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</si>
  <si>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</si>
  <si>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</si>
  <si>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</si>
  <si>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</si>
  <si>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</si>
  <si>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</si>
  <si>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</si>
  <si>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</si>
  <si>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</si>
  <si>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</si>
  <si>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</si>
  <si>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</si>
  <si>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</si>
  <si>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</si>
  <si>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</si>
  <si>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</si>
  <si>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</si>
  <si>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</si>
  <si>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</si>
  <si>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</si>
  <si>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</si>
  <si>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</si>
  <si>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</si>
  <si>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</si>
  <si>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</si>
  <si>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</si>
  <si>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</si>
  <si>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</si>
  <si>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</si>
  <si>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</si>
  <si>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</si>
  <si>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</si>
  <si>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</si>
  <si>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</si>
  <si>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</si>
  <si>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</si>
  <si>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</si>
  <si>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</si>
  <si>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</si>
  <si>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</si>
  <si>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</si>
  <si>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</si>
  <si>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</si>
  <si>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</si>
  <si>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</si>
  <si>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</si>
  <si>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</si>
  <si>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</si>
  <si>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</si>
  <si>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</si>
  <si>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</si>
  <si>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</si>
  <si>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</si>
  <si>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</si>
  <si>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</si>
  <si>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</si>
  <si>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</si>
  <si>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</si>
  <si>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</si>
  <si>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</si>
  <si>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</si>
  <si>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</si>
  <si>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</si>
  <si>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</si>
  <si>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</si>
  <si>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</si>
  <si>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</si>
  <si>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</si>
  <si>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</si>
  <si>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</si>
  <si>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</si>
  <si>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</si>
  <si>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</si>
  <si>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</si>
  <si>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</si>
  <si>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</si>
  <si>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</si>
  <si>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</si>
  <si>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</si>
  <si>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</si>
  <si>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</si>
  <si>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</si>
  <si>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</si>
  <si>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</si>
  <si>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</si>
  <si>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</si>
  <si>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</si>
  <si>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</si>
  <si>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</si>
  <si>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</si>
  <si>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</si>
  <si>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</si>
  <si>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</si>
  <si>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</si>
  <si>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</si>
  <si>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</si>
  <si>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</si>
  <si>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</si>
  <si>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</si>
  <si>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</si>
  <si>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</si>
  <si>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</si>
  <si>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</si>
  <si>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</si>
  <si>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</si>
  <si>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</si>
  <si>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</si>
  <si>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</si>
  <si>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</si>
  <si>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</si>
  <si>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</si>
  <si>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</si>
  <si>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</si>
  <si>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</si>
  <si>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</si>
  <si>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</si>
  <si>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</si>
  <si>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</si>
  <si>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</si>
  <si>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</si>
  <si>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</si>
  <si>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</si>
  <si>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</si>
  <si>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</si>
  <si>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</si>
  <si>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</si>
  <si>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</si>
  <si>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</si>
  <si>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</si>
  <si>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</si>
  <si>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</si>
  <si>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</si>
  <si>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</si>
  <si>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</si>
  <si>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</si>
  <si>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</si>
  <si>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</si>
  <si>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</si>
  <si>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</si>
  <si>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</si>
  <si>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</si>
  <si>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</si>
  <si>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</si>
  <si>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</si>
  <si>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</si>
  <si>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</si>
  <si>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</si>
  <si>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</si>
  <si>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</si>
  <si>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</si>
  <si>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</si>
  <si>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</si>
  <si>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</si>
  <si>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</si>
  <si>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</si>
  <si>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</si>
  <si>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</si>
  <si>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</si>
  <si>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</si>
  <si>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</si>
  <si>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</si>
  <si>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</si>
  <si>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</si>
  <si>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</si>
  <si>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</si>
  <si>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</si>
  <si>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</si>
  <si>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</si>
  <si>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</si>
  <si>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</si>
  <si>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</si>
  <si>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</si>
  <si>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</si>
  <si>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</si>
  <si>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</si>
  <si>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</si>
  <si>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</si>
  <si>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</si>
  <si>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</si>
  <si>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</si>
  <si>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</si>
  <si>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</si>
  <si>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</si>
  <si>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</si>
  <si>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</si>
  <si>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</si>
  <si>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</si>
  <si>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</si>
  <si>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</si>
  <si>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</si>
  <si>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</si>
  <si>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</si>
  <si>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</si>
  <si>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</si>
  <si>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</si>
  <si>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</si>
  <si>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</si>
  <si>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</si>
  <si>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</si>
  <si>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</si>
  <si>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</si>
  <si>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</si>
  <si>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</si>
  <si>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</si>
  <si>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</si>
  <si>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</si>
  <si>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</si>
  <si>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</si>
  <si>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</si>
  <si>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</si>
  <si>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</si>
  <si>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</si>
  <si>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</si>
  <si>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</si>
  <si>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</si>
  <si>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</si>
  <si>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</si>
  <si>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</si>
  <si>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</si>
  <si>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</si>
  <si>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</si>
  <si>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</si>
  <si>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</si>
  <si>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</si>
  <si>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</si>
  <si>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</si>
  <si>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</si>
  <si>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</si>
  <si>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</si>
  <si>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</si>
  <si>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</si>
  <si>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</si>
  <si>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</si>
  <si>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</si>
  <si>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</si>
  <si>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</si>
  <si>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</si>
  <si>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</si>
  <si>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</si>
  <si>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</si>
  <si>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</si>
  <si>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</si>
  <si>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</si>
  <si>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</si>
  <si>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</si>
  <si>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</si>
  <si>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</si>
  <si>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</si>
  <si>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</si>
  <si>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</si>
  <si>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</si>
  <si>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</si>
  <si>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</si>
  <si>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</si>
  <si>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</si>
  <si>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</si>
  <si>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</si>
  <si>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</si>
  <si>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</si>
  <si>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</si>
  <si>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</si>
  <si>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</si>
  <si>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</si>
  <si>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</si>
  <si>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</si>
  <si>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</si>
  <si>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</si>
  <si>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</si>
  <si>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</si>
  <si>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</si>
  <si>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</si>
  <si>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</si>
  <si>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</si>
  <si>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</si>
  <si>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</si>
  <si>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</si>
  <si>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</si>
  <si>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</si>
  <si>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</si>
  <si>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</si>
  <si>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</si>
  <si>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</si>
  <si>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</si>
  <si>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</si>
  <si>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</si>
  <si>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</si>
  <si>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</si>
  <si>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</si>
  <si>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</si>
  <si>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</si>
  <si>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</si>
  <si>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</si>
  <si>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</si>
  <si>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</si>
  <si>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</si>
  <si>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</si>
  <si>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</si>
  <si>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</si>
  <si>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</si>
  <si>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</si>
  <si>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</si>
  <si>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</si>
  <si>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</si>
  <si>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</si>
  <si>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</si>
  <si>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</si>
  <si>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</si>
  <si>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</si>
  <si>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</si>
  <si>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</si>
  <si>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</si>
  <si>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</si>
  <si>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</si>
  <si>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</si>
  <si>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</si>
  <si>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</si>
  <si>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</si>
  <si>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</si>
  <si>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</si>
  <si>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</si>
  <si>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</si>
  <si>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</si>
  <si>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</si>
  <si>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</si>
  <si>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</si>
  <si>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</si>
  <si>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</si>
  <si>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</si>
  <si>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</si>
  <si>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</si>
  <si>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</si>
  <si>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</si>
  <si>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</si>
  <si>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</si>
  <si>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</si>
  <si>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</si>
  <si>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</si>
  <si>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</si>
  <si>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</si>
  <si>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</si>
  <si>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</si>
  <si>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</si>
  <si>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</si>
  <si>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</si>
  <si>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</si>
  <si>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</si>
  <si>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</si>
  <si>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</si>
  <si>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</si>
  <si>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</si>
  <si>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</si>
  <si>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</si>
  <si>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</si>
  <si>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</si>
  <si>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</si>
  <si>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</si>
  <si>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</si>
  <si>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</si>
  <si>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</si>
  <si>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</si>
  <si>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</si>
  <si>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</si>
  <si>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</si>
  <si>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</si>
  <si>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</si>
  <si>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</si>
  <si>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</si>
  <si>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</si>
  <si>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</si>
  <si>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</si>
  <si>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</si>
  <si>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</si>
  <si>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</si>
  <si>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</si>
  <si>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</si>
  <si>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</si>
  <si>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</si>
  <si>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</si>
  <si>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</si>
  <si>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</si>
  <si>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</si>
  <si>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</si>
  <si>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</si>
  <si>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</si>
  <si>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</si>
  <si>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</si>
  <si>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</si>
  <si>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</si>
  <si>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</si>
  <si>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</si>
  <si>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</si>
  <si>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</si>
  <si>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</si>
  <si>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</si>
  <si>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</si>
  <si>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</si>
  <si>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</si>
  <si>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</si>
  <si>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</si>
  <si>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</si>
  <si>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</si>
  <si>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</si>
  <si>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</si>
  <si>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</si>
  <si>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</si>
  <si>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</si>
  <si>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</si>
  <si>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</si>
  <si>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</si>
  <si>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</si>
  <si>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</si>
  <si>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</si>
  <si>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</si>
  <si>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</si>
  <si>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</si>
  <si>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</si>
  <si>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</si>
  <si>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</si>
  <si>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</si>
  <si>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</si>
  <si>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</si>
  <si>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</si>
  <si>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</si>
  <si>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</si>
  <si>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</si>
  <si>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</si>
  <si>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</si>
  <si>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</si>
  <si>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</si>
  <si>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</si>
  <si>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</si>
  <si>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</si>
  <si>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</si>
  <si>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</si>
  <si>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</si>
  <si>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</si>
  <si>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</si>
  <si>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</si>
  <si>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</si>
  <si>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</si>
  <si>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</si>
  <si>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</si>
  <si>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</si>
  <si>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</si>
  <si>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</si>
  <si>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</si>
  <si>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</si>
  <si>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</si>
  <si>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</si>
  <si>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</si>
  <si>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</si>
  <si>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</si>
  <si>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</si>
  <si>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</si>
  <si>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</si>
  <si>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</si>
  <si>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</si>
  <si>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</si>
  <si>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</si>
  <si>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</si>
  <si>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</si>
  <si>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</si>
  <si>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</si>
  <si>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</si>
  <si>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</si>
  <si>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</si>
  <si>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</si>
  <si>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</si>
  <si>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</si>
  <si>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</si>
  <si>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</si>
  <si>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</si>
  <si>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</si>
  <si>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</si>
  <si>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</si>
  <si>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</si>
  <si>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</si>
  <si>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</si>
  <si>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</si>
  <si>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</si>
  <si>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</si>
  <si>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</si>
  <si>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</si>
  <si>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</si>
  <si>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</si>
  <si>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</si>
  <si>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</si>
  <si>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</si>
  <si>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</si>
  <si>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</si>
  <si>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</si>
  <si>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</si>
  <si>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</si>
  <si>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</si>
  <si>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</si>
  <si>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</si>
  <si>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</si>
  <si>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</si>
  <si>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</si>
  <si>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</si>
  <si>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</si>
  <si>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</si>
  <si>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</si>
  <si>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</si>
  <si>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</si>
  <si>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</si>
  <si>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</si>
  <si>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</si>
  <si>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</si>
  <si>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</si>
  <si>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</si>
  <si>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</si>
  <si>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</si>
  <si>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</si>
  <si>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</si>
  <si>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</si>
  <si>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</si>
  <si>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</si>
  <si>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</si>
  <si>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</si>
  <si>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</si>
  <si>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</si>
  <si>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</si>
  <si>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</si>
  <si>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</si>
  <si>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</si>
  <si>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</si>
  <si>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</si>
  <si>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</si>
  <si>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</si>
  <si>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</si>
  <si>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</si>
  <si>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</si>
  <si>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</si>
  <si>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</si>
  <si>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</si>
  <si>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</si>
  <si>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</si>
  <si>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</si>
  <si>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</si>
  <si>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</si>
  <si>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</si>
  <si>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</si>
  <si>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</si>
  <si>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</si>
  <si>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</si>
  <si>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</si>
  <si>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</si>
  <si>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</si>
  <si>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</si>
  <si>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</si>
  <si>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</si>
  <si>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</si>
  <si>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</si>
  <si>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</si>
  <si>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</si>
  <si>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</si>
  <si>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</si>
  <si>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</si>
  <si>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</si>
  <si>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</si>
  <si>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</si>
  <si>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</si>
  <si>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</si>
  <si>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</si>
  <si>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</si>
  <si>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</si>
  <si>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</si>
  <si>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</si>
  <si>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</si>
  <si>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</si>
  <si>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</si>
  <si>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</si>
  <si>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</si>
  <si>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</si>
  <si>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</si>
  <si>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</si>
  <si>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</si>
  <si>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</si>
  <si>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</si>
  <si>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</si>
  <si>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</si>
  <si>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</si>
  <si>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</si>
  <si>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</si>
  <si>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</si>
  <si>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</si>
  <si>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</si>
  <si>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</si>
  <si>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</si>
  <si>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</si>
  <si>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</si>
  <si>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</si>
  <si>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</si>
  <si>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</si>
  <si>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</si>
  <si>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</si>
  <si>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</si>
  <si>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</si>
  <si>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</si>
  <si>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</si>
  <si>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</si>
  <si>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</si>
  <si>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</si>
  <si>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</si>
  <si>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</si>
  <si>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</si>
  <si>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</si>
  <si>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</si>
  <si>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</si>
  <si>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</si>
  <si>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</si>
  <si>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</si>
  <si>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</si>
  <si>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</si>
  <si>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</si>
  <si>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</si>
  <si>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</si>
  <si>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</si>
  <si>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</si>
  <si>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</si>
  <si>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</si>
  <si>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</si>
  <si>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</si>
  <si>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</si>
  <si>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</si>
  <si>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</si>
  <si>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</si>
  <si>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</si>
  <si>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</si>
  <si>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</si>
  <si>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</si>
  <si>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</si>
  <si>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</si>
  <si>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</si>
  <si>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</si>
  <si>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</si>
  <si>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</si>
  <si>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</si>
  <si>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</si>
  <si>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</si>
  <si>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</si>
  <si>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</si>
  <si>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</si>
  <si>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</si>
  <si>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</si>
  <si>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</si>
  <si>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</si>
  <si>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</si>
  <si>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</si>
  <si>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</si>
  <si>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</si>
  <si>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</si>
  <si>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</si>
  <si>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</si>
  <si>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</si>
  <si>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</si>
  <si>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</si>
  <si>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</si>
  <si>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</si>
  <si>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</si>
  <si>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</si>
  <si>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</si>
  <si>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</si>
  <si>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</si>
  <si>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</si>
  <si>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</si>
  <si>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</si>
  <si>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</si>
  <si>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</si>
  <si>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</si>
  <si>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</si>
  <si>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</si>
  <si>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</si>
  <si>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</si>
  <si>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</si>
  <si>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</si>
  <si>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</si>
  <si>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</si>
  <si>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</si>
  <si>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</si>
  <si>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</si>
  <si>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</si>
  <si>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</si>
  <si>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</si>
  <si>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</si>
  <si>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</si>
  <si>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</si>
  <si>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</si>
  <si>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</si>
  <si>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</si>
  <si>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</si>
  <si>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</si>
  <si>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</si>
  <si>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</si>
  <si>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</si>
  <si>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</si>
  <si>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</si>
  <si>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</si>
  <si>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</si>
  <si>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</si>
  <si>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</si>
  <si>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</si>
  <si>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</si>
  <si>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</si>
  <si>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</si>
  <si>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</si>
  <si>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</si>
  <si>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</si>
  <si>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</si>
  <si>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</si>
  <si>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</si>
  <si>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</si>
  <si>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</si>
  <si>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</si>
  <si>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</si>
  <si>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</si>
  <si>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</si>
  <si>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</si>
  <si>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</si>
  <si>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</si>
  <si>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</si>
  <si>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</si>
  <si>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</si>
  <si>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</si>
  <si>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</si>
  <si>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</si>
  <si>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</si>
  <si>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</si>
  <si>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</si>
  <si>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</si>
  <si>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</si>
  <si>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</si>
  <si>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</si>
  <si>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</si>
  <si>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</si>
  <si>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</si>
  <si>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</si>
  <si>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</si>
  <si>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</si>
  <si>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</si>
  <si>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</si>
  <si>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</si>
  <si>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</si>
  <si>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</si>
  <si>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</si>
  <si>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</si>
  <si>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</si>
  <si>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</si>
  <si>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</si>
  <si>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</si>
  <si>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</si>
  <si>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</si>
  <si>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</si>
  <si>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</si>
  <si>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</si>
  <si>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</si>
  <si>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</si>
  <si>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</si>
  <si>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</si>
  <si>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</si>
  <si>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</si>
  <si>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</si>
  <si>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</si>
  <si>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</si>
  <si>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</si>
  <si>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</si>
  <si>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</si>
  <si>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</si>
  <si>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</si>
  <si>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</si>
  <si>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</si>
  <si>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</si>
  <si>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</si>
  <si>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</si>
  <si>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</si>
  <si>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</si>
  <si>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</si>
  <si>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</si>
  <si>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</si>
  <si>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</si>
  <si>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</si>
  <si>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</si>
  <si>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</si>
  <si>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</si>
  <si>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</si>
  <si>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</si>
  <si>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</si>
  <si>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</si>
  <si>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</si>
  <si>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</si>
  <si>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</si>
  <si>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</si>
  <si>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</si>
  <si>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</si>
  <si>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</si>
  <si>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</si>
  <si>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</si>
  <si>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</si>
  <si>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</si>
  <si>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</si>
  <si>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</si>
  <si>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</si>
  <si>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</si>
  <si>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</si>
  <si>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</si>
  <si>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</si>
  <si>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</si>
  <si>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</si>
  <si>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</si>
  <si>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</si>
  <si>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</si>
  <si>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</si>
  <si>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</si>
  <si>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</si>
  <si>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</si>
  <si>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</si>
  <si>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</si>
  <si>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</si>
  <si>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</si>
  <si>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</si>
  <si>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</si>
  <si>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</si>
  <si>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</si>
  <si>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</si>
  <si>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</si>
  <si>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</si>
  <si>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</si>
  <si>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</si>
  <si>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</si>
  <si>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</si>
  <si>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</si>
  <si>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</si>
  <si>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</si>
  <si>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</si>
  <si>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</si>
  <si>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</si>
  <si>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</si>
  <si>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</si>
  <si>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</si>
  <si>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</si>
  <si>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</si>
  <si>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</si>
  <si>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</si>
  <si>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</si>
  <si>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</si>
  <si>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</si>
  <si>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</si>
  <si>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</si>
  <si>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</si>
  <si>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</si>
  <si>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</si>
  <si>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</si>
  <si>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</si>
  <si>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</si>
  <si>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</si>
  <si>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</si>
  <si>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</si>
  <si>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</si>
  <si>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</si>
  <si>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</si>
  <si>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</si>
  <si>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</si>
  <si>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</si>
  <si>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</si>
  <si>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</si>
  <si>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</si>
  <si>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</si>
  <si>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</si>
  <si>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</si>
  <si>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</si>
  <si>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</si>
  <si>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</si>
  <si>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</si>
  <si>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</si>
  <si>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</si>
  <si>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</si>
  <si>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</si>
  <si>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</si>
  <si>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</si>
  <si>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</si>
  <si>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</si>
  <si>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</si>
  <si>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</si>
  <si>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</si>
  <si>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</si>
  <si>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</si>
  <si>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</si>
  <si>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</si>
  <si>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</si>
  <si>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</si>
  <si>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</si>
  <si>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</si>
  <si>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</si>
  <si>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</si>
  <si>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</si>
  <si>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</si>
  <si>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</si>
  <si>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</si>
  <si>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</si>
  <si>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</si>
  <si>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</si>
  <si>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</si>
  <si>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</si>
  <si>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</si>
  <si>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</si>
  <si>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</si>
  <si>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</si>
  <si>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</si>
  <si>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</si>
  <si>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</si>
  <si>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</si>
  <si>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</si>
  <si>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</si>
  <si>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</si>
  <si>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</si>
  <si>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</si>
  <si>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</si>
  <si>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</si>
  <si>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</si>
  <si>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</si>
  <si>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</si>
  <si>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</si>
  <si>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</si>
  <si>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</si>
  <si>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</si>
  <si>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</si>
  <si>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</si>
  <si>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</si>
  <si>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</si>
  <si>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</si>
  <si>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</si>
  <si>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</si>
  <si>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</si>
  <si>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</si>
  <si>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</si>
  <si>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</si>
  <si>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</si>
  <si>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</si>
  <si>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</si>
  <si>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</si>
  <si>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</si>
  <si>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</si>
  <si>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</si>
  <si>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</si>
  <si>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</si>
  <si>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</si>
  <si>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</si>
  <si>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</si>
  <si>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</si>
  <si>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</si>
  <si>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</si>
  <si>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</si>
  <si>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</si>
  <si>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</si>
  <si>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</si>
  <si>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</si>
  <si>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</si>
  <si>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</si>
  <si>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</si>
  <si>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</si>
  <si>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</si>
  <si>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</si>
  <si>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</si>
  <si>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</si>
  <si>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</si>
  <si>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</si>
  <si>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</si>
  <si>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</si>
  <si>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</si>
  <si>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</si>
  <si>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</si>
  <si>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</si>
  <si>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</si>
  <si>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</si>
  <si>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</si>
  <si>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</si>
  <si>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</si>
  <si>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</si>
  <si>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</si>
  <si>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</si>
  <si>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</si>
  <si>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</si>
  <si>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</si>
  <si>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</si>
  <si>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</si>
  <si>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</si>
  <si>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</si>
  <si>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</si>
  <si>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</si>
  <si>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</si>
  <si>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</si>
  <si>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</si>
  <si>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</si>
  <si>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</si>
  <si>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</si>
  <si>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</si>
  <si>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</si>
  <si>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</si>
  <si>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</si>
  <si>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</si>
  <si>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</si>
  <si>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</si>
  <si>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</si>
  <si>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</si>
  <si>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</si>
  <si>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</si>
  <si>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</si>
  <si>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</si>
  <si>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</si>
  <si>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</si>
  <si>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</si>
  <si>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</si>
  <si>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</si>
  <si>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</si>
  <si>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</si>
  <si>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</si>
  <si>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</si>
  <si>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</si>
  <si>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</si>
  <si>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</si>
  <si>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</si>
  <si>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</si>
  <si>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</si>
  <si>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</si>
  <si>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</si>
  <si>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</si>
  <si>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</si>
  <si>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</si>
  <si>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</si>
  <si>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</si>
  <si>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</si>
  <si>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</si>
  <si>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</si>
  <si>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</si>
  <si>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</si>
  <si>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</si>
  <si>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</si>
  <si>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</si>
  <si>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</si>
  <si>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</si>
  <si>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</si>
  <si>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</si>
  <si>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</si>
  <si>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</si>
  <si>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</si>
  <si>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</si>
  <si>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</si>
  <si>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</si>
  <si>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</si>
  <si>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</si>
  <si>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</si>
  <si>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</si>
  <si>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</si>
  <si>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</si>
  <si>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</si>
  <si>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</si>
  <si>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</si>
  <si>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</si>
  <si>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</si>
  <si>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</si>
  <si>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</si>
  <si>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</si>
  <si>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</si>
  <si>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</si>
  <si>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</si>
  <si>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</si>
  <si>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</si>
  <si>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</si>
  <si>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</si>
  <si>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</si>
  <si>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</si>
  <si>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</si>
  <si>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</si>
  <si>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</si>
  <si>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</si>
  <si>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</si>
  <si>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</si>
  <si>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</si>
  <si>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</si>
  <si>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</si>
  <si>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</si>
  <si>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</si>
  <si>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</si>
  <si>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</si>
  <si>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</si>
  <si>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</si>
  <si>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</si>
  <si>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</si>
  <si>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</si>
  <si>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</si>
  <si>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</si>
  <si>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</si>
  <si>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</si>
  <si>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</si>
  <si>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</si>
  <si>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</si>
  <si>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</si>
  <si>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</si>
  <si>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</si>
  <si>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</si>
  <si>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</si>
  <si>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</si>
  <si>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</si>
  <si>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</si>
  <si>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</si>
  <si>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</si>
  <si>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</si>
  <si>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</si>
  <si>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</si>
  <si>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</si>
  <si>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</si>
  <si>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</si>
  <si>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</si>
  <si>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</si>
  <si>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</si>
  <si>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</si>
  <si>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</si>
  <si>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</si>
  <si>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</si>
  <si>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</si>
  <si>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</si>
  <si>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</si>
  <si>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</si>
  <si>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</si>
  <si>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</si>
  <si>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</si>
  <si>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</si>
  <si>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</si>
  <si>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</si>
  <si>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</si>
  <si>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</si>
  <si>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</si>
  <si>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</si>
  <si>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</si>
  <si>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</si>
  <si>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</si>
  <si>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</si>
  <si>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</si>
  <si>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</si>
  <si>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</si>
  <si>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</si>
  <si>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</si>
  <si>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</si>
  <si>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</si>
  <si>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</si>
  <si>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</si>
  <si>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</si>
  <si>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</si>
  <si>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</si>
  <si>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</si>
  <si>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</si>
  <si>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</si>
  <si>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</si>
  <si>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</si>
  <si>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</si>
  <si>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</si>
  <si>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</si>
  <si>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</si>
  <si>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</si>
  <si>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</si>
  <si>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</si>
  <si>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</si>
  <si>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</si>
  <si>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</si>
  <si>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</si>
  <si>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</si>
  <si>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</si>
  <si>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</si>
  <si>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</si>
  <si>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</si>
  <si>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</si>
  <si>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</si>
  <si>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</si>
  <si>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</si>
  <si>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</si>
  <si>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</si>
  <si>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</si>
  <si>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</si>
  <si>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</si>
  <si>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</si>
  <si>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</si>
  <si>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</si>
  <si>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</si>
  <si>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</si>
  <si>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</si>
  <si>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</si>
  <si>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</si>
  <si>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</si>
  <si>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</si>
  <si>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</si>
  <si>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</si>
  <si>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</si>
  <si>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</si>
  <si>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</si>
  <si>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</si>
  <si>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</si>
  <si>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</si>
  <si>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</si>
  <si>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</si>
  <si>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</si>
  <si>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</si>
  <si>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</si>
  <si>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</si>
  <si>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</si>
  <si>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</si>
  <si>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</si>
  <si>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</si>
  <si>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</si>
  <si>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</si>
  <si>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</si>
  <si>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</si>
  <si>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</si>
  <si>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</si>
  <si>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</si>
  <si>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</si>
  <si>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</si>
  <si>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</si>
  <si>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</si>
  <si>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</si>
  <si>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</si>
  <si>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</si>
  <si>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</si>
  <si>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</si>
  <si>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</si>
  <si>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</si>
  <si>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</si>
  <si>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</si>
  <si>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</si>
  <si>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</si>
  <si>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</si>
  <si>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</si>
  <si>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</si>
  <si>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</si>
  <si>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</si>
  <si>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</si>
  <si>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</si>
  <si>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</si>
  <si>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</si>
  <si>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</si>
  <si>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</si>
  <si>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</si>
  <si>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</si>
  <si>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</si>
  <si>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</si>
  <si>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</si>
  <si>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</si>
  <si>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</si>
  <si>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</si>
  <si>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</si>
  <si>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</si>
  <si>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</si>
  <si>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</si>
  <si>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</si>
  <si>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</si>
  <si>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</si>
  <si>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</si>
  <si>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</si>
  <si>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</si>
  <si>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</si>
  <si>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</si>
  <si>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</si>
  <si>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</si>
  <si>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</si>
  <si>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</si>
  <si>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</si>
  <si>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</si>
  <si>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</si>
  <si>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</si>
  <si>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</si>
  <si>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</si>
  <si>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</si>
  <si>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</si>
  <si>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</si>
  <si>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</si>
  <si>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</si>
  <si>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</si>
  <si>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</si>
  <si>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</si>
  <si>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</si>
  <si>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</si>
  <si>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</si>
  <si>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</si>
  <si>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</si>
  <si>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</si>
  <si>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</si>
  <si>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</si>
  <si>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</si>
  <si>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</si>
  <si>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</si>
  <si>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</si>
  <si>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</si>
  <si>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</si>
  <si>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</si>
  <si>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</si>
  <si>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</si>
  <si>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</si>
  <si>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</si>
  <si>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</si>
  <si>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</si>
  <si>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</si>
  <si>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</si>
  <si>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</si>
  <si>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</si>
  <si>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</si>
  <si>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</si>
  <si>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</si>
  <si>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</si>
  <si>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</si>
  <si>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</si>
  <si>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</si>
  <si>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</si>
  <si>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</si>
  <si>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</si>
  <si>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</si>
  <si>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</si>
  <si>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</si>
  <si>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</si>
  <si>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</si>
  <si>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</si>
  <si>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</si>
  <si>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</si>
  <si>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</si>
  <si>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</si>
  <si>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</si>
  <si>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</si>
  <si>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</si>
  <si>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</si>
  <si>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</si>
  <si>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</si>
  <si>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</si>
  <si>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</si>
  <si>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</si>
  <si>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</si>
  <si>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</si>
  <si>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</si>
  <si>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</si>
  <si>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</si>
  <si>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</si>
  <si>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</si>
  <si>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</si>
  <si>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</si>
  <si>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</si>
  <si>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</si>
  <si>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</si>
  <si>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</si>
  <si>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</si>
  <si>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</si>
  <si>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</si>
  <si>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</si>
  <si>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</si>
  <si>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</si>
  <si>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</si>
  <si>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</si>
  <si>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</si>
  <si>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</si>
  <si>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</si>
  <si>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</si>
  <si>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</si>
  <si>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</si>
  <si>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</si>
  <si>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</si>
  <si>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</si>
  <si>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</si>
  <si>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</si>
  <si>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</si>
  <si>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</si>
  <si>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</si>
  <si>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</si>
  <si>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</si>
  <si>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</si>
  <si>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</si>
  <si>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</si>
  <si>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</si>
  <si>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</si>
  <si>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</si>
  <si>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</si>
  <si>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</si>
  <si>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</si>
  <si>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</si>
  <si>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</si>
  <si>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</si>
  <si>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</si>
  <si>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</si>
  <si>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</si>
  <si>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</si>
  <si>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</si>
  <si>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</si>
  <si>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</si>
  <si>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</si>
  <si>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</si>
  <si>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</si>
  <si>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</si>
  <si>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</si>
  <si>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</si>
  <si>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</si>
  <si>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</si>
  <si>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</si>
  <si>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</si>
  <si>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</si>
  <si>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</si>
  <si>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</si>
  <si>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</si>
  <si>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</si>
  <si>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</si>
  <si>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</si>
  <si>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</si>
  <si>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</si>
  <si>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</si>
  <si>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</si>
  <si>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</si>
  <si>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</si>
  <si>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</si>
  <si>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</si>
  <si>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</si>
  <si>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</si>
  <si>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</si>
  <si>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</si>
  <si>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</si>
  <si>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</si>
  <si>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</si>
  <si>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</si>
  <si>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</si>
  <si>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</si>
  <si>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</si>
  <si>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</si>
  <si>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</si>
  <si>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</si>
  <si>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</si>
  <si>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</si>
  <si>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</si>
  <si>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</si>
  <si>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</si>
  <si>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</si>
  <si>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</si>
  <si>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</si>
  <si>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</si>
  <si>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</si>
  <si>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</si>
  <si>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</si>
  <si>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</si>
  <si>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</si>
  <si>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</si>
  <si>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</si>
  <si>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</si>
  <si>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</si>
  <si>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</si>
  <si>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</si>
  <si>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</si>
  <si>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</si>
  <si>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</si>
  <si>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</si>
  <si>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</si>
  <si>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</si>
  <si>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</si>
  <si>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</si>
  <si>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</si>
  <si>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</si>
  <si>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</si>
  <si>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</si>
  <si>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</si>
  <si>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</si>
  <si>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</si>
  <si>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</si>
  <si>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</si>
  <si>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</si>
  <si>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</si>
  <si>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</si>
  <si>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</si>
  <si>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</si>
  <si>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</si>
  <si>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</si>
  <si>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</si>
  <si>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</si>
  <si>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</si>
  <si>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</si>
  <si>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</si>
  <si>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</si>
  <si>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</si>
  <si>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</si>
  <si>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</si>
  <si>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</si>
  <si>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</si>
  <si>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</si>
  <si>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</si>
  <si>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</si>
  <si>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</si>
  <si>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</si>
  <si>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</si>
  <si>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</si>
  <si>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</si>
  <si>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</si>
  <si>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</si>
  <si>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</si>
  <si>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</si>
  <si>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</si>
  <si>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</si>
  <si>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</si>
  <si>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</si>
  <si>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</si>
  <si>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</si>
  <si>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</si>
  <si>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</si>
  <si>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</si>
  <si>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</si>
  <si>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</si>
  <si>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</si>
  <si>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</si>
  <si>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</si>
  <si>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</si>
  <si>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</si>
  <si>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</si>
  <si>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</si>
  <si>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</si>
  <si>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</si>
  <si>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</si>
  <si>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</si>
  <si>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</si>
  <si>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</si>
  <si>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</si>
  <si>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</si>
  <si>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</si>
  <si>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</si>
  <si>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</si>
  <si>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</si>
  <si>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</si>
  <si>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</si>
  <si>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</si>
  <si>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</si>
  <si>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</si>
  <si>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</si>
  <si>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</si>
  <si>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</si>
  <si>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</si>
  <si>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</si>
  <si>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</si>
  <si>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</si>
  <si>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</si>
  <si>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</si>
  <si>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</si>
  <si>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</si>
  <si>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</si>
  <si>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</si>
  <si>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</si>
  <si>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</si>
  <si>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</si>
  <si>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</si>
  <si>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</si>
  <si>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</si>
  <si>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</si>
  <si>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</si>
  <si>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</si>
  <si>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</si>
  <si>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</si>
  <si>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</si>
  <si>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</si>
  <si>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</si>
  <si>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</si>
  <si>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</si>
  <si>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</si>
  <si>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</si>
  <si>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</si>
  <si>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</si>
  <si>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</si>
  <si>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</si>
  <si>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</si>
  <si>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</si>
  <si>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</si>
  <si>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</si>
  <si>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</si>
  <si>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</si>
  <si>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</si>
  <si>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</si>
  <si>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</si>
  <si>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</si>
  <si>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</si>
  <si>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</si>
  <si>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</si>
  <si>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</si>
  <si>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</si>
  <si>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</si>
  <si>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</si>
  <si>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</si>
  <si>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</si>
  <si>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</si>
  <si>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</si>
  <si>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</si>
  <si>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</si>
  <si>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</si>
  <si>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</si>
  <si>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</si>
  <si>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</si>
  <si>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</si>
  <si>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</si>
  <si>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</si>
  <si>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</si>
  <si>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</si>
  <si>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</si>
  <si>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</si>
  <si>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</si>
  <si>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</si>
  <si>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</si>
  <si>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</si>
  <si>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</si>
  <si>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</si>
  <si>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</si>
  <si>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</si>
  <si>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</si>
  <si>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</si>
  <si>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</si>
  <si>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</si>
  <si>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</si>
  <si>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</si>
  <si>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</si>
  <si>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</si>
  <si>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</si>
  <si>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</si>
  <si>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</si>
  <si>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</si>
  <si>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</si>
  <si>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</si>
  <si>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</si>
  <si>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</si>
  <si>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</si>
  <si>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</si>
  <si>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</si>
  <si>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</si>
  <si>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</si>
  <si>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</si>
  <si>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</si>
  <si>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</si>
  <si>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</si>
  <si>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</si>
  <si>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</si>
  <si>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</si>
  <si>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</si>
  <si>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</si>
  <si>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</si>
  <si>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</si>
  <si>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</si>
  <si>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</si>
  <si>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</si>
  <si>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</si>
  <si>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</si>
  <si>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</si>
  <si>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</si>
  <si>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</si>
  <si>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</si>
  <si>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</si>
  <si>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</si>
  <si>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</si>
  <si>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</si>
  <si>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</si>
  <si>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</si>
  <si>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</si>
  <si>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</si>
  <si>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</si>
  <si>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</si>
  <si>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</si>
  <si>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</si>
  <si>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</si>
  <si>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</si>
  <si>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</si>
  <si>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</si>
  <si>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</si>
  <si>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</si>
  <si>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</si>
  <si>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</si>
  <si>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</si>
  <si>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</si>
  <si>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</si>
  <si>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</si>
  <si>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</si>
  <si>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</si>
  <si>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</si>
  <si>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</si>
  <si>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</si>
  <si>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</si>
  <si>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</si>
  <si>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</si>
  <si>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</si>
  <si>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</si>
  <si>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</si>
  <si>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</si>
  <si>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</si>
  <si>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</si>
  <si>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</si>
  <si>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</si>
  <si>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</si>
  <si>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</si>
  <si>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</si>
  <si>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</si>
  <si>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</si>
  <si>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</si>
  <si>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</si>
  <si>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</si>
  <si>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</si>
  <si>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</si>
  <si>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</si>
  <si>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</si>
  <si>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</si>
  <si>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</si>
  <si>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</si>
  <si>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</si>
  <si>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</si>
  <si>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</si>
  <si>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</si>
  <si>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</si>
  <si>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</si>
  <si>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</si>
  <si>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</si>
  <si>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</si>
  <si>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</si>
  <si>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</si>
  <si>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</si>
  <si>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</si>
  <si>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</si>
  <si>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</si>
  <si>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</si>
  <si>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</si>
  <si>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</si>
  <si>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</si>
  <si>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</si>
  <si>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</si>
  <si>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</si>
  <si>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</si>
  <si>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</si>
  <si>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</si>
  <si>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</si>
  <si>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</si>
  <si>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</si>
  <si>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</si>
  <si>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</si>
  <si>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</si>
  <si>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</si>
  <si>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</si>
  <si>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</si>
  <si>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</si>
  <si>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</si>
  <si>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</si>
  <si>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</si>
  <si>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</si>
  <si>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</si>
  <si>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</si>
  <si>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</si>
  <si>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</si>
  <si>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</si>
  <si>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</si>
  <si>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</si>
  <si>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</si>
  <si>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</si>
  <si>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</si>
  <si>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</si>
  <si>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</si>
  <si>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</si>
  <si>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</si>
  <si>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</si>
  <si>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</si>
  <si>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</si>
  <si>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</si>
  <si>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</si>
  <si>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</si>
  <si>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</si>
  <si>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</si>
  <si>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</si>
  <si>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</si>
  <si>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</si>
  <si>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</si>
  <si>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</si>
  <si>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</si>
  <si>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</si>
  <si>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</si>
  <si>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</si>
  <si>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</si>
  <si>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</si>
  <si>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</si>
  <si>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</si>
  <si>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</si>
  <si>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</si>
  <si>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</si>
  <si>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</si>
  <si>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</si>
  <si>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</si>
  <si>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</si>
  <si>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</si>
  <si>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</si>
  <si>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</si>
  <si>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</si>
  <si>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</si>
  <si>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</si>
  <si>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</si>
  <si>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</si>
  <si>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</si>
  <si>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</si>
  <si>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</si>
  <si>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</si>
  <si>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</si>
  <si>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</si>
  <si>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</si>
  <si>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</si>
  <si>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</si>
  <si>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</si>
  <si>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</si>
  <si>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</si>
  <si>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</si>
  <si>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</si>
  <si>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</si>
  <si>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</si>
  <si>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</si>
  <si>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</si>
  <si>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</si>
  <si>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</si>
  <si>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</si>
  <si>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</si>
  <si>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</si>
  <si>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</si>
  <si>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</si>
  <si>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</si>
  <si>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</si>
  <si>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</si>
  <si>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</si>
  <si>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</si>
  <si>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</si>
  <si>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</si>
  <si>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</si>
  <si>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</si>
  <si>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</si>
  <si>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</si>
  <si>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</si>
  <si>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</si>
  <si>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</si>
  <si>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</si>
  <si>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</si>
  <si>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</si>
  <si>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</si>
  <si>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</si>
  <si>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</si>
  <si>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</si>
  <si>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</si>
  <si>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</si>
  <si>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</si>
  <si>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</si>
  <si>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</si>
  <si>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</si>
  <si>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</si>
  <si>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</si>
  <si>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</si>
  <si>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</si>
  <si>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</si>
  <si>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</si>
  <si>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</si>
  <si>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</si>
  <si>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</si>
  <si>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</si>
  <si>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</si>
  <si>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</si>
  <si>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</si>
  <si>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</si>
  <si>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</si>
  <si>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</si>
  <si>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</si>
  <si>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</si>
  <si>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</si>
  <si>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</si>
  <si>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</si>
  <si>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</si>
  <si>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</si>
  <si>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</si>
  <si>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</si>
  <si>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</si>
  <si>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</si>
  <si>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</si>
  <si>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</si>
  <si>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</si>
  <si>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</si>
  <si>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</si>
  <si>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</si>
  <si>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</si>
  <si>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</si>
  <si>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</si>
  <si>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</si>
  <si>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</si>
  <si>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</si>
  <si>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</si>
  <si>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</si>
  <si>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</si>
  <si>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</si>
  <si>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</si>
  <si>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</si>
  <si>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</si>
  <si>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</si>
  <si>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</si>
  <si>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</si>
  <si>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</si>
  <si>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</si>
  <si>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</si>
  <si>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</si>
  <si>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</si>
  <si>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</si>
  <si>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</si>
  <si>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</si>
  <si>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</si>
  <si>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</si>
  <si>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</si>
  <si>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</si>
  <si>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</si>
  <si>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</si>
  <si>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</si>
  <si>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</si>
  <si>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</si>
  <si>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</si>
  <si>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</si>
  <si>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</si>
  <si>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</si>
  <si>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</si>
  <si>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</si>
  <si>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</si>
  <si>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</si>
  <si>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</si>
  <si>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</si>
  <si>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</si>
  <si>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</si>
  <si>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</si>
  <si>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</si>
  <si>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</si>
  <si>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</si>
  <si>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</si>
  <si>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</si>
  <si>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</si>
  <si>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</si>
  <si>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</si>
  <si>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</si>
  <si>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</si>
  <si>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</si>
  <si>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</si>
  <si>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</si>
  <si>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</si>
  <si>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</si>
  <si>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</si>
  <si>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</si>
  <si>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</si>
  <si>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</si>
  <si>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</si>
  <si>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</si>
  <si>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</si>
  <si>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</si>
  <si>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</si>
  <si>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</si>
  <si>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</si>
  <si>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</si>
  <si>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</si>
  <si>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</si>
  <si>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</si>
  <si>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</si>
  <si>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</si>
  <si>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</si>
  <si>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</si>
  <si>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</si>
  <si>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</si>
  <si>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</si>
  <si>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</si>
  <si>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</si>
  <si>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</si>
  <si>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</si>
  <si>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</si>
  <si>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</si>
  <si>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</si>
  <si>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</si>
  <si>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</si>
  <si>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</si>
  <si>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</si>
  <si>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</si>
  <si>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</si>
  <si>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</si>
  <si>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</si>
  <si>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</si>
  <si>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</si>
  <si>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</si>
  <si>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</si>
  <si>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</si>
  <si>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</si>
  <si>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</si>
  <si>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</si>
  <si>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</si>
  <si>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</si>
  <si>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</si>
  <si>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</si>
  <si>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</si>
  <si>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</si>
  <si>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</si>
  <si>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</si>
  <si>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</si>
  <si>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</si>
  <si>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</si>
  <si>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</si>
  <si>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</si>
  <si>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</si>
  <si>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</si>
  <si>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</si>
  <si>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</si>
  <si>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</si>
  <si>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</si>
  <si>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</si>
  <si>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</si>
  <si>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</si>
  <si>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</si>
  <si>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</si>
  <si>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</si>
  <si>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</si>
  <si>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</si>
  <si>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</si>
  <si>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</si>
  <si>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</si>
  <si>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</si>
  <si>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</si>
  <si>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</si>
  <si>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</si>
  <si>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</si>
  <si>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</si>
  <si>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</si>
  <si>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</si>
  <si>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</si>
  <si>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</si>
  <si>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</si>
  <si>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</si>
  <si>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</si>
  <si>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</si>
  <si>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</si>
  <si>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</si>
  <si>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</si>
  <si>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</si>
  <si>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</si>
  <si>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</si>
  <si>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</si>
  <si>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</si>
  <si>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</si>
  <si>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</si>
  <si>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</si>
  <si>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</si>
  <si>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</si>
  <si>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</si>
  <si>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</si>
  <si>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</si>
  <si>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</si>
  <si>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</si>
  <si>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</si>
  <si>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</si>
  <si>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</si>
  <si>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</si>
  <si>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</si>
  <si>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</si>
  <si>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</si>
  <si>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</si>
  <si>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</si>
  <si>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</si>
  <si>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</si>
  <si>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</si>
  <si>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</si>
  <si>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</si>
  <si>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</si>
  <si>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</si>
  <si>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</si>
  <si>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</si>
  <si>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</si>
  <si>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</si>
  <si>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</si>
  <si>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</si>
  <si>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</si>
  <si>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</si>
  <si>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</si>
  <si>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</si>
  <si>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</si>
  <si>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</si>
  <si>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</si>
  <si>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</si>
  <si>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</si>
  <si>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</si>
  <si>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</si>
  <si>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</si>
  <si>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</si>
  <si>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</si>
  <si>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</si>
  <si>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</si>
  <si>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</si>
  <si>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</si>
  <si>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</si>
  <si>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</si>
  <si>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</si>
  <si>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</si>
  <si>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</si>
  <si>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</si>
  <si>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</si>
  <si>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</si>
  <si>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</si>
  <si>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</si>
  <si>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</si>
  <si>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</si>
  <si>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</si>
  <si>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</si>
  <si>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</si>
  <si>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</si>
  <si>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</si>
  <si>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</si>
  <si>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</si>
  <si>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</si>
  <si>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</si>
  <si>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</si>
  <si>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</si>
  <si>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</si>
  <si>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</si>
  <si>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</si>
  <si>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</si>
  <si>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</si>
  <si>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</si>
  <si>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</si>
  <si>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</si>
  <si>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</si>
  <si>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</si>
  <si>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</si>
  <si>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</si>
  <si>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</si>
  <si>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</si>
  <si>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</si>
  <si>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</si>
  <si>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</si>
  <si>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</si>
  <si>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</si>
  <si>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</si>
  <si>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</si>
  <si>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</si>
  <si>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</si>
  <si>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</si>
  <si>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</si>
  <si>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</si>
  <si>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</si>
  <si>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</si>
  <si>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</si>
  <si>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</si>
  <si>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</si>
  <si>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</si>
  <si>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</si>
  <si>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</si>
  <si>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</si>
  <si>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</si>
  <si>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</si>
  <si>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</si>
  <si>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</si>
  <si>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</si>
  <si>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</si>
  <si>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</si>
  <si>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</si>
  <si>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</si>
  <si>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</si>
  <si>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</si>
  <si>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</si>
  <si>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</si>
  <si>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</si>
  <si>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</si>
  <si>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</si>
  <si>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</si>
  <si>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</si>
  <si>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</si>
  <si>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</si>
  <si>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</si>
  <si>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</si>
  <si>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</si>
  <si>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</si>
  <si>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</si>
  <si>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</si>
  <si>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</si>
  <si>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</si>
  <si>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</si>
  <si>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</si>
  <si>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</si>
  <si>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</si>
  <si>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</si>
  <si>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</si>
  <si>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</si>
  <si>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</si>
  <si>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</si>
  <si>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</si>
  <si>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</si>
  <si>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</si>
  <si>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</si>
  <si>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</si>
  <si>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</si>
  <si>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</si>
  <si>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</si>
  <si>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</si>
  <si>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</si>
  <si>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</si>
  <si>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</si>
  <si>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</si>
  <si>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</si>
  <si>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</si>
  <si>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</si>
  <si>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</si>
  <si>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</si>
  <si>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</si>
  <si>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</si>
  <si>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</si>
  <si>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</si>
  <si>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</si>
  <si>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</si>
  <si>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</si>
  <si>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</si>
  <si>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</si>
  <si>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</si>
  <si>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</si>
  <si>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</si>
  <si>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</si>
  <si>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</si>
  <si>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</si>
  <si>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</si>
  <si>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</si>
  <si>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</si>
  <si>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</si>
  <si>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</si>
  <si>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</si>
  <si>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</si>
  <si>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</si>
  <si>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</si>
  <si>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</si>
  <si>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</si>
  <si>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</si>
  <si>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</si>
  <si>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</si>
  <si>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</si>
  <si>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</si>
  <si>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</si>
  <si>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</si>
  <si>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</si>
  <si>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</si>
  <si>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</si>
  <si>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</si>
  <si>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</si>
  <si>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</si>
  <si>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</si>
  <si>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</si>
  <si>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</si>
  <si>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</si>
  <si>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</si>
  <si>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</si>
  <si>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</si>
  <si>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</si>
  <si>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</si>
  <si>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</si>
  <si>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</si>
  <si>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</si>
  <si>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</si>
  <si>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</si>
  <si>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</si>
  <si>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</si>
  <si>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</si>
  <si>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</si>
  <si>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</si>
  <si>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</si>
  <si>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</si>
  <si>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</si>
  <si>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</si>
  <si>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</si>
  <si>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</si>
  <si>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</si>
  <si>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</si>
  <si>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</si>
  <si>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</si>
  <si>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</si>
  <si>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</si>
  <si>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</si>
  <si>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</si>
  <si>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</si>
  <si>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</si>
  <si>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</si>
  <si>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</si>
  <si>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</si>
  <si>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</si>
  <si>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</si>
  <si>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</si>
  <si>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</si>
  <si>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</si>
  <si>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</si>
  <si>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</si>
  <si>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</si>
  <si>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</si>
  <si>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</si>
  <si>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</si>
  <si>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</si>
  <si>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</si>
  <si>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</si>
  <si>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</si>
  <si>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</si>
  <si>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</si>
  <si>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</si>
  <si>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</si>
  <si>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</si>
  <si>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</si>
  <si>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</si>
  <si>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</si>
  <si>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</si>
  <si>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</si>
  <si>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</si>
  <si>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</si>
  <si>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</si>
  <si>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</si>
  <si>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</si>
  <si>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</si>
  <si>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</si>
  <si>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</si>
  <si>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</si>
  <si>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</si>
  <si>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</si>
  <si>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</si>
  <si>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</si>
  <si>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</si>
  <si>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</si>
  <si>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</si>
  <si>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</si>
  <si>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</si>
  <si>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</si>
  <si>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</si>
  <si>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</si>
  <si>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</si>
  <si>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</si>
  <si>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</si>
  <si>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</si>
  <si>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</si>
  <si>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</si>
  <si>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</si>
  <si>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</si>
  <si>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</si>
  <si>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</si>
  <si>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</si>
  <si>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</si>
  <si>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</si>
  <si>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</si>
  <si>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</si>
  <si>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</si>
  <si>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</si>
  <si>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</si>
  <si>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</si>
  <si>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</si>
  <si>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</si>
  <si>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</si>
  <si>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</si>
  <si>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</si>
  <si>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</si>
  <si>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</si>
  <si>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</si>
  <si>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</si>
  <si>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</si>
  <si>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</si>
  <si>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</si>
  <si>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</si>
  <si>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</si>
  <si>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</si>
  <si>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</si>
  <si>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</si>
  <si>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</si>
  <si>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</si>
  <si>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</si>
  <si>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</si>
  <si>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</si>
  <si>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</si>
  <si>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</si>
  <si>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</si>
  <si>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</si>
  <si>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</si>
  <si>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</si>
  <si>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</si>
  <si>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</si>
  <si>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</si>
  <si>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</si>
  <si>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</si>
  <si>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</si>
  <si>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</si>
  <si>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</si>
  <si>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</si>
  <si>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</si>
  <si>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</si>
  <si>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</si>
  <si>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</si>
  <si>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</si>
  <si>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</si>
  <si>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</si>
  <si>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</si>
  <si>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</si>
  <si>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</si>
  <si>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</si>
  <si>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</si>
  <si>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</si>
  <si>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</si>
  <si>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</si>
  <si>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</si>
  <si>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</si>
  <si>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</si>
  <si>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</si>
  <si>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</si>
  <si>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</si>
  <si>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</si>
  <si>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</si>
  <si>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</si>
  <si>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</si>
  <si>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</si>
  <si>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</si>
  <si>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</si>
  <si>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</si>
  <si>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</si>
  <si>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</si>
  <si>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</si>
  <si>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</si>
  <si>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</si>
  <si>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</si>
  <si>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</si>
  <si>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</si>
  <si>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</si>
  <si>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</si>
  <si>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</si>
  <si>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</si>
  <si>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</si>
  <si>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</si>
  <si>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</si>
  <si>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</si>
  <si>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</si>
  <si>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</si>
  <si>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</si>
  <si>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</si>
  <si>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</si>
  <si>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</si>
  <si>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</si>
  <si>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</si>
  <si>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</si>
  <si>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</si>
  <si>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</si>
  <si>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</si>
  <si>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</si>
  <si>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</si>
  <si>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</si>
  <si>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</si>
  <si>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</si>
  <si>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</si>
  <si>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</si>
  <si>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</si>
  <si>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</si>
  <si>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</si>
  <si>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</si>
  <si>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</si>
  <si>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</si>
  <si>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</si>
  <si>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</si>
  <si>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</si>
  <si>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</si>
  <si>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</si>
  <si>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</si>
  <si>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</si>
  <si>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</si>
  <si>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</si>
  <si>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</si>
  <si>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</si>
  <si>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</si>
  <si>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</si>
  <si>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</si>
  <si>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</si>
  <si>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</si>
  <si>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</si>
  <si>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</si>
  <si>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</si>
  <si>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</si>
  <si>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</si>
  <si>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</si>
  <si>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</si>
  <si>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</si>
  <si>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</si>
  <si>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</si>
  <si>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</si>
  <si>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</si>
  <si>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</si>
  <si>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</si>
  <si>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</si>
  <si>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</si>
  <si>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</si>
  <si>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</si>
  <si>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</si>
  <si>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</si>
  <si>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</si>
  <si>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</si>
  <si>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</si>
  <si>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</si>
  <si>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</si>
  <si>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</si>
  <si>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</si>
  <si>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</si>
  <si>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</si>
  <si>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</si>
  <si>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</si>
  <si>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</si>
  <si>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</si>
  <si>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</si>
  <si>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</si>
  <si>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</si>
  <si>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</si>
  <si>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</si>
  <si>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</si>
  <si>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</si>
  <si>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</si>
  <si>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</si>
  <si>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</si>
  <si>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</si>
  <si>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</si>
  <si>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</si>
  <si>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</si>
  <si>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</si>
  <si>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</si>
  <si>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</si>
  <si>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</si>
  <si>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</si>
  <si>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</si>
  <si>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</si>
  <si>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</si>
  <si>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</si>
  <si>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</si>
  <si>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</si>
  <si>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</si>
  <si>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</si>
  <si>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</si>
  <si>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</si>
  <si>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</si>
  <si>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</si>
  <si>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</si>
  <si>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</si>
  <si>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</si>
  <si>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</si>
  <si>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</si>
  <si>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</si>
  <si>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</si>
  <si>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</si>
  <si>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</si>
  <si>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</si>
  <si>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</si>
  <si>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</si>
  <si>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</si>
  <si>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</si>
  <si>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</si>
  <si>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</si>
  <si>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</si>
  <si>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</si>
  <si>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</si>
  <si>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</si>
  <si>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</si>
  <si>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</si>
  <si>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</si>
  <si>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</si>
  <si>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</si>
  <si>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</si>
  <si>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</si>
  <si>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</si>
  <si>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</si>
  <si>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</si>
  <si>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</si>
  <si>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</si>
  <si>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</si>
  <si>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</si>
  <si>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</si>
  <si>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</si>
  <si>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</si>
  <si>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</si>
  <si>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</si>
  <si>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</si>
  <si>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</si>
  <si>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</si>
  <si>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</si>
  <si>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</si>
  <si>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</si>
  <si>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</si>
  <si>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</si>
  <si>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</si>
  <si>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</si>
  <si>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</si>
  <si>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</si>
  <si>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</si>
  <si>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</si>
  <si>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</si>
  <si>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</si>
  <si>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</si>
  <si>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</si>
  <si>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</si>
  <si>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</si>
  <si>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</si>
  <si>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</si>
  <si>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</si>
  <si>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</si>
  <si>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</si>
  <si>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</si>
  <si>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</si>
  <si>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</si>
  <si>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</si>
  <si>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</si>
  <si>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</si>
  <si>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</si>
  <si>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</si>
  <si>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</si>
  <si>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</si>
  <si>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</si>
  <si>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</si>
  <si>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</si>
  <si>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</si>
  <si>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</si>
  <si>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</si>
  <si>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</si>
  <si>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</si>
  <si>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</si>
  <si>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</si>
  <si>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</si>
  <si>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</si>
  <si>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</si>
  <si>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</si>
  <si>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</si>
  <si>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</si>
  <si>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</si>
  <si>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</si>
  <si>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</si>
  <si>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</si>
  <si>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</si>
  <si>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</si>
  <si>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</si>
  <si>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</si>
  <si>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</si>
  <si>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</si>
  <si>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</si>
  <si>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</si>
  <si>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</si>
  <si>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</si>
  <si>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</si>
  <si>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</si>
  <si>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</si>
  <si>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</si>
  <si>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</si>
  <si>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</si>
  <si>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</si>
  <si>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</si>
  <si>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</si>
  <si>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</si>
  <si>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</si>
  <si>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</si>
  <si>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</si>
  <si>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</si>
  <si>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</si>
  <si>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</si>
  <si>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</si>
  <si>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</si>
  <si>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</si>
  <si>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</si>
  <si>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</si>
  <si>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</si>
  <si>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</si>
  <si>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</si>
  <si>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</si>
  <si>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</si>
  <si>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</si>
  <si>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</si>
  <si>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</si>
  <si>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</si>
  <si>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</si>
  <si>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</si>
  <si>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</si>
  <si>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</si>
  <si>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</si>
  <si>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</si>
  <si>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</si>
  <si>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</si>
  <si>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</si>
  <si>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</si>
  <si>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</si>
  <si>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</si>
  <si>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</si>
  <si>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</si>
  <si>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</si>
  <si>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</si>
  <si>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</si>
  <si>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</si>
  <si>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</si>
  <si>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</si>
  <si>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</si>
  <si>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</si>
  <si>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</si>
  <si>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</si>
  <si>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</si>
  <si>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</si>
  <si>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</si>
  <si>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</si>
  <si>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</si>
  <si>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</si>
  <si>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</si>
  <si>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</si>
  <si>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</si>
  <si>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</si>
  <si>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</si>
  <si>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</si>
  <si>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</si>
  <si>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</si>
  <si>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</si>
  <si>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</si>
  <si>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</si>
  <si>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</si>
  <si>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</si>
  <si>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</si>
  <si>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</si>
  <si>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</si>
  <si>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</si>
  <si>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</si>
  <si>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</si>
  <si>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</si>
  <si>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</si>
  <si>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</si>
  <si>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</si>
  <si>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</si>
  <si>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</si>
  <si>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</si>
  <si>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</si>
  <si>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</si>
  <si>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</si>
  <si>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</si>
  <si>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</si>
  <si>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</si>
  <si>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</si>
  <si>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</si>
  <si>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</si>
  <si>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</si>
  <si>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</si>
  <si>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</si>
  <si>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</si>
  <si>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</si>
  <si>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</si>
  <si>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</si>
  <si>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</si>
  <si>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</si>
  <si>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</si>
  <si>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</si>
  <si>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</si>
  <si>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</si>
  <si>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</si>
  <si>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</si>
  <si>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</si>
  <si>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</si>
  <si>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</si>
  <si>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</si>
  <si>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</si>
  <si>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</si>
  <si>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</si>
  <si>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</si>
  <si>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</si>
  <si>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</si>
  <si>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</si>
  <si>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</si>
  <si>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</si>
  <si>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</si>
  <si>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</si>
  <si>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</si>
  <si>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</si>
  <si>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</si>
  <si>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</si>
  <si>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</si>
  <si>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</si>
  <si>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</si>
  <si>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</si>
  <si>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</si>
  <si>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</si>
  <si>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</si>
  <si>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</si>
  <si>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</si>
  <si>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</si>
  <si>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</si>
  <si>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</si>
  <si>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</si>
  <si>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</si>
  <si>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</si>
  <si>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</si>
  <si>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</si>
  <si>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</si>
  <si>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</si>
  <si>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</si>
  <si>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</si>
  <si>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</si>
  <si>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</si>
  <si>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</si>
  <si>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</si>
  <si>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</si>
  <si>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</si>
  <si>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</si>
  <si>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</si>
  <si>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</si>
  <si>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</si>
  <si>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</si>
  <si>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</si>
  <si>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</si>
  <si>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</si>
  <si>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</si>
  <si>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</si>
  <si>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</si>
  <si>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</si>
  <si>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</si>
  <si>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</si>
  <si>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</si>
  <si>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</si>
  <si>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</si>
  <si>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</si>
  <si>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</si>
  <si>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</si>
  <si>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</si>
  <si>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</si>
  <si>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</si>
  <si>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</si>
  <si>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</si>
  <si>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</si>
  <si>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</si>
  <si>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</si>
  <si>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</si>
  <si>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</si>
  <si>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</si>
  <si>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</si>
  <si>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</si>
  <si>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</si>
  <si>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</si>
  <si>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</si>
  <si>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</si>
  <si>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</si>
  <si>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</si>
  <si>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</si>
  <si>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</si>
  <si>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</si>
  <si>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</si>
  <si>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</si>
  <si>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</si>
  <si>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</si>
  <si>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</si>
  <si>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</si>
  <si>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</si>
  <si>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</si>
  <si>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</si>
  <si>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</si>
  <si>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</si>
  <si>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</si>
  <si>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</si>
  <si>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</si>
  <si>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</si>
  <si>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</si>
  <si>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</si>
  <si>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</si>
  <si>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</si>
  <si>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</si>
  <si>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</si>
  <si>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</si>
  <si>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</si>
  <si>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</si>
  <si>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</si>
  <si>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</si>
  <si>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</si>
  <si>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</si>
  <si>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</si>
  <si>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</si>
  <si>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</si>
  <si>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</si>
  <si>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</si>
  <si>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</si>
  <si>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</si>
  <si>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</si>
  <si>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</si>
  <si>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</si>
  <si>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</si>
  <si>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</si>
  <si>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</si>
  <si>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</si>
  <si>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</si>
  <si>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</si>
  <si>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</si>
  <si>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</si>
  <si>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</si>
  <si>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</si>
  <si>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</si>
  <si>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</si>
  <si>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</si>
  <si>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</si>
  <si>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</si>
  <si>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</si>
  <si>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</si>
  <si>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</si>
  <si>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</si>
  <si>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</si>
  <si>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</si>
  <si>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</si>
  <si>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</si>
  <si>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</si>
  <si>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</si>
  <si>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</si>
  <si>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</si>
  <si>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</si>
  <si>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</si>
  <si>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</si>
  <si>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</si>
  <si>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</si>
  <si>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</si>
  <si>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</si>
  <si>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</si>
  <si>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</si>
  <si>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</si>
  <si>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</si>
  <si>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</si>
  <si>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</si>
  <si>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</si>
  <si>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</si>
  <si>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</si>
  <si>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</si>
  <si>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</si>
  <si>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</si>
  <si>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</si>
  <si>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</si>
  <si>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</si>
  <si>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</si>
  <si>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</si>
  <si>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</si>
  <si>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</si>
  <si>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</si>
  <si>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</si>
  <si>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</si>
  <si>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</si>
  <si>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</si>
  <si>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</si>
  <si>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</si>
  <si>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</si>
  <si>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</si>
  <si>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</si>
  <si>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</si>
  <si>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</si>
  <si>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</si>
  <si>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</si>
  <si>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</si>
  <si>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</si>
  <si>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</si>
  <si>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</si>
  <si>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</si>
  <si>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</si>
  <si>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</si>
  <si>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</si>
  <si>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</si>
  <si>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</si>
  <si>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</si>
  <si>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</si>
  <si>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</si>
  <si>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</si>
  <si>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</si>
  <si>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</si>
  <si>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</si>
  <si>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</si>
  <si>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</si>
  <si>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</si>
  <si>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</si>
  <si>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</si>
  <si>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</si>
  <si>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</si>
  <si>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</si>
  <si>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</si>
  <si>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</si>
  <si>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</si>
  <si>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</si>
  <si>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</si>
  <si>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</si>
  <si>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</si>
  <si>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</si>
  <si>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</si>
  <si>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</si>
  <si>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</si>
  <si>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</si>
  <si>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</si>
  <si>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</si>
  <si>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</si>
  <si>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</si>
  <si>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</si>
  <si>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</si>
  <si>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</si>
  <si>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</si>
  <si>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</si>
  <si>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</si>
  <si>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</si>
  <si>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</si>
  <si>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</si>
  <si>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</si>
  <si>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</si>
  <si>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</si>
  <si>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</si>
  <si>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</si>
  <si>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</si>
  <si>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</si>
  <si>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</si>
  <si>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</si>
  <si>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</si>
  <si>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</si>
  <si>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</si>
  <si>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</si>
  <si>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</si>
  <si>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</si>
  <si>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</si>
  <si>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</si>
  <si>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</si>
  <si>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</si>
  <si>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</si>
  <si>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</si>
  <si>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</si>
  <si>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</si>
  <si>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</si>
  <si>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</si>
  <si>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</si>
  <si>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</si>
  <si>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</si>
  <si>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</si>
  <si>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</si>
  <si>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</si>
  <si>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</si>
  <si>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</si>
  <si>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</si>
  <si>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</si>
  <si>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</si>
  <si>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</si>
  <si>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</si>
  <si>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</si>
  <si>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</si>
  <si>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</si>
  <si>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</si>
  <si>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</si>
  <si>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</si>
  <si>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</si>
  <si>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</si>
  <si>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</si>
  <si>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</si>
  <si>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</si>
  <si>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</si>
  <si>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</si>
  <si>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</si>
  <si>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</si>
  <si>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</si>
  <si>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</si>
  <si>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</si>
  <si>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</si>
  <si>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</si>
  <si>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</si>
  <si>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</si>
  <si>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</si>
  <si>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</si>
  <si>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</si>
  <si>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</si>
  <si>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</si>
  <si>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</si>
  <si>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</si>
  <si>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</si>
  <si>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</si>
  <si>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</si>
  <si>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</si>
  <si>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</si>
  <si>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</si>
  <si>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</si>
  <si>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</si>
  <si>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</si>
  <si>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</si>
  <si>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</si>
  <si>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</si>
  <si>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</si>
  <si>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</si>
  <si>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</si>
  <si>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</si>
  <si>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</si>
  <si>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</si>
  <si>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</si>
  <si>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</si>
  <si>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</si>
  <si>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</si>
  <si>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</si>
  <si>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</si>
  <si>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</si>
  <si>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</si>
  <si>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</si>
  <si>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</si>
  <si>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</si>
  <si>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</si>
  <si>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</si>
  <si>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</si>
  <si>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</si>
  <si>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</si>
  <si>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</si>
  <si>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</si>
  <si>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</si>
  <si>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</si>
  <si>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</si>
  <si>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</si>
  <si>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</si>
  <si>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</si>
  <si>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</si>
  <si>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</si>
  <si>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</si>
  <si>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</si>
  <si>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</si>
  <si>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</si>
  <si>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</si>
  <si>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</si>
  <si>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</si>
  <si>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</si>
  <si>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</si>
  <si>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</si>
  <si>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</si>
  <si>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</si>
  <si>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</si>
  <si>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</si>
  <si>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</si>
  <si>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</si>
  <si>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</si>
  <si>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</si>
  <si>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</si>
  <si>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</si>
  <si>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</si>
  <si>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</si>
  <si>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</si>
  <si>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</si>
  <si>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</si>
  <si>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</si>
  <si>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</si>
  <si>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</si>
  <si>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</si>
  <si>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</si>
  <si>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</si>
  <si>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</si>
  <si>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</si>
  <si>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</si>
  <si>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</si>
  <si>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</si>
  <si>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</si>
  <si>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</si>
  <si>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</si>
  <si>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</si>
  <si>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</si>
  <si>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</si>
  <si>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</si>
  <si>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</si>
  <si>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</si>
  <si>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</si>
  <si>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</si>
  <si>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</si>
  <si>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</si>
  <si>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Ppercent Funded</t>
  </si>
  <si>
    <t>Average Donation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</si>
  <si>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</si>
  <si>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</si>
  <si>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</si>
  <si>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</si>
  <si>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</si>
  <si>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</si>
  <si>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</si>
  <si>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</si>
  <si>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</si>
  <si>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</si>
  <si>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</si>
  <si>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</si>
  <si>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</si>
  <si>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</si>
  <si>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</si>
  <si>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</si>
  <si>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</si>
  <si>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</si>
  <si>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</si>
  <si>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</si>
  <si>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</si>
  <si>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</si>
  <si>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</si>
  <si>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</si>
  <si>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</si>
  <si>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</si>
  <si>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</si>
  <si>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</si>
  <si>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</si>
  <si>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</si>
  <si>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</si>
  <si>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</si>
  <si>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</si>
  <si>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</si>
  <si>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</si>
  <si>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</si>
  <si>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</si>
  <si>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45000 to 49999 </t>
  </si>
  <si>
    <t>Percentage Failed</t>
  </si>
  <si>
    <t>50000 or Greater</t>
  </si>
  <si>
    <t>Percentage  Successful</t>
  </si>
  <si>
    <t>Percentage  Failed</t>
  </si>
  <si>
    <t>Percentage  Canceled</t>
  </si>
  <si>
    <t>Total</t>
  </si>
  <si>
    <t>pecent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</si>
</sst>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1 - Excel.xlsx]State by Category!PivotTable1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2-40E2-86CE-3601FF25201A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B2-40E2-86CE-3601FF25201A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B2-40E2-86CE-3601FF25201A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B2-40E2-86CE-3601FF252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0362864"/>
        <c:axId val="550363192"/>
        <c:axId val="0"/>
      </c:bar3DChart>
      <c:catAx>
        <c:axId val="55036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63192"/>
        <c:crosses val="autoZero"/>
        <c:auto val="1"/>
        <c:lblAlgn val="ctr"/>
        <c:lblOffset val="100"/>
        <c:noMultiLvlLbl val="0"/>
      </c:catAx>
      <c:valAx>
        <c:axId val="55036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6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1 - Excel.xlsx]State by Sub-Category!PivotTable4</c:name>
    <c:fmtId val="6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rgbClr val="92D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rgbClr val="00B0F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rgbClr val="FFFF00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'State by Sub-Category'!$B$12:$B$13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  <a:sp3d/>
          </c:spPr>
          <c:invertIfNegative val="0"/>
          <c:cat>
            <c:strRef>
              <c:f>'State by Sub-Category'!$A$14:$A$55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Sub-Category'!$B$14:$B$55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B-4E0F-B359-4525AEA0E2DA}"/>
            </c:ext>
          </c:extLst>
        </c:ser>
        <c:ser>
          <c:idx val="1"/>
          <c:order val="1"/>
          <c:tx>
            <c:strRef>
              <c:f>'State by Sub-Category'!$C$12:$C$13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p3d/>
          </c:spPr>
          <c:invertIfNegative val="0"/>
          <c:cat>
            <c:strRef>
              <c:f>'State by Sub-Category'!$A$14:$A$55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Sub-Category'!$C$14:$C$55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23-4C17-A817-7582E8CB266D}"/>
            </c:ext>
          </c:extLst>
        </c:ser>
        <c:ser>
          <c:idx val="2"/>
          <c:order val="2"/>
          <c:tx>
            <c:strRef>
              <c:f>'State by Sub-Category'!$D$12:$D$13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'State by Sub-Category'!$A$14:$A$55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Sub-Category'!$D$14:$D$55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23-4C17-A817-7582E8CB266D}"/>
            </c:ext>
          </c:extLst>
        </c:ser>
        <c:ser>
          <c:idx val="3"/>
          <c:order val="3"/>
          <c:tx>
            <c:strRef>
              <c:f>'State by Sub-Category'!$E$12:$E$13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  <a:sp3d/>
          </c:spPr>
          <c:invertIfNegative val="0"/>
          <c:cat>
            <c:strRef>
              <c:f>'State by Sub-Category'!$A$14:$A$55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Sub-Category'!$E$14:$E$55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23-4C17-A817-7582E8CB2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92097360"/>
        <c:axId val="392096376"/>
        <c:axId val="0"/>
      </c:bar3DChart>
      <c:catAx>
        <c:axId val="39209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96376"/>
        <c:crosses val="autoZero"/>
        <c:auto val="1"/>
        <c:lblAlgn val="ctr"/>
        <c:lblOffset val="100"/>
        <c:noMultiLvlLbl val="0"/>
      </c:catAx>
      <c:valAx>
        <c:axId val="39209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09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1 - Excel.xlsx]State by Date!PivotTable5</c:name>
    <c:fmtId val="8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C-4E75-AC73-AF4370FA6482}"/>
            </c:ext>
          </c:extLst>
        </c:ser>
        <c:ser>
          <c:idx val="1"/>
          <c:order val="1"/>
          <c:tx>
            <c:strRef>
              <c:f>'State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7C-4E75-AC73-AF4370FA6482}"/>
            </c:ext>
          </c:extLst>
        </c:ser>
        <c:ser>
          <c:idx val="2"/>
          <c:order val="2"/>
          <c:tx>
            <c:strRef>
              <c:f>'State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7C-4E75-AC73-AF4370FA6482}"/>
            </c:ext>
          </c:extLst>
        </c:ser>
        <c:ser>
          <c:idx val="3"/>
          <c:order val="3"/>
          <c:tx>
            <c:strRef>
              <c:f>'State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7C-4E75-AC73-AF4370FA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132192"/>
        <c:axId val="561132848"/>
      </c:lineChart>
      <c:catAx>
        <c:axId val="56113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32848"/>
        <c:crosses val="autoZero"/>
        <c:auto val="1"/>
        <c:lblAlgn val="ctr"/>
        <c:lblOffset val="100"/>
        <c:noMultiLvlLbl val="0"/>
      </c:catAx>
      <c:valAx>
        <c:axId val="5611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3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Assignment 1 - Excel.xlsx]Outcomes by Goals!PivotTable6</c:name>
    <c:fmtId val="2"/>
  </c:pivotSource>
  <c:chart>
    <c:autoTitleDeleted val="0"/>
    <c:pivotFmts>
      <c:pivotFmt>
        <c:idx val="0"/>
        <c:spPr>
          <a:ln w="22225" cap="rnd">
            <a:solidFill>
              <a:srgbClr val="00B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00B05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FFFF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rgbClr val="FFFF00"/>
              </a:solidFill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rgbClr val="FF0000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Goals'!$B$3</c:f>
              <c:strCache>
                <c:ptCount val="1"/>
                <c:pt idx="0">
                  <c:v>Percentage  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by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 </c:v>
                </c:pt>
                <c:pt idx="10">
                  <c:v>5000 to 9999</c:v>
                </c:pt>
                <c:pt idx="11">
                  <c:v>50000 or Greater</c:v>
                </c:pt>
              </c:strCache>
            </c:strRef>
          </c:cat>
          <c:val>
            <c:numRef>
              <c:f>'Outcomes by Goals'!$B$4:$B$16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0.53212290502793291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1-4C79-8DD3-5ADFC73CE0DA}"/>
            </c:ext>
          </c:extLst>
        </c:ser>
        <c:ser>
          <c:idx val="1"/>
          <c:order val="1"/>
          <c:tx>
            <c:strRef>
              <c:f>'Outcomes by Goals'!$C$3</c:f>
              <c:strCache>
                <c:ptCount val="1"/>
                <c:pt idx="0">
                  <c:v>Percentage  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by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 </c:v>
                </c:pt>
                <c:pt idx="10">
                  <c:v>5000 to 9999</c:v>
                </c:pt>
                <c:pt idx="11">
                  <c:v>50000 or Greater</c:v>
                </c:pt>
              </c:strCache>
            </c:strRef>
          </c:cat>
          <c:val>
            <c:numRef>
              <c:f>'Outcomes by Goals'!$C$4:$C$16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0.39525139664804471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F1-4C79-8DD3-5ADFC73CE0DA}"/>
            </c:ext>
          </c:extLst>
        </c:ser>
        <c:ser>
          <c:idx val="2"/>
          <c:order val="2"/>
          <c:tx>
            <c:strRef>
              <c:f>'Outcomes by Goals'!$D$3</c:f>
              <c:strCache>
                <c:ptCount val="1"/>
                <c:pt idx="0">
                  <c:v>Percentage  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FF0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by Goals'!$A$4:$A$16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 </c:v>
                </c:pt>
                <c:pt idx="10">
                  <c:v>5000 to 9999</c:v>
                </c:pt>
                <c:pt idx="11">
                  <c:v>50000 or Greater</c:v>
                </c:pt>
              </c:strCache>
            </c:strRef>
          </c:cat>
          <c:val>
            <c:numRef>
              <c:f>'Outcomes by Goals'!$D$4:$D$16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7.2625698324022353E-2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F1-4C79-8DD3-5ADFC73CE0D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8683064"/>
        <c:axId val="658683720"/>
      </c:lineChart>
      <c:catAx>
        <c:axId val="6586830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83720"/>
        <c:crosses val="autoZero"/>
        <c:auto val="1"/>
        <c:lblAlgn val="ctr"/>
        <c:lblOffset val="100"/>
        <c:noMultiLvlLbl val="0"/>
      </c:catAx>
      <c:valAx>
        <c:axId val="6586837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68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15</xdr:row>
      <xdr:rowOff>125411</xdr:rowOff>
    </xdr:from>
    <xdr:to>
      <xdr:col>11</xdr:col>
      <xdr:colOff>66674</xdr:colOff>
      <xdr:row>35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6C8E3C-0676-4B19-82C1-15E857FCB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7</xdr:row>
      <xdr:rowOff>114300</xdr:rowOff>
    </xdr:from>
    <xdr:to>
      <xdr:col>22</xdr:col>
      <xdr:colOff>15875</xdr:colOff>
      <xdr:row>40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5A9FDB-A8D9-4A25-AFA3-216C5781F6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84137</xdr:rowOff>
    </xdr:from>
    <xdr:to>
      <xdr:col>19</xdr:col>
      <xdr:colOff>123825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288D1D-9D46-4546-880C-D07377975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238123</xdr:colOff>
      <xdr:row>17</xdr:row>
      <xdr:rowOff>96836</xdr:rowOff>
    </xdr:from>
    <xdr:to>
      <xdr:col>22</xdr:col>
      <xdr:colOff>0</xdr:colOff>
      <xdr:row>46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650EB-86DB-4659-B223-C4422E60A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4wth" refreshedDate="43504.518023032404" createdVersion="6" refreshedVersion="6" minRefreshableVersion="3" recordCount="4114" xr:uid="{7E15DD5E-2DEF-4D5D-8A04-B4AEC27EBC4D}">
  <cacheSource type="worksheet">
    <worksheetSource ref="A1:R4115" sheet="Pivot Sourc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4wth" refreshedDate="43504.519148611114" createdVersion="6" refreshedVersion="6" minRefreshableVersion="3" recordCount="4114" xr:uid="{B1F43C53-93EA-4FA9-8FDE-86079319D3DF}">
  <cacheSource type="worksheet">
    <worksheetSource ref="A1:T4115" sheet="Pivot 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4wth" refreshedDate="43504.558601620367" createdVersion="6" refreshedVersion="6" minRefreshableVersion="3" recordCount="12" xr:uid="{3DF9DD84-D8BF-4A17-A0E9-C81418A784E3}">
  <cacheSource type="worksheet">
    <worksheetSource ref="A1:H13" sheet="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 "/>
        <s v="50000 or Greater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18"/>
    <n v="453"/>
    <x v="0"/>
    <n v="0.24944812362030905"/>
    <n v="3.9735099337748346E-2"/>
  </r>
  <r>
    <x v="1"/>
    <x v="1"/>
    <x v="1"/>
    <n v="60"/>
    <n v="1412"/>
    <x v="1"/>
    <n v="0.29745042492917845"/>
    <n v="4.2492917847025496E-2"/>
  </r>
  <r>
    <x v="2"/>
    <x v="2"/>
    <x v="2"/>
    <n v="52"/>
    <n v="716"/>
    <x v="2"/>
    <n v="0.39525139664804471"/>
    <n v="7.2625698324022353E-2"/>
  </r>
  <r>
    <x v="3"/>
    <x v="3"/>
    <x v="3"/>
    <n v="40"/>
    <n v="352"/>
    <x v="3"/>
    <n v="0.40909090909090912"/>
    <n v="0.11363636363636363"/>
  </r>
  <r>
    <x v="4"/>
    <x v="4"/>
    <x v="4"/>
    <n v="17"/>
    <n v="201"/>
    <x v="4"/>
    <n v="0.44776119402985076"/>
    <n v="8.45771144278607E-2"/>
  </r>
  <r>
    <x v="5"/>
    <x v="5"/>
    <x v="5"/>
    <n v="14"/>
    <n v="148"/>
    <x v="5"/>
    <n v="0.48648648648648651"/>
    <n v="9.45945945945946E-2"/>
  </r>
  <r>
    <x v="6"/>
    <x v="6"/>
    <x v="6"/>
    <n v="18"/>
    <n v="137"/>
    <x v="6"/>
    <n v="0.46715328467153283"/>
    <n v="0.13138686131386862"/>
  </r>
  <r>
    <x v="7"/>
    <x v="7"/>
    <x v="7"/>
    <n v="13"/>
    <n v="82"/>
    <x v="7"/>
    <n v="0.45121951219512196"/>
    <n v="0.15853658536585366"/>
  </r>
  <r>
    <x v="8"/>
    <x v="8"/>
    <x v="8"/>
    <n v="7"/>
    <n v="55"/>
    <x v="8"/>
    <n v="0.4"/>
    <n v="0.12727272727272726"/>
  </r>
  <r>
    <x v="9"/>
    <x v="9"/>
    <x v="9"/>
    <n v="6"/>
    <n v="43"/>
    <x v="9"/>
    <n v="0.37209302325581395"/>
    <n v="0.13953488372093023"/>
  </r>
  <r>
    <x v="10"/>
    <x v="10"/>
    <x v="10"/>
    <n v="4"/>
    <n v="21"/>
    <x v="10"/>
    <n v="0.52380952380952384"/>
    <n v="0.19047619047619047"/>
  </r>
  <r>
    <x v="11"/>
    <x v="11"/>
    <x v="11"/>
    <n v="100"/>
    <n v="444"/>
    <x v="11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A64B0-478E-4001-96F0-AF267F2A080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27174-8E9E-4840-ADDB-1D6243A46C8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12:F5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76515-4CDB-4C80-A72B-642C3BB7878F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159749-BAEB-4C2A-AD06-103767D415C8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 Successful" fld="5" baseField="0" baseItem="0" numFmtId="10"/>
    <dataField name="Percentage  Failed" fld="6" baseField="0" baseItem="0"/>
    <dataField name="Percentage  Canceled" fld="7" baseField="0" baseItem="0"/>
  </dataFields>
  <formats count="1">
    <format dxfId="7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2E320-7038-4509-B301-6D9AB8EC0E2E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55" zoomScaleNormal="55" workbookViewId="0">
      <selection activeCell="J21" sqref="J2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43BCA-15E0-40B2-A2D9-3A7EE6AD4E4F}">
  <dimension ref="A1:V4115"/>
  <sheetViews>
    <sheetView zoomScaleNormal="100" workbookViewId="0">
      <selection activeCell="G2" sqref="G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1796875" bestFit="1" customWidth="1"/>
    <col min="16" max="16" width="15.81640625" bestFit="1" customWidth="1"/>
    <col min="17" max="17" width="11.7265625" bestFit="1" customWidth="1"/>
    <col min="18" max="18" width="16.08984375" bestFit="1" customWidth="1"/>
    <col min="19" max="19" width="22.36328125" bestFit="1" customWidth="1"/>
    <col min="20" max="20" width="21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8358</v>
      </c>
      <c r="P1" s="1" t="s">
        <v>8359</v>
      </c>
      <c r="Q1" s="1" t="s">
        <v>8356</v>
      </c>
      <c r="R1" s="1" t="s">
        <v>8357</v>
      </c>
      <c r="S1" s="7" t="s">
        <v>8365</v>
      </c>
      <c r="T1" s="7" t="s">
        <v>8366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V3" t="str">
        <f>LEFT(P3, FIND(".",P3)-1)</f>
        <v>185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V4" t="str">
        <f>LEFT(Q4,3)</f>
        <v>fil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V5">
        <f>FIND("/",N5)</f>
        <v>13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V6" t="str">
        <f>LEFT(N6,FIND("/",N6)-1)</f>
        <v>film &amp; video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V7" t="str">
        <f>LEFT(N8,FIND("e",N8)-1)</f>
        <v>film &amp; vid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6" priority="7" operator="containsText" text="live">
      <formula>NOT(ISERROR(SEARCH("live",F2)))</formula>
    </cfRule>
    <cfRule type="beginsWith" dxfId="5" priority="8" operator="beginsWith" text="cancel">
      <formula>LEFT(F2,LEN("cancel"))="cancel"</formula>
    </cfRule>
    <cfRule type="containsText" dxfId="4" priority="9" operator="containsText" text="failed">
      <formula>NOT(ISERROR(SEARCH("failed",F2)))</formula>
    </cfRule>
    <cfRule type="beginsWith" dxfId="3" priority="10" operator="beginsWith" text="succes">
      <formula>LEFT(F2,LEN("succes"))="succes"</formula>
    </cfRule>
  </conditionalFormatting>
  <conditionalFormatting sqref="O2:O4115">
    <cfRule type="cellIs" dxfId="2" priority="1" operator="lessThan">
      <formula>1</formula>
    </cfRule>
    <cfRule type="cellIs" dxfId="1" priority="2" operator="between">
      <formula>0.99</formula>
      <formula>2</formula>
    </cfRule>
    <cfRule type="cellIs" dxfId="0" priority="3" operator="greaterThan">
      <formula>2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24D9F-6028-41F9-A377-7EA9410C47DD}">
  <dimension ref="A3:F14"/>
  <sheetViews>
    <sheetView workbookViewId="0">
      <selection activeCell="F9" sqref="F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3" spans="1:6" x14ac:dyDescent="0.35">
      <c r="A3" s="8" t="s">
        <v>8362</v>
      </c>
      <c r="B3" s="8" t="s">
        <v>8363</v>
      </c>
    </row>
    <row r="4" spans="1:6" x14ac:dyDescent="0.3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9" t="s">
        <v>8306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5">
      <c r="A6" s="9" t="s">
        <v>8332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5">
      <c r="A7" s="9" t="s">
        <v>8329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5">
      <c r="A8" s="9" t="s">
        <v>8327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8321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5">
      <c r="A10" s="9" t="s">
        <v>8334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5">
      <c r="A11" s="9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5">
      <c r="A12" s="9" t="s">
        <v>8315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5">
      <c r="A13" s="9" t="s">
        <v>8313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A932C-CE58-47D6-897D-80C5C748B51E}">
  <dimension ref="A9:F55"/>
  <sheetViews>
    <sheetView workbookViewId="0">
      <selection activeCell="L7" sqref="L7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9" spans="1:6" x14ac:dyDescent="0.35">
      <c r="A9" s="8" t="s">
        <v>8223</v>
      </c>
      <c r="B9" t="s">
        <v>8364</v>
      </c>
    </row>
    <row r="10" spans="1:6" x14ac:dyDescent="0.35">
      <c r="A10" s="8" t="s">
        <v>8356</v>
      </c>
      <c r="B10" t="s">
        <v>8364</v>
      </c>
    </row>
    <row r="12" spans="1:6" x14ac:dyDescent="0.35">
      <c r="A12" s="8" t="s">
        <v>8362</v>
      </c>
      <c r="B12" s="8" t="s">
        <v>8363</v>
      </c>
    </row>
    <row r="13" spans="1:6" x14ac:dyDescent="0.35">
      <c r="A13" s="8" t="s">
        <v>8360</v>
      </c>
      <c r="B13" t="s">
        <v>8219</v>
      </c>
      <c r="C13" t="s">
        <v>8222</v>
      </c>
      <c r="D13" t="s">
        <v>8221</v>
      </c>
      <c r="E13" t="s">
        <v>8220</v>
      </c>
      <c r="F13" t="s">
        <v>8361</v>
      </c>
    </row>
    <row r="14" spans="1:6" x14ac:dyDescent="0.35">
      <c r="A14" s="9" t="s">
        <v>8312</v>
      </c>
      <c r="B14" s="10"/>
      <c r="C14" s="10"/>
      <c r="D14" s="10">
        <v>100</v>
      </c>
      <c r="E14" s="10"/>
      <c r="F14" s="10">
        <v>100</v>
      </c>
    </row>
    <row r="15" spans="1:6" x14ac:dyDescent="0.35">
      <c r="A15" s="9" t="s">
        <v>8340</v>
      </c>
      <c r="B15" s="10"/>
      <c r="C15" s="10"/>
      <c r="D15" s="10"/>
      <c r="E15" s="10">
        <v>20</v>
      </c>
      <c r="F15" s="10">
        <v>20</v>
      </c>
    </row>
    <row r="16" spans="1:6" x14ac:dyDescent="0.35">
      <c r="A16" s="9" t="s">
        <v>8328</v>
      </c>
      <c r="B16" s="10"/>
      <c r="C16" s="10"/>
      <c r="D16" s="10"/>
      <c r="E16" s="10">
        <v>24</v>
      </c>
      <c r="F16" s="10">
        <v>24</v>
      </c>
    </row>
    <row r="17" spans="1:6" x14ac:dyDescent="0.35">
      <c r="A17" s="9" t="s">
        <v>8354</v>
      </c>
      <c r="B17" s="10"/>
      <c r="C17" s="10"/>
      <c r="D17" s="10">
        <v>40</v>
      </c>
      <c r="E17" s="10"/>
      <c r="F17" s="10">
        <v>40</v>
      </c>
    </row>
    <row r="18" spans="1:6" x14ac:dyDescent="0.35">
      <c r="A18" s="9" t="s">
        <v>8350</v>
      </c>
      <c r="B18" s="10">
        <v>40</v>
      </c>
      <c r="C18" s="10"/>
      <c r="D18" s="10"/>
      <c r="E18" s="10"/>
      <c r="F18" s="10">
        <v>40</v>
      </c>
    </row>
    <row r="19" spans="1:6" x14ac:dyDescent="0.35">
      <c r="A19" s="9" t="s">
        <v>8311</v>
      </c>
      <c r="B19" s="10">
        <v>180</v>
      </c>
      <c r="C19" s="10"/>
      <c r="D19" s="10"/>
      <c r="E19" s="10"/>
      <c r="F19" s="10">
        <v>180</v>
      </c>
    </row>
    <row r="20" spans="1:6" x14ac:dyDescent="0.35">
      <c r="A20" s="9" t="s">
        <v>8310</v>
      </c>
      <c r="B20" s="10"/>
      <c r="C20" s="10"/>
      <c r="D20" s="10">
        <v>80</v>
      </c>
      <c r="E20" s="10"/>
      <c r="F20" s="10">
        <v>80</v>
      </c>
    </row>
    <row r="21" spans="1:6" x14ac:dyDescent="0.35">
      <c r="A21" s="9" t="s">
        <v>8326</v>
      </c>
      <c r="B21" s="10">
        <v>40</v>
      </c>
      <c r="C21" s="10"/>
      <c r="D21" s="10"/>
      <c r="E21" s="10"/>
      <c r="F21" s="10">
        <v>40</v>
      </c>
    </row>
    <row r="22" spans="1:6" x14ac:dyDescent="0.35">
      <c r="A22" s="9" t="s">
        <v>8343</v>
      </c>
      <c r="B22" s="10"/>
      <c r="C22" s="10">
        <v>20</v>
      </c>
      <c r="D22" s="10">
        <v>40</v>
      </c>
      <c r="E22" s="10"/>
      <c r="F22" s="10">
        <v>60</v>
      </c>
    </row>
    <row r="23" spans="1:6" x14ac:dyDescent="0.35">
      <c r="A23" s="9" t="s">
        <v>8320</v>
      </c>
      <c r="B23" s="10"/>
      <c r="C23" s="10"/>
      <c r="D23" s="10">
        <v>40</v>
      </c>
      <c r="E23" s="10"/>
      <c r="F23" s="10">
        <v>40</v>
      </c>
    </row>
    <row r="24" spans="1:6" x14ac:dyDescent="0.35">
      <c r="A24" s="9" t="s">
        <v>8333</v>
      </c>
      <c r="B24" s="10"/>
      <c r="C24" s="10"/>
      <c r="D24" s="10">
        <v>120</v>
      </c>
      <c r="E24" s="10">
        <v>20</v>
      </c>
      <c r="F24" s="10">
        <v>140</v>
      </c>
    </row>
    <row r="25" spans="1:6" x14ac:dyDescent="0.35">
      <c r="A25" s="9" t="s">
        <v>8344</v>
      </c>
      <c r="B25" s="10"/>
      <c r="C25" s="10"/>
      <c r="D25" s="10">
        <v>20</v>
      </c>
      <c r="E25" s="10"/>
      <c r="F25" s="10">
        <v>20</v>
      </c>
    </row>
    <row r="26" spans="1:6" x14ac:dyDescent="0.35">
      <c r="A26" s="9" t="s">
        <v>8345</v>
      </c>
      <c r="B26" s="10">
        <v>140</v>
      </c>
      <c r="C26" s="10"/>
      <c r="D26" s="10"/>
      <c r="E26" s="10"/>
      <c r="F26" s="10">
        <v>140</v>
      </c>
    </row>
    <row r="27" spans="1:6" x14ac:dyDescent="0.35">
      <c r="A27" s="9" t="s">
        <v>8325</v>
      </c>
      <c r="B27" s="10">
        <v>140</v>
      </c>
      <c r="C27" s="10"/>
      <c r="D27" s="10">
        <v>20</v>
      </c>
      <c r="E27" s="10"/>
      <c r="F27" s="10">
        <v>160</v>
      </c>
    </row>
    <row r="28" spans="1:6" x14ac:dyDescent="0.35">
      <c r="A28" s="9" t="s">
        <v>8324</v>
      </c>
      <c r="B28" s="10"/>
      <c r="C28" s="10"/>
      <c r="D28" s="10">
        <v>60</v>
      </c>
      <c r="E28" s="10"/>
      <c r="F28" s="10">
        <v>60</v>
      </c>
    </row>
    <row r="29" spans="1:6" x14ac:dyDescent="0.35">
      <c r="A29" s="9" t="s">
        <v>8352</v>
      </c>
      <c r="B29" s="10">
        <v>9</v>
      </c>
      <c r="C29" s="10"/>
      <c r="D29" s="10">
        <v>11</v>
      </c>
      <c r="E29" s="10"/>
      <c r="F29" s="10">
        <v>20</v>
      </c>
    </row>
    <row r="30" spans="1:6" x14ac:dyDescent="0.35">
      <c r="A30" s="9" t="s">
        <v>8323</v>
      </c>
      <c r="B30" s="10">
        <v>20</v>
      </c>
      <c r="C30" s="10"/>
      <c r="D30" s="10"/>
      <c r="E30" s="10"/>
      <c r="F30" s="10">
        <v>20</v>
      </c>
    </row>
    <row r="31" spans="1:6" x14ac:dyDescent="0.35">
      <c r="A31" s="9" t="s">
        <v>8331</v>
      </c>
      <c r="B31" s="10"/>
      <c r="C31" s="10"/>
      <c r="D31" s="10">
        <v>40</v>
      </c>
      <c r="E31" s="10"/>
      <c r="F31" s="10">
        <v>40</v>
      </c>
    </row>
    <row r="32" spans="1:6" x14ac:dyDescent="0.35">
      <c r="A32" s="9" t="s">
        <v>8355</v>
      </c>
      <c r="B32" s="10">
        <v>60</v>
      </c>
      <c r="C32" s="10"/>
      <c r="D32" s="10">
        <v>60</v>
      </c>
      <c r="E32" s="10">
        <v>20</v>
      </c>
      <c r="F32" s="10">
        <v>140</v>
      </c>
    </row>
    <row r="33" spans="1:6" x14ac:dyDescent="0.35">
      <c r="A33" s="9" t="s">
        <v>8339</v>
      </c>
      <c r="B33" s="10"/>
      <c r="C33" s="10"/>
      <c r="D33" s="10">
        <v>20</v>
      </c>
      <c r="E33" s="10"/>
      <c r="F33" s="10">
        <v>20</v>
      </c>
    </row>
    <row r="34" spans="1:6" x14ac:dyDescent="0.35">
      <c r="A34" s="9" t="s">
        <v>8319</v>
      </c>
      <c r="B34" s="10">
        <v>60</v>
      </c>
      <c r="C34" s="10"/>
      <c r="D34" s="10"/>
      <c r="E34" s="10"/>
      <c r="F34" s="10">
        <v>60</v>
      </c>
    </row>
    <row r="35" spans="1:6" x14ac:dyDescent="0.35">
      <c r="A35" s="9" t="s">
        <v>8346</v>
      </c>
      <c r="B35" s="10"/>
      <c r="C35" s="10"/>
      <c r="D35" s="10">
        <v>20</v>
      </c>
      <c r="E35" s="10"/>
      <c r="F35" s="10">
        <v>20</v>
      </c>
    </row>
    <row r="36" spans="1:6" x14ac:dyDescent="0.35">
      <c r="A36" s="9" t="s">
        <v>8335</v>
      </c>
      <c r="B36" s="10">
        <v>103</v>
      </c>
      <c r="C36" s="10"/>
      <c r="D36" s="10">
        <v>57</v>
      </c>
      <c r="E36" s="10"/>
      <c r="F36" s="10">
        <v>160</v>
      </c>
    </row>
    <row r="37" spans="1:6" x14ac:dyDescent="0.35">
      <c r="A37" s="9" t="s">
        <v>8341</v>
      </c>
      <c r="B37" s="10"/>
      <c r="C37" s="10"/>
      <c r="D37" s="10">
        <v>20</v>
      </c>
      <c r="E37" s="10"/>
      <c r="F37" s="10">
        <v>20</v>
      </c>
    </row>
    <row r="38" spans="1:6" x14ac:dyDescent="0.35">
      <c r="A38" s="9" t="s">
        <v>8314</v>
      </c>
      <c r="B38" s="10">
        <v>694</v>
      </c>
      <c r="C38" s="10">
        <v>19</v>
      </c>
      <c r="D38" s="10">
        <v>353</v>
      </c>
      <c r="E38" s="10"/>
      <c r="F38" s="10">
        <v>1066</v>
      </c>
    </row>
    <row r="39" spans="1:6" x14ac:dyDescent="0.35">
      <c r="A39" s="9" t="s">
        <v>8342</v>
      </c>
      <c r="B39" s="10">
        <v>40</v>
      </c>
      <c r="C39" s="10"/>
      <c r="D39" s="10"/>
      <c r="E39" s="10"/>
      <c r="F39" s="10">
        <v>40</v>
      </c>
    </row>
    <row r="40" spans="1:6" x14ac:dyDescent="0.35">
      <c r="A40" s="9" t="s">
        <v>8338</v>
      </c>
      <c r="B40" s="10">
        <v>20</v>
      </c>
      <c r="C40" s="10"/>
      <c r="D40" s="10"/>
      <c r="E40" s="10"/>
      <c r="F40" s="10">
        <v>20</v>
      </c>
    </row>
    <row r="41" spans="1:6" x14ac:dyDescent="0.35">
      <c r="A41" s="9" t="s">
        <v>8349</v>
      </c>
      <c r="B41" s="10"/>
      <c r="C41" s="10"/>
      <c r="D41" s="10">
        <v>20</v>
      </c>
      <c r="E41" s="10"/>
      <c r="F41" s="10">
        <v>20</v>
      </c>
    </row>
    <row r="42" spans="1:6" x14ac:dyDescent="0.35">
      <c r="A42" s="9" t="s">
        <v>8322</v>
      </c>
      <c r="B42" s="10">
        <v>260</v>
      </c>
      <c r="C42" s="10"/>
      <c r="D42" s="10"/>
      <c r="E42" s="10"/>
      <c r="F42" s="10">
        <v>260</v>
      </c>
    </row>
    <row r="43" spans="1:6" x14ac:dyDescent="0.35">
      <c r="A43" s="9" t="s">
        <v>8309</v>
      </c>
      <c r="B43" s="10"/>
      <c r="C43" s="10"/>
      <c r="D43" s="10"/>
      <c r="E43" s="10">
        <v>40</v>
      </c>
      <c r="F43" s="10">
        <v>40</v>
      </c>
    </row>
    <row r="44" spans="1:6" x14ac:dyDescent="0.35">
      <c r="A44" s="9" t="s">
        <v>8308</v>
      </c>
      <c r="B44" s="10">
        <v>60</v>
      </c>
      <c r="C44" s="10"/>
      <c r="D44" s="10"/>
      <c r="E44" s="10"/>
      <c r="F44" s="10">
        <v>60</v>
      </c>
    </row>
    <row r="45" spans="1:6" x14ac:dyDescent="0.35">
      <c r="A45" s="9" t="s">
        <v>8348</v>
      </c>
      <c r="B45" s="10">
        <v>34</v>
      </c>
      <c r="C45" s="10">
        <v>6</v>
      </c>
      <c r="D45" s="10"/>
      <c r="E45" s="10"/>
      <c r="F45" s="10">
        <v>40</v>
      </c>
    </row>
    <row r="46" spans="1:6" x14ac:dyDescent="0.35">
      <c r="A46" s="9" t="s">
        <v>8351</v>
      </c>
      <c r="B46" s="10">
        <v>40</v>
      </c>
      <c r="C46" s="10"/>
      <c r="D46" s="10">
        <v>2</v>
      </c>
      <c r="E46" s="10">
        <v>18</v>
      </c>
      <c r="F46" s="10">
        <v>60</v>
      </c>
    </row>
    <row r="47" spans="1:6" x14ac:dyDescent="0.35">
      <c r="A47" s="9" t="s">
        <v>8353</v>
      </c>
      <c r="B47" s="10">
        <v>85</v>
      </c>
      <c r="C47" s="10">
        <v>5</v>
      </c>
      <c r="D47" s="10">
        <v>80</v>
      </c>
      <c r="E47" s="10">
        <v>17</v>
      </c>
      <c r="F47" s="10">
        <v>187</v>
      </c>
    </row>
    <row r="48" spans="1:6" x14ac:dyDescent="0.35">
      <c r="A48" s="9" t="s">
        <v>8347</v>
      </c>
      <c r="B48" s="10">
        <v>80</v>
      </c>
      <c r="C48" s="10"/>
      <c r="D48" s="10"/>
      <c r="E48" s="10"/>
      <c r="F48" s="10">
        <v>80</v>
      </c>
    </row>
    <row r="49" spans="1:6" x14ac:dyDescent="0.35">
      <c r="A49" s="9" t="s">
        <v>8307</v>
      </c>
      <c r="B49" s="10">
        <v>60</v>
      </c>
      <c r="C49" s="10"/>
      <c r="D49" s="10"/>
      <c r="E49" s="10"/>
      <c r="F49" s="10">
        <v>60</v>
      </c>
    </row>
    <row r="50" spans="1:6" x14ac:dyDescent="0.35">
      <c r="A50" s="9" t="s">
        <v>8337</v>
      </c>
      <c r="B50" s="10"/>
      <c r="C50" s="10"/>
      <c r="D50" s="10">
        <v>47</v>
      </c>
      <c r="E50" s="10">
        <v>10</v>
      </c>
      <c r="F50" s="10">
        <v>57</v>
      </c>
    </row>
    <row r="51" spans="1:6" x14ac:dyDescent="0.35">
      <c r="A51" s="9" t="s">
        <v>8330</v>
      </c>
      <c r="B51" s="10"/>
      <c r="C51" s="10"/>
      <c r="D51" s="10">
        <v>100</v>
      </c>
      <c r="E51" s="10"/>
      <c r="F51" s="10">
        <v>100</v>
      </c>
    </row>
    <row r="52" spans="1:6" x14ac:dyDescent="0.35">
      <c r="A52" s="9" t="s">
        <v>8317</v>
      </c>
      <c r="B52" s="10">
        <v>20</v>
      </c>
      <c r="C52" s="10"/>
      <c r="D52" s="10">
        <v>120</v>
      </c>
      <c r="E52" s="10">
        <v>60</v>
      </c>
      <c r="F52" s="10">
        <v>200</v>
      </c>
    </row>
    <row r="53" spans="1:6" x14ac:dyDescent="0.35">
      <c r="A53" s="9" t="s">
        <v>8316</v>
      </c>
      <c r="B53" s="10"/>
      <c r="C53" s="10"/>
      <c r="D53" s="10">
        <v>60</v>
      </c>
      <c r="E53" s="10">
        <v>100</v>
      </c>
      <c r="F53" s="10">
        <v>160</v>
      </c>
    </row>
    <row r="54" spans="1:6" x14ac:dyDescent="0.35">
      <c r="A54" s="9" t="s">
        <v>8336</v>
      </c>
      <c r="B54" s="10"/>
      <c r="C54" s="10"/>
      <c r="D54" s="10"/>
      <c r="E54" s="10">
        <v>20</v>
      </c>
      <c r="F54" s="10">
        <v>20</v>
      </c>
    </row>
    <row r="55" spans="1:6" x14ac:dyDescent="0.35">
      <c r="A55" s="9" t="s">
        <v>8361</v>
      </c>
      <c r="B55" s="10">
        <v>2185</v>
      </c>
      <c r="C55" s="10">
        <v>50</v>
      </c>
      <c r="D55" s="10">
        <v>1530</v>
      </c>
      <c r="E55" s="10">
        <v>349</v>
      </c>
      <c r="F55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A4BC-A269-4C6F-B644-626A6C34FD27}">
  <dimension ref="A1:F18"/>
  <sheetViews>
    <sheetView workbookViewId="0">
      <selection activeCell="B11" sqref="B11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8356</v>
      </c>
      <c r="B1" t="s">
        <v>8364</v>
      </c>
    </row>
    <row r="2" spans="1:6" x14ac:dyDescent="0.35">
      <c r="A2" s="8" t="s">
        <v>8379</v>
      </c>
      <c r="B2" t="s">
        <v>8364</v>
      </c>
    </row>
    <row r="4" spans="1:6" x14ac:dyDescent="0.35">
      <c r="A4" s="8" t="s">
        <v>8362</v>
      </c>
      <c r="B4" s="8" t="s">
        <v>8363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B10A5-AACC-478E-8EC5-D5A7472F20DA}">
  <dimension ref="A1:H17"/>
  <sheetViews>
    <sheetView workbookViewId="0">
      <selection activeCell="D22" sqref="D22"/>
    </sheetView>
  </sheetViews>
  <sheetFormatPr defaultRowHeight="14.5" x14ac:dyDescent="0.35"/>
  <cols>
    <col min="1" max="1" width="24.26953125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7.453125" bestFit="1" customWidth="1"/>
    <col min="8" max="8" width="18.90625" bestFit="1" customWidth="1"/>
  </cols>
  <sheetData>
    <row r="1" spans="1:8" s="7" customFormat="1" x14ac:dyDescent="0.35">
      <c r="A1" s="7" t="s">
        <v>8380</v>
      </c>
      <c r="B1" s="7" t="s">
        <v>8381</v>
      </c>
      <c r="C1" s="7" t="s">
        <v>8382</v>
      </c>
      <c r="D1" s="7" t="s">
        <v>8383</v>
      </c>
      <c r="E1" s="7" t="s">
        <v>8384</v>
      </c>
      <c r="F1" s="7" t="s">
        <v>8385</v>
      </c>
      <c r="G1" s="7" t="s">
        <v>8398</v>
      </c>
      <c r="H1" s="7" t="s">
        <v>8386</v>
      </c>
    </row>
    <row r="2" spans="1:8" x14ac:dyDescent="0.35">
      <c r="A2" t="s">
        <v>8387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8388</v>
      </c>
      <c r="B3">
        <f>COUNTIFS(goal,"&gt;=1000",goal,"&lt;5000",state,"successful")</f>
        <v>932</v>
      </c>
      <c r="C3">
        <f>COUNTIFS(goal,"&gt;=1000",goal,"&lt;5000",state,"failed")</f>
        <v>420</v>
      </c>
      <c r="D3">
        <f>COUNTIFS(goal,"&gt;=1000",goal,"&lt;5000",state,"canceled")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8389</v>
      </c>
      <c r="B4">
        <f>COUNTIFS(goal,"&gt;=5000",goal,"&lt;10000",state,"successful")</f>
        <v>381</v>
      </c>
      <c r="C4">
        <f>COUNTIFS(goal,"&gt;=5000",goal,"&lt;10000",state,"failed")</f>
        <v>283</v>
      </c>
      <c r="D4">
        <f>COUNTIFS(goal,"&gt;=5000",goal,"&lt;10000",state,"canceled")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8390</v>
      </c>
      <c r="B5">
        <f>COUNTIFS(goal,"&gt;=10000",goal,"&lt;15000",state,"successful")</f>
        <v>168</v>
      </c>
      <c r="C5">
        <f>COUNTIFS(goal,"&gt;=10000",goal,"&lt;15000",state,"failed")</f>
        <v>144</v>
      </c>
      <c r="D5">
        <f>COUNTIFS(goal,"&gt;=10000",goal,"&lt;15000",state,"canceled")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8391</v>
      </c>
      <c r="B6">
        <f>COUNTIFS(goal,"&gt;=15000",goal,"&lt;20000",state,"successful")</f>
        <v>94</v>
      </c>
      <c r="C6">
        <f>COUNTIFS(goal,"&gt;=15000",goal,"&lt;20000",state,"failed")</f>
        <v>90</v>
      </c>
      <c r="D6">
        <f>COUNTIFS(goal,"&gt;=15000",goal,"&lt;20000",state,"canceled")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8392</v>
      </c>
      <c r="B7">
        <f>COUNTIFS(goal,"&gt;=20000",goal,"&lt;25000",state,"successful")</f>
        <v>62</v>
      </c>
      <c r="C7">
        <f>COUNTIFS(goal,"&gt;=20000",goal,"&lt;25000",state,"failed")</f>
        <v>72</v>
      </c>
      <c r="D7">
        <f>COUNTIFS(goal,"&gt;=20000",goal,"&lt;25000",state,"canceled")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8393</v>
      </c>
      <c r="B8">
        <f>COUNTIFS(goal,"&gt;=25000",goal,"&lt;30000",state,"successful")</f>
        <v>55</v>
      </c>
      <c r="C8">
        <f>COUNTIFS(goal,"&gt;=25000",goal,"&lt;30000",state,"failed")</f>
        <v>64</v>
      </c>
      <c r="D8">
        <f>COUNTIFS(goal,"&gt;=25000",goal,"&lt;30000",state,"canceled")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8394</v>
      </c>
      <c r="B9">
        <f>COUNTIFS(goal,"&gt;=30000",goal,"&lt;35000",state,"successful")</f>
        <v>32</v>
      </c>
      <c r="C9">
        <f>COUNTIFS(goal,"&gt;=30000",goal,"&lt;35000",state,"failed")</f>
        <v>37</v>
      </c>
      <c r="D9">
        <f>COUNTIFS(goal,"&gt;=30000",goal,"&lt;35000",state,"canceled")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8395</v>
      </c>
      <c r="B10">
        <f>COUNTIFS(goal,"&gt;=35000",goal,"&lt;40000",state,"successful")</f>
        <v>26</v>
      </c>
      <c r="C10">
        <f>COUNTIFS(goal,"&gt;=35000",goal,"&lt;40000",state,"failed")</f>
        <v>22</v>
      </c>
      <c r="D10">
        <f>COUNTIFS(goal,"&gt;=35000",goal,"&lt;40000",state,"canceled")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8396</v>
      </c>
      <c r="B11">
        <f>COUNTIFS(goal,"&gt;=40000",goal,"&lt;45000",state,"successful")</f>
        <v>21</v>
      </c>
      <c r="C11">
        <f>COUNTIFS(goal,"&gt;=40000",goal,"&lt;45000",state,"failed")</f>
        <v>16</v>
      </c>
      <c r="D11">
        <f>COUNTIFS(goal,"&gt;=40000",goal,"&lt;45000",state,"canceled")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8397</v>
      </c>
      <c r="B12">
        <f>COUNTIFS(goal,"&gt;=45000",goal,"&lt;50000",state,"successful")</f>
        <v>6</v>
      </c>
      <c r="C12">
        <f>COUNTIFS(goal,"&gt;=45000",goal,"&lt;50000",state,"failed")</f>
        <v>11</v>
      </c>
      <c r="D12">
        <f>COUNTIFS(goal,"&gt;=45000",goal,"&lt;50000",state,"canceled")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6" spans="1:8" x14ac:dyDescent="0.35">
      <c r="A16" t="s">
        <v>8403</v>
      </c>
      <c r="B16">
        <f>SUM(B2:B13)</f>
        <v>2185</v>
      </c>
      <c r="C16">
        <f>SUM(C2:C13)</f>
        <v>1530</v>
      </c>
      <c r="D16">
        <f>SUM(D2:D13)</f>
        <v>349</v>
      </c>
      <c r="E16">
        <f>SUM(E2:E13)</f>
        <v>4064</v>
      </c>
    </row>
    <row r="17" spans="1:4" x14ac:dyDescent="0.35">
      <c r="A17" t="s">
        <v>8404</v>
      </c>
      <c r="B17" s="5">
        <f>B16/E16</f>
        <v>0.53764763779527558</v>
      </c>
      <c r="C17" s="5">
        <f>C16/E16</f>
        <v>0.3764763779527559</v>
      </c>
      <c r="D17" s="5">
        <f>D16/E16</f>
        <v>8.5875984251968504E-2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29339-29F2-49B5-96E7-4503C64B9D69}">
  <dimension ref="A3:D16"/>
  <sheetViews>
    <sheetView topLeftCell="A10" workbookViewId="0">
      <selection activeCell="Q12" sqref="Q12"/>
    </sheetView>
  </sheetViews>
  <sheetFormatPr defaultRowHeight="14.5" x14ac:dyDescent="0.35"/>
  <cols>
    <col min="1" max="1" width="15" bestFit="1" customWidth="1"/>
    <col min="2" max="2" width="20.453125" style="5" bestFit="1" customWidth="1"/>
    <col min="3" max="3" width="16.7265625" style="5" bestFit="1" customWidth="1"/>
    <col min="4" max="4" width="19.36328125" style="5" bestFit="1" customWidth="1"/>
    <col min="5" max="13" width="4.36328125" bestFit="1" customWidth="1"/>
    <col min="14" max="14" width="10.7265625" bestFit="1" customWidth="1"/>
    <col min="15" max="15" width="7.54296875" bestFit="1" customWidth="1"/>
    <col min="16" max="16" width="4.6328125" bestFit="1" customWidth="1"/>
    <col min="17" max="17" width="7.54296875" bestFit="1" customWidth="1"/>
    <col min="18" max="18" width="5.6328125" bestFit="1" customWidth="1"/>
    <col min="19" max="19" width="8.54296875" bestFit="1" customWidth="1"/>
    <col min="20" max="20" width="5.6328125" bestFit="1" customWidth="1"/>
    <col min="21" max="21" width="8.54296875" bestFit="1" customWidth="1"/>
    <col min="22" max="22" width="5.6328125" bestFit="1" customWidth="1"/>
    <col min="23" max="23" width="8.54296875" bestFit="1" customWidth="1"/>
    <col min="24" max="24" width="5.6328125" bestFit="1" customWidth="1"/>
    <col min="25" max="25" width="8.54296875" bestFit="1" customWidth="1"/>
    <col min="26" max="26" width="10.7265625" bestFit="1" customWidth="1"/>
  </cols>
  <sheetData>
    <row r="3" spans="1:4" x14ac:dyDescent="0.35">
      <c r="A3" s="8" t="s">
        <v>8360</v>
      </c>
      <c r="B3" s="13" t="s">
        <v>8400</v>
      </c>
      <c r="C3" s="13" t="s">
        <v>8401</v>
      </c>
      <c r="D3" s="13" t="s">
        <v>8402</v>
      </c>
    </row>
    <row r="4" spans="1:4" x14ac:dyDescent="0.35">
      <c r="A4" s="9" t="s">
        <v>8387</v>
      </c>
      <c r="B4" s="13">
        <v>0.71081677704194257</v>
      </c>
      <c r="C4" s="13">
        <v>0.24944812362030905</v>
      </c>
      <c r="D4" s="13">
        <v>3.9735099337748346E-2</v>
      </c>
    </row>
    <row r="5" spans="1:4" x14ac:dyDescent="0.35">
      <c r="A5" s="9" t="s">
        <v>8388</v>
      </c>
      <c r="B5" s="13">
        <v>0.66005665722379603</v>
      </c>
      <c r="C5" s="13">
        <v>0.29745042492917845</v>
      </c>
      <c r="D5" s="13">
        <v>4.2492917847025496E-2</v>
      </c>
    </row>
    <row r="6" spans="1:4" x14ac:dyDescent="0.35">
      <c r="A6" s="9" t="s">
        <v>8390</v>
      </c>
      <c r="B6" s="13">
        <v>0.47727272727272729</v>
      </c>
      <c r="C6" s="13">
        <v>0.40909090909090912</v>
      </c>
      <c r="D6" s="13">
        <v>0.11363636363636363</v>
      </c>
    </row>
    <row r="7" spans="1:4" x14ac:dyDescent="0.35">
      <c r="A7" s="9" t="s">
        <v>8391</v>
      </c>
      <c r="B7" s="13">
        <v>0.46766169154228854</v>
      </c>
      <c r="C7" s="13">
        <v>0.44776119402985076</v>
      </c>
      <c r="D7" s="13">
        <v>8.45771144278607E-2</v>
      </c>
    </row>
    <row r="8" spans="1:4" x14ac:dyDescent="0.35">
      <c r="A8" s="9" t="s">
        <v>8392</v>
      </c>
      <c r="B8" s="13">
        <v>0.41891891891891891</v>
      </c>
      <c r="C8" s="13">
        <v>0.48648648648648651</v>
      </c>
      <c r="D8" s="13">
        <v>9.45945945945946E-2</v>
      </c>
    </row>
    <row r="9" spans="1:4" x14ac:dyDescent="0.35">
      <c r="A9" s="9" t="s">
        <v>8393</v>
      </c>
      <c r="B9" s="13">
        <v>0.40145985401459855</v>
      </c>
      <c r="C9" s="13">
        <v>0.46715328467153283</v>
      </c>
      <c r="D9" s="13">
        <v>0.13138686131386862</v>
      </c>
    </row>
    <row r="10" spans="1:4" x14ac:dyDescent="0.35">
      <c r="A10" s="9" t="s">
        <v>8394</v>
      </c>
      <c r="B10" s="13">
        <v>0.3902439024390244</v>
      </c>
      <c r="C10" s="13">
        <v>0.45121951219512196</v>
      </c>
      <c r="D10" s="13">
        <v>0.15853658536585366</v>
      </c>
    </row>
    <row r="11" spans="1:4" x14ac:dyDescent="0.35">
      <c r="A11" s="9" t="s">
        <v>8395</v>
      </c>
      <c r="B11" s="13">
        <v>0.47272727272727272</v>
      </c>
      <c r="C11" s="13">
        <v>0.4</v>
      </c>
      <c r="D11" s="13">
        <v>0.12727272727272726</v>
      </c>
    </row>
    <row r="12" spans="1:4" x14ac:dyDescent="0.35">
      <c r="A12" s="9" t="s">
        <v>8396</v>
      </c>
      <c r="B12" s="13">
        <v>0.48837209302325579</v>
      </c>
      <c r="C12" s="13">
        <v>0.37209302325581395</v>
      </c>
      <c r="D12" s="13">
        <v>0.13953488372093023</v>
      </c>
    </row>
    <row r="13" spans="1:4" x14ac:dyDescent="0.35">
      <c r="A13" s="9" t="s">
        <v>8397</v>
      </c>
      <c r="B13" s="13">
        <v>0.2857142857142857</v>
      </c>
      <c r="C13" s="13">
        <v>0.52380952380952384</v>
      </c>
      <c r="D13" s="13">
        <v>0.19047619047619047</v>
      </c>
    </row>
    <row r="14" spans="1:4" x14ac:dyDescent="0.35">
      <c r="A14" s="9" t="s">
        <v>8389</v>
      </c>
      <c r="B14" s="13">
        <v>0.53212290502793291</v>
      </c>
      <c r="C14" s="13">
        <v>0.39525139664804471</v>
      </c>
      <c r="D14" s="13">
        <v>7.2625698324022353E-2</v>
      </c>
    </row>
    <row r="15" spans="1:4" x14ac:dyDescent="0.35">
      <c r="A15" s="9" t="s">
        <v>8399</v>
      </c>
      <c r="B15" s="13">
        <v>0.19369369369369369</v>
      </c>
      <c r="C15" s="13">
        <v>0.58108108108108103</v>
      </c>
      <c r="D15" s="13">
        <v>0.22522522522522523</v>
      </c>
    </row>
    <row r="16" spans="1:4" x14ac:dyDescent="0.35">
      <c r="A16" s="9" t="s">
        <v>8361</v>
      </c>
      <c r="B16" s="13">
        <v>5.4990607786397359</v>
      </c>
      <c r="C16" s="13">
        <v>5.0808449598178518</v>
      </c>
      <c r="D16" s="13">
        <v>1.4200942615424106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02176-F3CE-4C44-8330-B3AE549B5939}">
  <dimension ref="A3:J26"/>
  <sheetViews>
    <sheetView tabSelected="1" topLeftCell="A7" workbookViewId="0">
      <selection activeCell="J9" sqref="J9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3" spans="1:10" x14ac:dyDescent="0.35">
      <c r="A3" s="8" t="s">
        <v>8362</v>
      </c>
      <c r="B3" s="8" t="s">
        <v>8363</v>
      </c>
    </row>
    <row r="4" spans="1:10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10" x14ac:dyDescent="0.35">
      <c r="A5" s="9" t="s">
        <v>8224</v>
      </c>
      <c r="B5" s="10">
        <v>257</v>
      </c>
      <c r="C5" s="10">
        <v>1097</v>
      </c>
      <c r="D5" s="10">
        <v>33</v>
      </c>
      <c r="E5" s="10">
        <v>1651</v>
      </c>
      <c r="F5" s="10">
        <v>3038</v>
      </c>
    </row>
    <row r="6" spans="1:10" x14ac:dyDescent="0.35">
      <c r="A6" s="9" t="s">
        <v>8225</v>
      </c>
      <c r="B6" s="10">
        <v>25</v>
      </c>
      <c r="C6" s="10">
        <v>205</v>
      </c>
      <c r="D6" s="10">
        <v>8</v>
      </c>
      <c r="E6" s="10">
        <v>366</v>
      </c>
      <c r="F6" s="10">
        <v>604</v>
      </c>
    </row>
    <row r="7" spans="1:10" x14ac:dyDescent="0.35">
      <c r="A7" s="9" t="s">
        <v>8229</v>
      </c>
      <c r="B7" s="10">
        <v>17</v>
      </c>
      <c r="C7" s="10">
        <v>64</v>
      </c>
      <c r="D7" s="10">
        <v>1</v>
      </c>
      <c r="E7" s="10">
        <v>64</v>
      </c>
      <c r="F7" s="10">
        <v>146</v>
      </c>
    </row>
    <row r="8" spans="1:10" x14ac:dyDescent="0.35">
      <c r="A8" s="9" t="s">
        <v>8226</v>
      </c>
      <c r="B8" s="10">
        <v>14</v>
      </c>
      <c r="C8" s="10">
        <v>41</v>
      </c>
      <c r="D8" s="10"/>
      <c r="E8" s="10">
        <v>19</v>
      </c>
      <c r="F8" s="10">
        <v>74</v>
      </c>
      <c r="J8">
        <f>GETPIVOTDATA("state",$A$3,"country","US")/GETPIVOTDATA("state",$A$3)</f>
        <v>0.73845405930967434</v>
      </c>
    </row>
    <row r="9" spans="1:10" x14ac:dyDescent="0.35">
      <c r="A9" s="9" t="s">
        <v>8236</v>
      </c>
      <c r="B9" s="10">
        <v>3</v>
      </c>
      <c r="C9" s="10">
        <v>27</v>
      </c>
      <c r="D9" s="10"/>
      <c r="E9" s="10">
        <v>23</v>
      </c>
      <c r="F9" s="10">
        <v>53</v>
      </c>
    </row>
    <row r="10" spans="1:10" x14ac:dyDescent="0.35">
      <c r="A10" s="9" t="s">
        <v>8237</v>
      </c>
      <c r="B10" s="10">
        <v>3</v>
      </c>
      <c r="C10" s="10">
        <v>19</v>
      </c>
      <c r="D10" s="10"/>
      <c r="E10" s="10">
        <v>7</v>
      </c>
      <c r="F10" s="10">
        <v>29</v>
      </c>
    </row>
    <row r="11" spans="1:10" x14ac:dyDescent="0.35">
      <c r="A11" s="9" t="s">
        <v>8230</v>
      </c>
      <c r="B11" s="10">
        <v>5</v>
      </c>
      <c r="C11" s="10">
        <v>10</v>
      </c>
      <c r="D11" s="10">
        <v>2</v>
      </c>
      <c r="E11" s="10">
        <v>10</v>
      </c>
      <c r="F11" s="10">
        <v>27</v>
      </c>
    </row>
    <row r="12" spans="1:10" x14ac:dyDescent="0.35">
      <c r="A12" s="9" t="s">
        <v>8233</v>
      </c>
      <c r="B12" s="10">
        <v>4</v>
      </c>
      <c r="C12" s="10">
        <v>14</v>
      </c>
      <c r="D12" s="10">
        <v>1</v>
      </c>
      <c r="E12" s="10">
        <v>2</v>
      </c>
      <c r="F12" s="10">
        <v>21</v>
      </c>
    </row>
    <row r="13" spans="1:10" x14ac:dyDescent="0.35">
      <c r="A13" s="9" t="s">
        <v>8227</v>
      </c>
      <c r="B13" s="10">
        <v>1</v>
      </c>
      <c r="C13" s="10">
        <v>9</v>
      </c>
      <c r="D13" s="10"/>
      <c r="E13" s="10">
        <v>11</v>
      </c>
      <c r="F13" s="10">
        <v>21</v>
      </c>
    </row>
    <row r="14" spans="1:10" x14ac:dyDescent="0.35">
      <c r="A14" s="9" t="s">
        <v>8235</v>
      </c>
      <c r="B14" s="10">
        <v>5</v>
      </c>
      <c r="C14" s="10">
        <v>9</v>
      </c>
      <c r="D14" s="10"/>
      <c r="E14" s="10">
        <v>7</v>
      </c>
      <c r="F14" s="10">
        <v>21</v>
      </c>
    </row>
    <row r="15" spans="1:10" x14ac:dyDescent="0.35">
      <c r="A15" s="9" t="s">
        <v>8241</v>
      </c>
      <c r="B15" s="10">
        <v>2</v>
      </c>
      <c r="C15" s="10">
        <v>4</v>
      </c>
      <c r="D15" s="10">
        <v>1</v>
      </c>
      <c r="E15" s="10">
        <v>8</v>
      </c>
      <c r="F15" s="10">
        <v>15</v>
      </c>
    </row>
    <row r="16" spans="1:10" x14ac:dyDescent="0.35">
      <c r="A16" s="9" t="s">
        <v>8232</v>
      </c>
      <c r="B16" s="10">
        <v>4</v>
      </c>
      <c r="C16" s="10">
        <v>6</v>
      </c>
      <c r="D16" s="10"/>
      <c r="E16" s="10">
        <v>4</v>
      </c>
      <c r="F16" s="10">
        <v>14</v>
      </c>
    </row>
    <row r="17" spans="1:6" x14ac:dyDescent="0.35">
      <c r="A17" s="9" t="s">
        <v>8238</v>
      </c>
      <c r="B17" s="10">
        <v>1</v>
      </c>
      <c r="C17" s="10">
        <v>8</v>
      </c>
      <c r="D17" s="10">
        <v>3</v>
      </c>
      <c r="E17" s="10"/>
      <c r="F17" s="10">
        <v>12</v>
      </c>
    </row>
    <row r="18" spans="1:6" x14ac:dyDescent="0.35">
      <c r="A18" s="9" t="s">
        <v>8228</v>
      </c>
      <c r="B18" s="10">
        <v>4</v>
      </c>
      <c r="C18" s="10">
        <v>5</v>
      </c>
      <c r="D18" s="10"/>
      <c r="E18" s="10">
        <v>3</v>
      </c>
      <c r="F18" s="10">
        <v>12</v>
      </c>
    </row>
    <row r="19" spans="1:6" x14ac:dyDescent="0.35">
      <c r="A19" s="9" t="s">
        <v>8234</v>
      </c>
      <c r="B19" s="10"/>
      <c r="C19" s="10">
        <v>5</v>
      </c>
      <c r="D19" s="10"/>
      <c r="E19" s="10">
        <v>2</v>
      </c>
      <c r="F19" s="10">
        <v>7</v>
      </c>
    </row>
    <row r="20" spans="1:6" x14ac:dyDescent="0.35">
      <c r="A20" s="9" t="s">
        <v>8240</v>
      </c>
      <c r="B20" s="10">
        <v>3</v>
      </c>
      <c r="C20" s="10">
        <v>2</v>
      </c>
      <c r="D20" s="10"/>
      <c r="E20" s="10">
        <v>1</v>
      </c>
      <c r="F20" s="10">
        <v>6</v>
      </c>
    </row>
    <row r="21" spans="1:6" x14ac:dyDescent="0.35">
      <c r="A21" s="9" t="s">
        <v>8239</v>
      </c>
      <c r="B21" s="10"/>
      <c r="C21" s="10">
        <v>2</v>
      </c>
      <c r="D21" s="10">
        <v>1</v>
      </c>
      <c r="E21" s="10">
        <v>3</v>
      </c>
      <c r="F21" s="10">
        <v>6</v>
      </c>
    </row>
    <row r="22" spans="1:6" x14ac:dyDescent="0.35">
      <c r="A22" s="9" t="s">
        <v>8231</v>
      </c>
      <c r="B22" s="10">
        <v>1</v>
      </c>
      <c r="C22" s="10">
        <v>2</v>
      </c>
      <c r="D22" s="10"/>
      <c r="E22" s="10"/>
      <c r="F22" s="10">
        <v>3</v>
      </c>
    </row>
    <row r="23" spans="1:6" x14ac:dyDescent="0.35">
      <c r="A23" s="9" t="s">
        <v>8242</v>
      </c>
      <c r="B23" s="10"/>
      <c r="C23" s="10">
        <v>1</v>
      </c>
      <c r="D23" s="10"/>
      <c r="E23" s="10">
        <v>1</v>
      </c>
      <c r="F23" s="10">
        <v>2</v>
      </c>
    </row>
    <row r="24" spans="1:6" x14ac:dyDescent="0.35">
      <c r="A24" s="9" t="s">
        <v>8243</v>
      </c>
      <c r="B24" s="10"/>
      <c r="C24" s="10"/>
      <c r="D24" s="10"/>
      <c r="E24" s="10">
        <v>2</v>
      </c>
      <c r="F24" s="10">
        <v>2</v>
      </c>
    </row>
    <row r="25" spans="1:6" x14ac:dyDescent="0.35">
      <c r="A25" s="9" t="s">
        <v>8244</v>
      </c>
      <c r="B25" s="10"/>
      <c r="C25" s="10"/>
      <c r="D25" s="10"/>
      <c r="E25" s="10">
        <v>1</v>
      </c>
      <c r="F25" s="10">
        <v>1</v>
      </c>
    </row>
    <row r="26" spans="1:6" x14ac:dyDescent="0.35">
      <c r="A26" s="9" t="s">
        <v>8361</v>
      </c>
      <c r="B26" s="10">
        <v>349</v>
      </c>
      <c r="C26" s="10">
        <v>1530</v>
      </c>
      <c r="D26" s="10">
        <v>50</v>
      </c>
      <c r="E26" s="10">
        <v>2185</v>
      </c>
      <c r="F26" s="10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Original</vt:lpstr>
      <vt:lpstr>Pivot Source</vt:lpstr>
      <vt:lpstr>State by Category</vt:lpstr>
      <vt:lpstr>State by Sub-Category</vt:lpstr>
      <vt:lpstr>State by Date</vt:lpstr>
      <vt:lpstr>Goals</vt:lpstr>
      <vt:lpstr>Outcomes by Goals</vt:lpstr>
      <vt:lpstr>projects by country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h4wth</cp:lastModifiedBy>
  <dcterms:created xsi:type="dcterms:W3CDTF">2017-04-20T15:17:24Z</dcterms:created>
  <dcterms:modified xsi:type="dcterms:W3CDTF">2019-02-08T21:15:12Z</dcterms:modified>
</cp:coreProperties>
</file>