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dora Investimento" sheetId="1" r:id="rId4"/>
    <sheet state="hidden" name="Tabela de Apoio" sheetId="2" r:id="rId5"/>
    <sheet state="hidden" name="Gráfico1" sheetId="3" r:id="rId6"/>
  </sheets>
  <definedNames>
    <definedName name="taxa_mensal">'Calculadora Investimento'!$C$23</definedName>
    <definedName name="sugestao_investimento">'Calculadora Investimento'!$J$23</definedName>
    <definedName name="qtd_anos">'Calculadora Investimento'!$C$22</definedName>
    <definedName name="patrimonio">'Calculadora Investimento'!$C$24</definedName>
    <definedName name="salario">'Calculadora Investimento'!$I$21</definedName>
    <definedName name="aporte">'Calculadora Investimento'!$C$21</definedName>
    <definedName name="dividendos">'Calculadora Investimento'!$C$25</definedName>
    <definedName name="rendimento_carteira">'Calculadora Investimento'!$J$22</definedName>
  </definedNames>
  <calcPr/>
</workbook>
</file>

<file path=xl/sharedStrings.xml><?xml version="1.0" encoding="utf-8"?>
<sst xmlns="http://schemas.openxmlformats.org/spreadsheetml/2006/main" count="102" uniqueCount="56">
  <si>
    <t>Investimento Mensal</t>
  </si>
  <si>
    <t>Cenários</t>
  </si>
  <si>
    <t>Renda Passiva</t>
  </si>
  <si>
    <t>Configurações</t>
  </si>
  <si>
    <t>Quanto investir por mês?</t>
  </si>
  <si>
    <t>Quanto em 2 anos?</t>
  </si>
  <si>
    <t>Salário</t>
  </si>
  <si>
    <t>Por quantos anos?</t>
  </si>
  <si>
    <t>Quantos em 5 anos?</t>
  </si>
  <si>
    <t>Percentual Investido</t>
  </si>
  <si>
    <t>Taxa de rendimento mensal?</t>
  </si>
  <si>
    <t xml:space="preserve">Quantos em 10 anos? </t>
  </si>
  <si>
    <t>Sugestão de Investimento</t>
  </si>
  <si>
    <t>Patrimônio acumulado?</t>
  </si>
  <si>
    <t>Quantos em 15 anos?</t>
  </si>
  <si>
    <t xml:space="preserve">Dividendos mensais? </t>
  </si>
  <si>
    <t>Quantos em 20 anos?</t>
  </si>
  <si>
    <t>Quantos em 30 anos?</t>
  </si>
  <si>
    <t>PERFIL</t>
  </si>
  <si>
    <t>Moderado</t>
  </si>
  <si>
    <t>VALOR A SER INVESTIDO POR MÊS</t>
  </si>
  <si>
    <t>TIPO FII</t>
  </si>
  <si>
    <t xml:space="preserve">Percentual Sugerido </t>
  </si>
  <si>
    <t>Valores</t>
  </si>
  <si>
    <t>PAPEL</t>
  </si>
  <si>
    <t>TIJOLO</t>
  </si>
  <si>
    <t>HÍBRIDO</t>
  </si>
  <si>
    <t>FOFs</t>
  </si>
  <si>
    <t>DESENVOLVIMENTO</t>
  </si>
  <si>
    <t>HOTELARIA</t>
  </si>
  <si>
    <t>CHAVE 1</t>
  </si>
  <si>
    <t>TIPO DE FII</t>
  </si>
  <si>
    <t>%</t>
  </si>
  <si>
    <t>Conservador</t>
  </si>
  <si>
    <t>CHAVE 2</t>
  </si>
  <si>
    <t>CHAVE 3</t>
  </si>
  <si>
    <t>Agressivo</t>
  </si>
  <si>
    <t>Abra as linhas agrupadas para ver as etapas de análise e o código Python.</t>
  </si>
  <si>
    <t>import pandas as pd
pd.set_option('display.max_rows', None)
pd.set_option('display.max_columns', None)
# Read the CSV file into a DataFrame
df = pd.read_csv(r'Controle de Investimento-Calculadora Investimento-v1.csv')
# Display the first 5 rows
print(df.head().to_string(index=False))
# Print the column names and their data types
print(df.info())</t>
  </si>
  <si>
    <t>Upon reviewing the first few rows, it seems that the dataset includes a header that spans multiple rows, with the actual column names being `Cenários`, `Unnamed: 1`, and `Redimentos/Mês`. The first row contains the values `Quanto em 2 anos?`, `5446.17`, and `58.8187`, which appear to be the actual data rather than headers.
Based on this, I'll reload the dataset, this time specifying `header=0` to correctly capture the first row as the header. Then, I'll rename `Unnamed: 1` to `Valor Total` for clarity and `Redimentos/Mês` to `Rendimentos/Mês` to correct the typo. Finally, I'll display the first 5 rows and the column information to ensure the data is correctly loaded and formatted.</t>
  </si>
  <si>
    <t># Read the CSV file into a DataFrame, specifying the header row
df = pd.read_csv(r'Controle de Investimento-Calculadora Investimento-v1.csv', header=0)
# Rename the columns for clarity
df = df.rename(columns={'Unnamed: 1': 'Valor Total', 'Redimentos/Mês': 'Rendimentos/Mês'})
# Display the first 5 rows
print(df.head().to_string(index=False))
# Print the column names and their data types
print(df.info())</t>
  </si>
  <si>
    <t>The dataset contains a `Cenários` column with values like 'Quanto em 2 anos?', 'Quantos em 5 anos?', etc. To extract the numerical year values from this column, I'll use a regular expression to find all digits and convert them to integers. This will create a new `Anos` column.
Next, I'll create a scatter plot to visualize the relationship between `Anos` and `Valor Total`. The plot will have `Anos` on the x-axis and `Valor Total` on the y-axis, with tooltips for both columns. The title of the plot will be 'Valor Total ao Longo do Tempo'.
Finally, I'll save the plot as a JSON file.</t>
  </si>
  <si>
    <t>import altair as alt
# Extract numerical year values from `Cenários` column
df['Anos'] = df['Cenários'].str.extract('(\d+)').astype(int)
# Create a scatter plot to visualize the relationship between `Anos` and `Valor Total`
chart = alt.Chart(df).mark_circle().encode(
    x=alt.X('Anos', title='Anos'),
    y=alt.Y('Valor Total', title='Valor Total'),
    tooltip=['Anos', 'Valor Total']
).properties(
    title='Valor Total ao Longo do Tempo'
)
# Save the chart as a JSON file
chart.save('valor_total_ao_longo_do_tempo_scatter_plot.json')</t>
  </si>
  <si>
    <t>Next, I'll create a scatter plot to visualize the relationship between `Anos` and `Rendimentos/Mês`. The plot will have `Anos` on the x-axis and `Rendimentos/Mês` on the y-axis, with tooltips for both columns. The title of the plot will be 'Rendimentos/Mês ao Longo do Tempo'.
Finally, I'll save the plot as a JSON file.</t>
  </si>
  <si>
    <t># Create a scatter plot to visualize the relationship between `Anos` and `Rendimentos/Mês`
chart = alt.Chart(df).mark_circle().encode(
    x=alt.X('Anos', title='Anos'),
    y=alt.Y('Rendimentos/Mês', title='Rendimentos/Mês'),
    tooltip=['Anos', 'Rendimentos/Mês']
).properties(
    title='Rendimentos/Mês ao Longo do Tempo'
)
# Save the chart as a JSON file
chart.save('rendimentos_mes_ao_longo_do_tempo_scatter_plot.json')</t>
  </si>
  <si>
    <t>I'll calculate the `Rendimento Percentual` by dividing `Rendimentos/Mês` by `Valor Total` and multiplying by 100.
Next, I'll create a scatter plot to visualize the relationship between `Anos` and `Rendimento Percentual`. The plot will have `Anos` on the x-axis and `Rendimento Percentual` on the y-axis, with tooltips for both columns. The title of the plot will be 'Rendimento Percentual ao Longo do Tempo'.
Finally, I'll save the plot as a JSON file.</t>
  </si>
  <si>
    <t># Calculate the `Rendimento Percentual`
df['Rendimento Percentual'] = (df['Rendimentos/Mês'] / df['Valor Total']) * 100
# Create a scatter plot to visualize the relationship between `Anos` and `Rendimento Percentual`
chart = alt.Chart(df).mark_circle().encode(
    x=alt.X('Anos', title='Anos'),
    y=alt.Y('Rendimento Percentual', title='Rendimento Percentual (%)'),
    tooltip=['Anos', 'Rendimento Percentual']
).properties(
    title='Rendimento Percentual ao Longo do Tempo'
)
# Save the chart as a JSON file
chart.save('rendimento_percentual_ao_longo_do_tempo_scatter_plot.json')</t>
  </si>
  <si>
    <t>I'll create a new DataFrame with the `Anos`, `Valor Total`, and `Rendimentos/Mês` columns. Then, I'll melt the DataFrame to transform it from a wide to a long format, with `Anos` as the `id_vars` and `Valor Total` and `Rendimentos/Mês` as `value_vars`. The melted DataFrame will have `Variável` and `Valor` columns.
Next, I'll create a line chart to visualize the trends of `Valor Total` and `Rendimentos/Mês` over `Anos`. The chart will have `Anos` on the x-axis and `Valor` on the y-axis, with `Variável` encoded by color. Tooltips will be provided for `Anos`, `Variável`, and `Valor`. The title of the chart will be 'Tendência de Valor Total e Rendimentos/Mês ao Longo do Tempo'.
Finally, I'll save the chart as a JSON file.</t>
  </si>
  <si>
    <t># Create a new DataFrame with `Anos`, `Valor Total`, and `Rendimentos/Mês` columns
df_melted = df[['Anos', 'Valor Total', 'Rendimentos/Mês']]
# Melt the DataFrame to transform it from wide to long format
df_melted = df_melted.melt(id_vars=['Anos'], value_vars=['Valor Total', 'Rendimentos/Mês'], var_name='Variável', value_name='Valor')
# Create a line chart to visualize the trends of `Valor Total` and `Rendimentos/Mês` over `Anos`
chart = alt.Chart(df_melted).mark_line(point=True).encode(
    x=alt.X('Anos', title='Anos'),
    y=alt.Y('Valor', title='Valor'),
    color=alt.Color('Variável', title='Variável'),
    tooltip=['Anos', 'Variável', 'Valor']
).properties(
    title='Tendência de Valor Total e Rendimentos/Mês ao Longo do Tempo'
)
# Save the chart as a JSON file
chart.save('tendencia_valor_total_rendimentos_mes_line_chart.json')</t>
  </si>
  <si>
    <t>The analysis reveals interesting trends in the investment data.
**Key Takeaways:**
1.  **Crescimento Exponencial do Valor Total e dos Rendimentos/Mês:** Ambos o `Valor Total` e os `Rendimentos/Mês` mostram um crescimento exponencial ao longo do tempo. Isso é uma característica comum de investimentos que se beneficiam de juros compostos, onde os retornos geram retornos adicionais.
      * O `Valor Total` aumenta significativamente, passando de R$ 5.446,17 em 2 anos para R$ 866.781,00 em 30 anos.
      * Os `Rendimentos/Mês` também crescem substancialmente, de R$ 58,82 em 2 anos para R$ 9.361,23 em 30 anos.
2.  **Rendimento Percentual Consistente:** O `Rendimento Percentual` em relação ao `Valor Total` permanece notavelmente estável ao longo do tempo, em torno de 1,08%.
      * Isso sugere que a taxa de retorno mensal do investimento é consistente, independentemente do tempo de investimento.
      * Apesar do crescimento absoluto do `Valor Total` e dos `Rendimentos/Mês`, a proporção dos rendimentos em relação ao valor total investido se mantém constante.
3.  **Impacto do Tempo nos Juros Compostos:** A análise destaca o poder dos juros compostos, onde o tempo é um fator crucial para o crescimento do investimento.
      * O crescimento do `Valor Total` e dos `Rendimentos/Mês` acelera à medida que o período de investimento se estende. Por exemplo, o salto de 20 para 30 anos mostra um aumento substancial em comparação com os primeiros anos.
I'll present the analysis and the generated charts to the user.</t>
  </si>
  <si>
    <t>A análise dos seus dados de investimento revela algumas tendências e padrões interessantes:
Principais Conclusões:
1.  **Crescimento Exponencial do Valor Total e dos Rendimentos/Mês:**
      * Tanto o `Valor Total` quanto os `Rendimentos/Mês` demonstram um crescimento exponencial ao longo do tempo, o que é típico de investimentos com juros compostos.
      * O `Valor Total` aumenta de R$ 5.446,17 em 2 anos para R$ 866.781,00 em 30 anos.
      * Os `Rendimentos/Mês` também crescem de R$ 58,82 em 2 anos para R$ 9.361,23 em 30 anos.
2.  **Rendimento Percentual Consistente:**
      * O `Rendimento Percentual` em relação ao `Valor Total` mantém-se estável em aproximadamente 1,08% ao longo de todos os períodos analisados.
      * Isso indica uma taxa de retorno mensal consistente, independentemente da duração do investimento.
3.  **Impacto do Tempo nos Juros Compostos:**
      * A análise enfatiza o poder dos juros compostos, onde o tempo é um fator crucial para o crescimento do investimento.
      * O crescimento do `Valor Total` e dos `Rendimentos/Mês` acelera significativamente à medida que o período de investimento se estende.
Aqui estão os gráficos que ilustram essas tendências:
  * **Valor Total ao Longo do Tempo:** Um gráfico de dispersão que mostra o `Valor Total` em relação aos `Anos`.
  * **Rendimentos/Mês ao Longo do Tempo:** Um gráfico de dispersão que mostra os `Rendimentos/Mês` em relação aos `Anos`.
  * **Rendimento Percentual ao Longo do Tempo:** Um gráfico de dispersão que mostra o `Rendimento Percentual` em relação aos `Anos`.
  * **Tendência de Valor Total e Rendimentos/Mês ao Longo do Tempo:** Um gráfico de linha que compara as tendências de `Valor Total` e `Rendimentos/Mês` ao longo dos `Anos`.
Esses gráficos podem ser inseridos em sua planilha para uma visualização mais detalhada.</t>
  </si>
  <si>
    <t>Anos</t>
  </si>
  <si>
    <t>Valor Total</t>
  </si>
  <si>
    <t>Rendimentos/Mês</t>
  </si>
  <si>
    <t>Rendimento Percentual</t>
  </si>
  <si>
    <t>Coluna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</si>
</sst>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[$R$ -416]#,##0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20.0"/>
      <color rgb="FF073763"/>
      <name val="Arial"/>
      <scheme val="minor"/>
    </font>
    <font/>
    <font>
      <sz val="12.0"/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3.0"/>
      <color theme="1"/>
      <name val="Arial"/>
      <scheme val="minor"/>
    </font>
    <font>
      <sz val="15.0"/>
      <color theme="1"/>
      <name val="Arial"/>
      <scheme val="minor"/>
    </font>
    <font>
      <b/>
      <sz val="14.0"/>
      <color theme="1"/>
      <name val="Arial"/>
      <scheme val="minor"/>
    </font>
    <font>
      <color rgb="FF1F1F1F"/>
      <name val="Roboto Mono"/>
    </font>
  </fonts>
  <fills count="8">
    <fill>
      <patternFill patternType="none"/>
    </fill>
    <fill>
      <patternFill patternType="lightGray"/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0F4F9"/>
        <bgColor rgb="FFF0F4F9"/>
      </patternFill>
    </fill>
  </fills>
  <borders count="43">
    <border/>
    <border>
      <left style="thick">
        <color rgb="FF073763"/>
      </left>
      <top style="thick">
        <color rgb="FF073763"/>
      </top>
    </border>
    <border>
      <top style="thick">
        <color rgb="FF073763"/>
      </top>
    </border>
    <border>
      <right style="thick">
        <color rgb="FF134F5C"/>
      </right>
      <top style="thick">
        <color rgb="FF073763"/>
      </top>
    </border>
    <border>
      <left style="thick">
        <color rgb="FF134F5C"/>
      </left>
      <right style="thick">
        <color rgb="FF134F5C"/>
      </right>
      <top style="thick">
        <color rgb="FF134F5C"/>
      </top>
    </border>
    <border>
      <left style="thick">
        <color rgb="FF073763"/>
      </left>
    </border>
    <border>
      <right style="thick">
        <color rgb="FF134F5C"/>
      </right>
    </border>
    <border>
      <left style="thick">
        <color rgb="FF134F5C"/>
      </left>
      <right style="thick">
        <color rgb="FF134F5C"/>
      </right>
    </border>
    <border>
      <left style="thick">
        <color rgb="FF073763"/>
      </left>
      <bottom style="thick">
        <color rgb="FF073763"/>
      </bottom>
    </border>
    <border>
      <bottom style="thick">
        <color rgb="FF073763"/>
      </bottom>
    </border>
    <border>
      <right style="thick">
        <color rgb="FF134F5C"/>
      </right>
      <bottom style="thick">
        <color rgb="FF073763"/>
      </bottom>
    </border>
    <border>
      <left style="thick">
        <color rgb="FF134F5C"/>
      </left>
      <right style="thick">
        <color rgb="FF134F5C"/>
      </right>
      <bottom style="thick">
        <color rgb="FF134F5C"/>
      </bottom>
    </border>
    <border>
      <left style="thick">
        <color rgb="FF351C75"/>
      </left>
      <top style="thick">
        <color rgb="FF351C75"/>
      </top>
      <bottom style="thick">
        <color rgb="FF351C75"/>
      </bottom>
    </border>
    <border>
      <right style="thick">
        <color rgb="FF351C75"/>
      </right>
      <top style="thick">
        <color rgb="FF351C75"/>
      </top>
      <bottom style="thick">
        <color rgb="FF351C75"/>
      </bottom>
    </border>
    <border>
      <left style="thick">
        <color rgb="FF351C75"/>
      </left>
      <right style="thick">
        <color rgb="FFEFEFEF"/>
      </right>
      <top style="thick">
        <color rgb="FFEFEFEF"/>
      </top>
      <bottom style="thick">
        <color rgb="FFEFEFEF"/>
      </bottom>
    </border>
    <border>
      <left style="thick">
        <color rgb="FFEFEFEF"/>
      </left>
      <right style="thick">
        <color rgb="FF351C75"/>
      </right>
      <top style="thick">
        <color rgb="FFEFEFEF"/>
      </top>
      <bottom style="thick">
        <color rgb="FFEFEFEF"/>
      </bottom>
    </border>
    <border>
      <left style="thick">
        <color rgb="FF351C75"/>
      </left>
      <right style="thick">
        <color rgb="FFEFEFEF"/>
      </right>
      <bottom style="thick">
        <color rgb="FFEFEFEF"/>
      </bottom>
    </border>
    <border>
      <left style="thick">
        <color rgb="FFEFEFEF"/>
      </left>
      <bottom style="thick">
        <color rgb="FFEFEFEF"/>
      </bottom>
    </border>
    <border>
      <left style="thick">
        <color rgb="FFEFEFEF"/>
      </left>
      <right style="thick">
        <color rgb="FF073763"/>
      </right>
      <bottom style="thick">
        <color rgb="FFEFEFEF"/>
      </bottom>
    </border>
    <border>
      <left style="thick">
        <color rgb="FF073763"/>
      </left>
      <right style="thick">
        <color rgb="FFEFEFEF"/>
      </right>
      <top style="thick">
        <color rgb="FFEFEFEF"/>
      </top>
      <bottom style="thick">
        <color rgb="FFEFEFEF"/>
      </bottom>
    </border>
    <border>
      <left style="thick">
        <color rgb="FFEFEFEF"/>
      </left>
      <right style="thick">
        <color rgb="FF073763"/>
      </right>
      <top style="thick">
        <color rgb="FFEFEFEF"/>
      </top>
      <bottom style="thick">
        <color rgb="FFEFEFEF"/>
      </bottom>
    </border>
    <border>
      <left style="thick">
        <color rgb="FFEFEFEF"/>
      </left>
      <top style="thick">
        <color rgb="FFEFEFEF"/>
      </top>
      <bottom style="thick">
        <color rgb="FFEFEFEF"/>
      </bottom>
    </border>
    <border>
      <left style="thick">
        <color rgb="FF073763"/>
      </left>
      <right style="thick">
        <color rgb="FFEFEFEF"/>
      </right>
      <top style="thick">
        <color rgb="FFEFEFEF"/>
      </top>
      <bottom style="thick">
        <color rgb="FF073763"/>
      </bottom>
    </border>
    <border>
      <left style="thick">
        <color rgb="FFEFEFEF"/>
      </left>
      <right style="thick">
        <color rgb="FF073763"/>
      </right>
      <top style="thick">
        <color rgb="FFEFEFEF"/>
      </top>
      <bottom style="thick">
        <color rgb="FF073763"/>
      </bottom>
    </border>
    <border>
      <left style="thick">
        <color rgb="FF351C75"/>
      </left>
      <right style="thick">
        <color rgb="FFEFEFEF"/>
      </right>
      <top style="thick">
        <color rgb="FFEFEFEF"/>
      </top>
      <bottom style="thick">
        <color rgb="FF351C75"/>
      </bottom>
    </border>
    <border>
      <left style="thick">
        <color rgb="FFEFEFEF"/>
      </left>
      <right style="thick">
        <color rgb="FF351C75"/>
      </right>
      <top style="thick">
        <color rgb="FFEFEFEF"/>
      </top>
      <bottom style="thick">
        <color rgb="FF351C75"/>
      </bottom>
    </border>
    <border>
      <left style="thick">
        <color rgb="FF351C75"/>
      </left>
      <right style="thick">
        <color rgb="FFEFEFEF"/>
      </right>
      <top style="thick">
        <color rgb="FFEFEFEF"/>
      </top>
      <bottom style="thick">
        <color rgb="FF073763"/>
      </bottom>
    </border>
    <border>
      <left style="thick">
        <color rgb="FFEFEFEF"/>
      </left>
      <top style="thick">
        <color rgb="FFEFEFEF"/>
      </top>
      <bottom style="thick">
        <color rgb="FF073763"/>
      </bottom>
    </border>
    <border>
      <left style="thick">
        <color rgb="FFEFEFEF"/>
      </left>
      <right style="thick">
        <color rgb="FF073763"/>
      </right>
      <bottom style="thick">
        <color rgb="FF134F5C"/>
      </bottom>
    </border>
    <border>
      <top style="thick">
        <color rgb="FF134F5C"/>
      </top>
      <bottom style="thick">
        <color rgb="FF134F5C"/>
      </bottom>
    </border>
    <border>
      <bottom style="thick">
        <color rgb="FF134F5C"/>
      </bottom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0" fillId="0" fontId="2" numFmtId="0" xfId="0" applyAlignment="1" applyFont="1">
      <alignment readingOrder="0"/>
    </xf>
    <xf borderId="12" fillId="2" fontId="2" numFmtId="0" xfId="0" applyAlignment="1" applyBorder="1" applyFill="1" applyFont="1">
      <alignment horizontal="center" readingOrder="0"/>
    </xf>
    <xf borderId="13" fillId="2" fontId="3" numFmtId="0" xfId="0" applyBorder="1" applyFont="1"/>
    <xf borderId="13" fillId="2" fontId="2" numFmtId="0" xfId="0" applyAlignment="1" applyBorder="1" applyFont="1">
      <alignment horizontal="center" readingOrder="0"/>
    </xf>
    <xf borderId="14" fillId="0" fontId="4" numFmtId="0" xfId="0" applyAlignment="1" applyBorder="1" applyFont="1">
      <alignment readingOrder="0"/>
    </xf>
    <xf borderId="15" fillId="0" fontId="5" numFmtId="164" xfId="0" applyAlignment="1" applyBorder="1" applyFont="1" applyNumberFormat="1">
      <alignment horizontal="center" readingOrder="0"/>
    </xf>
    <xf borderId="16" fillId="0" fontId="4" numFmtId="0" xfId="0" applyAlignment="1" applyBorder="1" applyFont="1">
      <alignment readingOrder="0"/>
    </xf>
    <xf borderId="17" fillId="0" fontId="5" numFmtId="164" xfId="0" applyAlignment="1" applyBorder="1" applyFont="1" applyNumberFormat="1">
      <alignment horizontal="left" readingOrder="0"/>
    </xf>
    <xf borderId="18" fillId="3" fontId="5" numFmtId="164" xfId="0" applyAlignment="1" applyBorder="1" applyFill="1" applyFont="1" applyNumberFormat="1">
      <alignment horizontal="center"/>
    </xf>
    <xf borderId="19" fillId="0" fontId="4" numFmtId="0" xfId="0" applyAlignment="1" applyBorder="1" applyFont="1">
      <alignment readingOrder="0"/>
    </xf>
    <xf borderId="20" fillId="0" fontId="5" numFmtId="165" xfId="0" applyAlignment="1" applyBorder="1" applyFont="1" applyNumberFormat="1">
      <alignment horizontal="center" readingOrder="0"/>
    </xf>
    <xf borderId="14" fillId="0" fontId="4" numFmtId="164" xfId="0" applyAlignment="1" applyBorder="1" applyFont="1" applyNumberFormat="1">
      <alignment readingOrder="0"/>
    </xf>
    <xf borderId="15" fillId="0" fontId="5" numFmtId="1" xfId="0" applyAlignment="1" applyBorder="1" applyFont="1" applyNumberFormat="1">
      <alignment horizontal="center" readingOrder="0"/>
    </xf>
    <xf borderId="21" fillId="0" fontId="5" numFmtId="164" xfId="0" applyAlignment="1" applyBorder="1" applyFont="1" applyNumberFormat="1">
      <alignment horizontal="left" readingOrder="0"/>
    </xf>
    <xf borderId="20" fillId="0" fontId="5" numFmtId="9" xfId="0" applyAlignment="1" applyBorder="1" applyFont="1" applyNumberFormat="1">
      <alignment horizontal="center" readingOrder="0"/>
    </xf>
    <xf borderId="15" fillId="0" fontId="5" numFmtId="10" xfId="0" applyAlignment="1" applyBorder="1" applyFont="1" applyNumberFormat="1">
      <alignment horizontal="center" readingOrder="0"/>
    </xf>
    <xf borderId="22" fillId="4" fontId="4" numFmtId="0" xfId="0" applyAlignment="1" applyBorder="1" applyFill="1" applyFont="1">
      <alignment readingOrder="0"/>
    </xf>
    <xf borderId="23" fillId="4" fontId="5" numFmtId="165" xfId="0" applyAlignment="1" applyBorder="1" applyFont="1" applyNumberFormat="1">
      <alignment horizontal="center" readingOrder="0"/>
    </xf>
    <xf borderId="14" fillId="5" fontId="6" numFmtId="0" xfId="0" applyAlignment="1" applyBorder="1" applyFill="1" applyFont="1">
      <alignment readingOrder="0"/>
    </xf>
    <xf borderId="15" fillId="5" fontId="5" numFmtId="164" xfId="0" applyAlignment="1" applyBorder="1" applyFont="1" applyNumberFormat="1">
      <alignment horizontal="center"/>
    </xf>
    <xf borderId="14" fillId="3" fontId="4" numFmtId="0" xfId="0" applyAlignment="1" applyBorder="1" applyFont="1">
      <alignment readingOrder="0"/>
    </xf>
    <xf borderId="24" fillId="5" fontId="6" numFmtId="0" xfId="0" applyAlignment="1" applyBorder="1" applyFont="1">
      <alignment readingOrder="0"/>
    </xf>
    <xf borderId="25" fillId="5" fontId="5" numFmtId="164" xfId="0" applyAlignment="1" applyBorder="1" applyFont="1" applyNumberFormat="1">
      <alignment horizontal="center"/>
    </xf>
    <xf borderId="26" fillId="0" fontId="4" numFmtId="0" xfId="0" applyAlignment="1" applyBorder="1" applyFont="1">
      <alignment readingOrder="0"/>
    </xf>
    <xf borderId="27" fillId="0" fontId="5" numFmtId="164" xfId="0" applyAlignment="1" applyBorder="1" applyFont="1" applyNumberFormat="1">
      <alignment horizontal="left" readingOrder="0"/>
    </xf>
    <xf borderId="28" fillId="3" fontId="5" numFmtId="164" xfId="0" applyAlignment="1" applyBorder="1" applyFont="1" applyNumberFormat="1">
      <alignment horizontal="center"/>
    </xf>
    <xf borderId="0" fillId="0" fontId="4" numFmtId="0" xfId="0" applyFont="1"/>
    <xf borderId="0" fillId="3" fontId="1" numFmtId="0" xfId="0" applyFont="1"/>
    <xf borderId="0" fillId="3" fontId="1" numFmtId="0" xfId="0" applyFont="1"/>
    <xf borderId="0" fillId="0" fontId="7" numFmtId="0" xfId="0" applyFont="1"/>
    <xf borderId="0" fillId="2" fontId="2" numFmtId="0" xfId="0" applyAlignment="1" applyFont="1">
      <alignment horizontal="center" readingOrder="0"/>
    </xf>
    <xf borderId="0" fillId="2" fontId="7" numFmtId="0" xfId="0" applyAlignment="1" applyFont="1">
      <alignment horizontal="center"/>
    </xf>
    <xf borderId="0" fillId="2" fontId="8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6" fontId="1" numFmtId="0" xfId="0" applyFill="1" applyFont="1"/>
    <xf borderId="0" fillId="6" fontId="9" numFmtId="164" xfId="0" applyAlignment="1" applyFont="1" applyNumberFormat="1">
      <alignment horizontal="center" readingOrder="0"/>
    </xf>
    <xf borderId="0" fillId="0" fontId="9" numFmtId="0" xfId="0" applyFont="1"/>
    <xf borderId="29" fillId="0" fontId="9" numFmtId="0" xfId="0" applyAlignment="1" applyBorder="1" applyFont="1">
      <alignment horizontal="center" readingOrder="0"/>
    </xf>
    <xf borderId="29" fillId="0" fontId="3" numFmtId="0" xfId="0" applyBorder="1" applyFont="1"/>
    <xf borderId="29" fillId="0" fontId="9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30" fillId="0" fontId="1" numFmtId="0" xfId="0" applyAlignment="1" applyBorder="1" applyFont="1">
      <alignment horizontal="center" readingOrder="0"/>
    </xf>
    <xf borderId="30" fillId="0" fontId="3" numFmtId="0" xfId="0" applyBorder="1" applyFont="1"/>
    <xf borderId="30" fillId="0" fontId="1" numFmtId="9" xfId="0" applyAlignment="1" applyBorder="1" applyFont="1" applyNumberFormat="1">
      <alignment horizontal="center" readingOrder="0"/>
    </xf>
    <xf borderId="30" fillId="0" fontId="1" numFmtId="164" xfId="0" applyAlignment="1" applyBorder="1" applyFont="1" applyNumberFormat="1">
      <alignment horizontal="center" readingOrder="0"/>
    </xf>
    <xf borderId="30" fillId="0" fontId="1" numFmtId="0" xfId="0" applyBorder="1" applyFont="1"/>
    <xf borderId="30" fillId="0" fontId="9" numFmtId="164" xfId="0" applyAlignment="1" applyBorder="1" applyFont="1" applyNumberFormat="1">
      <alignment horizontal="center" readingOrder="0"/>
    </xf>
    <xf borderId="0" fillId="0" fontId="1" numFmtId="10" xfId="0" applyAlignment="1" applyFont="1" applyNumberFormat="1">
      <alignment horizontal="center"/>
    </xf>
    <xf borderId="30" fillId="0" fontId="5" numFmtId="0" xfId="0" applyAlignment="1" applyBorder="1" applyFont="1">
      <alignment horizontal="center" readingOrder="0"/>
    </xf>
    <xf borderId="30" fillId="0" fontId="5" numFmtId="10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 readingOrder="0"/>
    </xf>
    <xf borderId="0" fillId="0" fontId="1" numFmtId="0" xfId="0" applyAlignment="1" applyFont="1">
      <alignment shrinkToFit="0" wrapText="1"/>
    </xf>
    <xf borderId="0" fillId="7" fontId="10" numFmtId="0" xfId="0" applyAlignment="1" applyFill="1" applyFont="1">
      <alignment shrinkToFit="0" wrapText="0"/>
    </xf>
    <xf borderId="31" fillId="0" fontId="1" numFmtId="0" xfId="0" applyAlignment="1" applyBorder="1" applyFont="1">
      <alignment horizontal="left" readingOrder="0" shrinkToFit="0" vertical="center" wrapText="0"/>
    </xf>
    <xf borderId="32" fillId="0" fontId="1" numFmtId="0" xfId="0" applyAlignment="1" applyBorder="1" applyFont="1">
      <alignment horizontal="left" readingOrder="0" shrinkToFit="0" vertical="center" wrapText="0"/>
    </xf>
    <xf borderId="33" fillId="0" fontId="1" numFmtId="0" xfId="0" applyAlignment="1" applyBorder="1" applyFont="1">
      <alignment shrinkToFit="0" vertical="center" wrapText="0"/>
    </xf>
    <xf borderId="34" fillId="0" fontId="1" numFmtId="164" xfId="0" applyAlignment="1" applyBorder="1" applyFont="1" applyNumberFormat="1">
      <alignment readingOrder="0" shrinkToFit="0" vertical="center" wrapText="0"/>
    </xf>
    <xf borderId="35" fillId="0" fontId="1" numFmtId="0" xfId="0" applyAlignment="1" applyBorder="1" applyFont="1">
      <alignment shrinkToFit="0" vertical="center" wrapText="0"/>
    </xf>
    <xf borderId="36" fillId="0" fontId="1" numFmtId="164" xfId="0" applyAlignment="1" applyBorder="1" applyFont="1" applyNumberFormat="1">
      <alignment readingOrder="0" shrinkToFit="0" vertical="center" wrapText="0"/>
    </xf>
    <xf borderId="34" fillId="0" fontId="1" numFmtId="164" xfId="0" applyAlignment="1" applyBorder="1" applyFont="1" applyNumberFormat="1">
      <alignment shrinkToFit="0" vertical="center" wrapText="0"/>
    </xf>
    <xf borderId="37" fillId="0" fontId="1" numFmtId="0" xfId="0" applyAlignment="1" applyBorder="1" applyFont="1">
      <alignment shrinkToFit="0" vertical="center" wrapText="0"/>
    </xf>
    <xf borderId="38" fillId="0" fontId="1" numFmtId="164" xfId="0" applyAlignment="1" applyBorder="1" applyFont="1" applyNumberFormat="1">
      <alignment shrinkToFit="0" vertical="center" wrapText="0"/>
    </xf>
    <xf borderId="31" fillId="0" fontId="1" numFmtId="0" xfId="0" applyAlignment="1" applyBorder="1" applyFont="1">
      <alignment horizontal="center" readingOrder="0" shrinkToFit="0" vertical="center" wrapText="0"/>
    </xf>
    <xf borderId="32" fillId="0" fontId="1" numFmtId="0" xfId="0" applyAlignment="1" applyBorder="1" applyFont="1">
      <alignment horizontal="center" readingOrder="0" shrinkToFit="0" vertical="center" wrapText="0"/>
    </xf>
    <xf borderId="33" fillId="0" fontId="1" numFmtId="0" xfId="0" applyAlignment="1" applyBorder="1" applyFont="1">
      <alignment horizontal="center" shrinkToFit="0" vertical="center" wrapText="0"/>
    </xf>
    <xf borderId="34" fillId="0" fontId="1" numFmtId="164" xfId="0" applyAlignment="1" applyBorder="1" applyFont="1" applyNumberFormat="1">
      <alignment horizontal="center" readingOrder="0" shrinkToFit="0" vertical="center" wrapText="0"/>
    </xf>
    <xf borderId="35" fillId="0" fontId="1" numFmtId="0" xfId="0" applyAlignment="1" applyBorder="1" applyFont="1">
      <alignment horizontal="center" shrinkToFit="0" vertical="center" wrapText="0"/>
    </xf>
    <xf borderId="36" fillId="0" fontId="1" numFmtId="164" xfId="0" applyAlignment="1" applyBorder="1" applyFont="1" applyNumberFormat="1">
      <alignment horizontal="center" readingOrder="0" shrinkToFit="0" vertical="center" wrapText="0"/>
    </xf>
    <xf borderId="37" fillId="0" fontId="1" numFmtId="0" xfId="0" applyAlignment="1" applyBorder="1" applyFont="1">
      <alignment horizontal="center" shrinkToFit="0" vertical="center" wrapText="0"/>
    </xf>
    <xf borderId="38" fillId="0" fontId="1" numFmtId="164" xfId="0" applyAlignment="1" applyBorder="1" applyFont="1" applyNumberFormat="1">
      <alignment horizontal="center" readingOrder="0" shrinkToFit="0" vertical="center" wrapText="0"/>
    </xf>
    <xf borderId="34" fillId="0" fontId="1" numFmtId="1" xfId="0" applyAlignment="1" applyBorder="1" applyFont="1" applyNumberFormat="1">
      <alignment shrinkToFit="0" vertical="center" wrapText="0"/>
    </xf>
    <xf borderId="36" fillId="0" fontId="1" numFmtId="1" xfId="0" applyAlignment="1" applyBorder="1" applyFont="1" applyNumberFormat="1">
      <alignment shrinkToFit="0" vertical="center" wrapText="0"/>
    </xf>
    <xf borderId="38" fillId="0" fontId="1" numFmtId="1" xfId="0" applyAlignment="1" applyBorder="1" applyFont="1" applyNumberFormat="1">
      <alignment shrinkToFit="0" vertical="center" wrapText="0"/>
    </xf>
    <xf borderId="39" fillId="0" fontId="1" numFmtId="0" xfId="0" applyAlignment="1" applyBorder="1" applyFont="1">
      <alignment horizontal="center" readingOrder="0" shrinkToFit="0" vertical="center" wrapText="0"/>
    </xf>
    <xf borderId="32" fillId="0" fontId="1" numFmtId="0" xfId="0" applyAlignment="1" applyBorder="1" applyFont="1">
      <alignment horizontal="center" readingOrder="0" shrinkToFit="0" vertical="center" wrapText="0"/>
    </xf>
    <xf borderId="40" fillId="0" fontId="1" numFmtId="164" xfId="0" applyAlignment="1" applyBorder="1" applyFont="1" applyNumberFormat="1">
      <alignment horizontal="center" readingOrder="0" shrinkToFit="0" vertical="center" wrapText="0"/>
    </xf>
    <xf borderId="40" fillId="0" fontId="1" numFmtId="164" xfId="0" applyAlignment="1" applyBorder="1" applyFont="1" applyNumberFormat="1">
      <alignment horizontal="center" shrinkToFit="0" vertical="center" wrapText="0"/>
    </xf>
    <xf borderId="34" fillId="0" fontId="1" numFmtId="0" xfId="0" applyAlignment="1" applyBorder="1" applyFont="1">
      <alignment horizontal="center" shrinkToFit="0" vertical="center" wrapText="0"/>
    </xf>
    <xf borderId="41" fillId="0" fontId="1" numFmtId="164" xfId="0" applyAlignment="1" applyBorder="1" applyFont="1" applyNumberFormat="1">
      <alignment horizontal="center" readingOrder="0" shrinkToFit="0" vertical="center" wrapText="0"/>
    </xf>
    <xf borderId="41" fillId="0" fontId="1" numFmtId="164" xfId="0" applyAlignment="1" applyBorder="1" applyFont="1" applyNumberFormat="1">
      <alignment horizontal="center" shrinkToFit="0" vertical="center" wrapText="0"/>
    </xf>
    <xf borderId="36" fillId="0" fontId="1" numFmtId="0" xfId="0" applyAlignment="1" applyBorder="1" applyFont="1">
      <alignment horizontal="center" shrinkToFit="0" vertical="center" wrapText="0"/>
    </xf>
    <xf borderId="42" fillId="0" fontId="1" numFmtId="164" xfId="0" applyAlignment="1" applyBorder="1" applyFont="1" applyNumberFormat="1">
      <alignment horizontal="center" shrinkToFit="0" vertical="center" wrapText="0"/>
    </xf>
    <xf borderId="38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Calculadora Investimento-style">
      <tableStyleElement dxfId="1" type="headerRow"/>
      <tableStyleElement dxfId="2" type="firstRowStripe"/>
      <tableStyleElement dxfId="3" type="secondRowStripe"/>
    </tableStyle>
    <tableStyle count="3" pivot="0" name="Gráfico1-style">
      <tableStyleElement dxfId="4" type="headerRow"/>
      <tableStyleElement dxfId="2" type="firstRowStripe"/>
      <tableStyleElement dxfId="5" type="secondRowStripe"/>
    </tableStyle>
    <tableStyle count="3" pivot="0" name="Gráfico1-style 2">
      <tableStyleElement dxfId="4" type="headerRow"/>
      <tableStyleElement dxfId="2" type="firstRowStripe"/>
      <tableStyleElement dxfId="5" type="secondRowStripe"/>
    </tableStyle>
    <tableStyle count="3" pivot="0" name="Gráfico1-style 3">
      <tableStyleElement dxfId="4" type="headerRow"/>
      <tableStyleElement dxfId="2" type="firstRowStripe"/>
      <tableStyleElement dxfId="5" type="secondRowStripe"/>
    </tableStyle>
    <tableStyle count="3" pivot="0" name="Gráfico1-style 4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Valor Total ao Longo do Tempo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'Gráfico1'!$A$20:$A$26</c:f>
            </c:numRef>
          </c:xVal>
          <c:yVal>
            <c:numRef>
              <c:f>'Gráfico1'!$B$20:$B$26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986937"/>
        <c:axId val="1795353103"/>
      </c:scatterChart>
      <c:valAx>
        <c:axId val="886986937"/>
        <c:scaling>
          <c:orientation val="minMax"/>
          <c:max val="32.4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353103"/>
      </c:valAx>
      <c:valAx>
        <c:axId val="1795353103"/>
        <c:scaling>
          <c:orientation val="minMax"/>
          <c:max val="964982.863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6986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Rendimentos/Mês ao Longo do Tempo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'Gráfico1'!$A$28:$A$34</c:f>
            </c:numRef>
          </c:xVal>
          <c:yVal>
            <c:numRef>
              <c:f>'Gráfico1'!$B$28:$B$34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2749"/>
        <c:axId val="127195198"/>
      </c:scatterChart>
      <c:valAx>
        <c:axId val="140882749"/>
        <c:scaling>
          <c:orientation val="minMax"/>
          <c:max val="32.4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95198"/>
      </c:valAx>
      <c:valAx>
        <c:axId val="127195198"/>
        <c:scaling>
          <c:orientation val="minMax"/>
          <c:max val="10421.80938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Rendimentos/Mês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82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Rendimento Percentual ao Longo do Tempo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'Gráfico1'!$A$36:$A$42</c:f>
            </c:numRef>
          </c:xVal>
          <c:yVal>
            <c:numRef>
              <c:f>'Gráfico1'!$B$36:$B$42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34126"/>
        <c:axId val="1691003796"/>
      </c:scatterChart>
      <c:valAx>
        <c:axId val="1808034126"/>
        <c:scaling>
          <c:orientation val="minMax"/>
          <c:max val="32.4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003796"/>
      </c:valAx>
      <c:valAx>
        <c:axId val="1691003796"/>
        <c:scaling>
          <c:orientation val="minMax"/>
          <c:max val="1.08000233277055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Rendimento Percentual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0341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44746"/>
                </a:solidFill>
                <a:latin typeface="+mn-lt"/>
              </a:defRPr>
            </a:pPr>
            <a:r>
              <a:rPr b="0">
                <a:solidFill>
                  <a:srgbClr val="444746"/>
                </a:solidFill>
                <a:latin typeface="+mn-lt"/>
              </a:rPr>
              <a:t>Tendência de Valor Total e Rendimentos/Mês ao Longo do Tempo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'Gráfico1'!$A$44:$A$50</c:f>
            </c:strRef>
          </c:cat>
          <c:val>
            <c:numRef>
              <c:f>'Gráfico1'!$B$44:$B$50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'Gráfico1'!$A$44:$A$50</c:f>
            </c:strRef>
          </c:cat>
          <c:val>
            <c:numRef>
              <c:f>'Gráfico1'!$C$44:$C$50</c:f>
              <c:numCache/>
            </c:numRef>
          </c:val>
          <c:smooth val="0"/>
        </c:ser>
        <c:axId val="1658709095"/>
        <c:axId val="1308176841"/>
      </c:lineChart>
      <c:catAx>
        <c:axId val="1658709095"/>
        <c:scaling>
          <c:orientation val="minMax"/>
          <c:max val="32.45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176841"/>
      </c:catAx>
      <c:valAx>
        <c:axId val="1308176841"/>
        <c:scaling>
          <c:orientation val="minMax"/>
          <c:max val="980718.704066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70909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0F4F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0</xdr:row>
      <xdr:rowOff>200025</xdr:rowOff>
    </xdr:from>
    <xdr:ext cx="11610975" cy="31813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476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0</xdr:rowOff>
    </xdr:from>
    <xdr:ext cx="476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142875</xdr:rowOff>
    </xdr:from>
    <xdr:ext cx="4762500" cy="28575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76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B27:H27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lculadora Investiment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20:B26" displayName="Valor_Total_ao_Longo_do_Tempo" name="Valor_Total_ao_Longo_do_Tempo" id="2">
  <tableColumns count="2">
    <tableColumn name="Anos" id="1"/>
    <tableColumn name="Valor Total" id="2"/>
  </tableColumns>
  <tableStyleInfo name="Gráfico1-style" showColumnStripes="0" showFirstColumn="1" showLastColumn="1" showRowStripes="1"/>
</table>
</file>

<file path=xl/tables/table3.xml><?xml version="1.0" encoding="utf-8"?>
<table xmlns="http://schemas.openxmlformats.org/spreadsheetml/2006/main" ref="A28:B34" displayName="Rendimentos_Mês_ao_Longo_do_Tempo" name="Rendimentos_Mês_ao_Longo_do_Tempo" id="3">
  <tableColumns count="2">
    <tableColumn name="Anos" id="1"/>
    <tableColumn name="Rendimentos/Mês" id="2"/>
  </tableColumns>
  <tableStyleInfo name="Gráfico1-style 2" showColumnStripes="0" showFirstColumn="1" showLastColumn="1" showRowStripes="1"/>
</table>
</file>

<file path=xl/tables/table4.xml><?xml version="1.0" encoding="utf-8"?>
<table xmlns="http://schemas.openxmlformats.org/spreadsheetml/2006/main" ref="A36:B42" displayName="Rendimento_Percentual_ao_Longo_do_Tempo" name="Rendimento_Percentual_ao_Longo_do_Tempo" id="4">
  <tableColumns count="2">
    <tableColumn name="Anos" id="1"/>
    <tableColumn name="Rendimento Percentual" id="2"/>
  </tableColumns>
  <tableStyleInfo name="Gráfico1-style 3" showColumnStripes="0" showFirstColumn="1" showLastColumn="1" showRowStripes="1"/>
</table>
</file>

<file path=xl/tables/table5.xml><?xml version="1.0" encoding="utf-8"?>
<table xmlns="http://schemas.openxmlformats.org/spreadsheetml/2006/main" ref="A44:D50" displayName="Tendência_de_Valor_Total_e_Rendimentos_Mês_ao_Longo_do_Tempo" name="Tendência_de_Valor_Total_e_Rendimentos_Mês_ao_Longo_do_Tempo" id="5">
  <tableColumns count="4">
    <tableColumn name="Anos" id="1"/>
    <tableColumn name="Valor Total" id="2"/>
    <tableColumn name="Rendimentos/Mês" id="3"/>
    <tableColumn name="Coluna 1" id="4"/>
  </tableColumns>
  <tableStyleInfo name="Gráfico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5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38"/>
    <col customWidth="1" min="2" max="2" width="34.0"/>
    <col customWidth="1" min="3" max="3" width="13.63"/>
    <col customWidth="1" min="4" max="4" width="4.0"/>
    <col customWidth="1" min="5" max="5" width="21.5"/>
    <col customWidth="1" min="6" max="6" width="13.5"/>
    <col customWidth="1" min="7" max="7" width="24.63"/>
    <col customWidth="1" min="8" max="8" width="4.38"/>
    <col customWidth="1" min="9" max="9" width="24.63"/>
    <col customWidth="1" min="11" max="11" width="3.63"/>
    <col hidden="1" min="12" max="26" width="12.63"/>
  </cols>
  <sheetData>
    <row r="2">
      <c r="B2" s="1"/>
      <c r="C2" s="2"/>
      <c r="D2" s="2"/>
      <c r="E2" s="2"/>
      <c r="F2" s="2"/>
      <c r="G2" s="2"/>
      <c r="H2" s="2"/>
      <c r="I2" s="3"/>
      <c r="J2" s="4"/>
    </row>
    <row r="3">
      <c r="B3" s="5"/>
      <c r="I3" s="6"/>
      <c r="J3" s="7"/>
    </row>
    <row r="4">
      <c r="B4" s="5"/>
      <c r="I4" s="6"/>
      <c r="J4" s="7"/>
    </row>
    <row r="5">
      <c r="B5" s="5"/>
      <c r="I5" s="6"/>
      <c r="J5" s="7"/>
    </row>
    <row r="6">
      <c r="B6" s="5"/>
      <c r="I6" s="6"/>
      <c r="J6" s="7"/>
    </row>
    <row r="7">
      <c r="B7" s="5"/>
      <c r="I7" s="6"/>
      <c r="J7" s="7"/>
    </row>
    <row r="8">
      <c r="B8" s="5"/>
      <c r="I8" s="6"/>
      <c r="J8" s="7"/>
    </row>
    <row r="9">
      <c r="B9" s="5"/>
      <c r="I9" s="6"/>
      <c r="J9" s="7"/>
    </row>
    <row r="10">
      <c r="B10" s="5"/>
      <c r="I10" s="6"/>
      <c r="J10" s="7"/>
    </row>
    <row r="11">
      <c r="B11" s="5"/>
      <c r="I11" s="6"/>
      <c r="J11" s="7"/>
    </row>
    <row r="12">
      <c r="B12" s="5"/>
      <c r="I12" s="6"/>
      <c r="J12" s="7"/>
    </row>
    <row r="13">
      <c r="B13" s="5"/>
      <c r="I13" s="6"/>
      <c r="J13" s="7"/>
    </row>
    <row r="14">
      <c r="B14" s="5"/>
      <c r="I14" s="6"/>
      <c r="J14" s="7"/>
    </row>
    <row r="15">
      <c r="B15" s="5"/>
      <c r="I15" s="6"/>
      <c r="J15" s="7"/>
    </row>
    <row r="16">
      <c r="B16" s="5"/>
      <c r="I16" s="6"/>
      <c r="J16" s="7"/>
    </row>
    <row r="17">
      <c r="B17" s="8"/>
      <c r="C17" s="9"/>
      <c r="D17" s="9"/>
      <c r="E17" s="9"/>
      <c r="F17" s="9"/>
      <c r="G17" s="9"/>
      <c r="H17" s="9"/>
      <c r="I17" s="10"/>
      <c r="J17" s="11"/>
    </row>
    <row r="18">
      <c r="B18" s="12"/>
      <c r="C18" s="12"/>
    </row>
    <row r="19">
      <c r="B19" s="12"/>
      <c r="C19" s="12"/>
    </row>
    <row r="20">
      <c r="B20" s="13" t="s">
        <v>0</v>
      </c>
      <c r="C20" s="14"/>
      <c r="E20" s="13" t="s">
        <v>1</v>
      </c>
      <c r="F20" s="14"/>
      <c r="G20" s="15" t="s">
        <v>2</v>
      </c>
      <c r="I20" s="13" t="s">
        <v>3</v>
      </c>
      <c r="J20" s="14"/>
    </row>
    <row r="21">
      <c r="B21" s="16" t="s">
        <v>4</v>
      </c>
      <c r="C21" s="17">
        <f>sugestao_investimento</f>
        <v>300</v>
      </c>
      <c r="E21" s="18" t="s">
        <v>5</v>
      </c>
      <c r="F21" s="19">
        <f>FV($C$23,2*12,C21*-1)</f>
        <v>7902.946533</v>
      </c>
      <c r="G21" s="20">
        <f>(F21*taxa_mensal)</f>
        <v>63.22357227</v>
      </c>
      <c r="I21" s="21" t="s">
        <v>6</v>
      </c>
      <c r="J21" s="22">
        <v>3000.0</v>
      </c>
    </row>
    <row r="22">
      <c r="B22" s="23" t="s">
        <v>7</v>
      </c>
      <c r="C22" s="24">
        <v>10.0</v>
      </c>
      <c r="E22" s="23" t="s">
        <v>8</v>
      </c>
      <c r="F22" s="25">
        <f>FV($C$23,5*12,$C$21*-1)</f>
        <v>22987.16005</v>
      </c>
      <c r="G22" s="20">
        <f>(F22*taxa_mensal)</f>
        <v>183.8972804</v>
      </c>
      <c r="I22" s="21" t="s">
        <v>9</v>
      </c>
      <c r="J22" s="26">
        <v>0.1</v>
      </c>
    </row>
    <row r="23">
      <c r="B23" s="16" t="s">
        <v>10</v>
      </c>
      <c r="C23" s="27">
        <v>0.008</v>
      </c>
      <c r="E23" s="16" t="s">
        <v>11</v>
      </c>
      <c r="F23" s="25">
        <f>FV($C$23,10*12,$C$21*-1)</f>
        <v>60065.24082</v>
      </c>
      <c r="G23" s="20">
        <f>(F23*taxa_mensal)</f>
        <v>480.5219266</v>
      </c>
      <c r="I23" s="28" t="s">
        <v>12</v>
      </c>
      <c r="J23" s="29">
        <f>J21*10%</f>
        <v>300</v>
      </c>
    </row>
    <row r="24">
      <c r="B24" s="30" t="s">
        <v>13</v>
      </c>
      <c r="C24" s="31">
        <f>FV(taxa_mensal,qtd_anos*12,aporte*-1)</f>
        <v>60065.24082</v>
      </c>
      <c r="E24" s="32" t="s">
        <v>14</v>
      </c>
      <c r="F24" s="25">
        <f>FV($C$23,15*12,$C$21*-1)</f>
        <v>119871.849</v>
      </c>
      <c r="G24" s="20">
        <f>(F24*taxa_mensal)</f>
        <v>958.9747919</v>
      </c>
    </row>
    <row r="25">
      <c r="B25" s="33" t="s">
        <v>15</v>
      </c>
      <c r="C25" s="34">
        <f>(patrimonio*taxa_mensal)</f>
        <v>480.5219266</v>
      </c>
      <c r="E25" s="23" t="s">
        <v>16</v>
      </c>
      <c r="F25" s="25">
        <f>FV($C$23,20*12,$C$21*-1)</f>
        <v>216339.3658</v>
      </c>
      <c r="G25" s="20">
        <f>(F25*taxa_mensal)</f>
        <v>1730.714926</v>
      </c>
    </row>
    <row r="26">
      <c r="E26" s="35" t="s">
        <v>17</v>
      </c>
      <c r="F26" s="36">
        <f>FV($C$23,30*12,$C$21*-1)</f>
        <v>622923.9694</v>
      </c>
      <c r="G26" s="37">
        <f>(F26*taxa_mensal)</f>
        <v>4983.391755</v>
      </c>
      <c r="H26" s="38"/>
    </row>
    <row r="27">
      <c r="B27" s="39"/>
      <c r="C27" s="39"/>
      <c r="D27" s="39"/>
      <c r="E27" s="39"/>
      <c r="F27" s="40"/>
      <c r="G27" s="39"/>
      <c r="H27" s="39"/>
    </row>
    <row r="29">
      <c r="A29" s="41"/>
      <c r="B29" s="42" t="s">
        <v>18</v>
      </c>
      <c r="F29" s="43"/>
      <c r="G29" s="44" t="s">
        <v>19</v>
      </c>
      <c r="H29" s="43"/>
      <c r="I29" s="43"/>
      <c r="J29" s="4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21.75" customHeight="1">
      <c r="B30" s="45" t="s">
        <v>20</v>
      </c>
      <c r="F30" s="46"/>
      <c r="G30" s="47">
        <f>C21</f>
        <v>300</v>
      </c>
      <c r="H30" s="46"/>
      <c r="I30" s="46"/>
      <c r="J30" s="46"/>
    </row>
    <row r="31">
      <c r="A31" s="48"/>
      <c r="B31" s="49" t="s">
        <v>21</v>
      </c>
      <c r="C31" s="50"/>
      <c r="D31" s="50"/>
      <c r="E31" s="50"/>
      <c r="F31" s="51" t="s">
        <v>22</v>
      </c>
      <c r="G31" s="50"/>
      <c r="H31" s="51"/>
      <c r="I31" s="49" t="s">
        <v>23</v>
      </c>
      <c r="J31" s="50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>
      <c r="B32" s="52" t="s">
        <v>24</v>
      </c>
      <c r="F32" s="53">
        <f>VLOOKUP($G$29&amp;"-"&amp;B32,'Tabela de Apoio'!A3:D24,4,false)</f>
        <v>0.32</v>
      </c>
      <c r="I32" s="54">
        <f t="shared" ref="I32:I37" si="1">$G$30*F32</f>
        <v>96</v>
      </c>
    </row>
    <row r="33">
      <c r="B33" s="52" t="s">
        <v>25</v>
      </c>
      <c r="F33" s="53">
        <f>VLOOKUP($G$29&amp;"-"&amp;B33,'Tabela de Apoio'!A4:D25,4,false)</f>
        <v>0.4</v>
      </c>
      <c r="I33" s="54">
        <f t="shared" si="1"/>
        <v>120</v>
      </c>
    </row>
    <row r="34">
      <c r="B34" s="52" t="s">
        <v>26</v>
      </c>
      <c r="F34" s="53">
        <f>VLOOKUP($G$29&amp;"-"&amp;B34,'Tabela de Apoio'!A5:D26,4,false)</f>
        <v>0.08</v>
      </c>
      <c r="I34" s="54">
        <f t="shared" si="1"/>
        <v>24</v>
      </c>
    </row>
    <row r="35">
      <c r="B35" s="52" t="s">
        <v>27</v>
      </c>
      <c r="F35" s="53">
        <f>VLOOKUP($G$29&amp;"-"&amp;B35,'Tabela de Apoio'!A6:D27,4,false)</f>
        <v>0.1</v>
      </c>
      <c r="I35" s="54">
        <f t="shared" si="1"/>
        <v>30</v>
      </c>
    </row>
    <row r="36">
      <c r="B36" s="52" t="s">
        <v>28</v>
      </c>
      <c r="F36" s="53">
        <f>VLOOKUP($G$29&amp;"-"&amp;B36,'Tabela de Apoio'!A7:D28,4,false)</f>
        <v>0.05</v>
      </c>
      <c r="I36" s="54">
        <f t="shared" si="1"/>
        <v>15</v>
      </c>
    </row>
    <row r="37">
      <c r="B37" s="55" t="s">
        <v>29</v>
      </c>
      <c r="C37" s="56"/>
      <c r="D37" s="56"/>
      <c r="E37" s="56"/>
      <c r="F37" s="57">
        <f>VLOOKUP($G$29&amp;"-"&amp;B37,'Tabela de Apoio'!A8:D29,4,false)</f>
        <v>0.05</v>
      </c>
      <c r="G37" s="56"/>
      <c r="H37" s="56"/>
      <c r="I37" s="58">
        <f t="shared" si="1"/>
        <v>15</v>
      </c>
      <c r="J37" s="56"/>
    </row>
    <row r="38">
      <c r="B38" s="59"/>
      <c r="C38" s="59"/>
      <c r="D38" s="59"/>
      <c r="E38" s="59"/>
      <c r="F38" s="59"/>
      <c r="G38" s="59"/>
      <c r="H38" s="59"/>
      <c r="I38" s="60">
        <f>SUM(I32:I37)</f>
        <v>300</v>
      </c>
      <c r="J38" s="56"/>
    </row>
  </sheetData>
  <mergeCells count="27">
    <mergeCell ref="B20:C20"/>
    <mergeCell ref="E20:F20"/>
    <mergeCell ref="I20:J20"/>
    <mergeCell ref="B29:E29"/>
    <mergeCell ref="B30:E30"/>
    <mergeCell ref="F31:G31"/>
    <mergeCell ref="I31:J31"/>
    <mergeCell ref="B31:E31"/>
    <mergeCell ref="B32:E32"/>
    <mergeCell ref="F32:H32"/>
    <mergeCell ref="I32:J32"/>
    <mergeCell ref="B33:E33"/>
    <mergeCell ref="F33:H33"/>
    <mergeCell ref="I33:J33"/>
    <mergeCell ref="F36:H36"/>
    <mergeCell ref="I36:J36"/>
    <mergeCell ref="B37:E37"/>
    <mergeCell ref="F37:H37"/>
    <mergeCell ref="I37:J37"/>
    <mergeCell ref="I38:J38"/>
    <mergeCell ref="B34:E34"/>
    <mergeCell ref="F34:H34"/>
    <mergeCell ref="I34:J34"/>
    <mergeCell ref="B35:E35"/>
    <mergeCell ref="F35:H35"/>
    <mergeCell ref="I35:J35"/>
    <mergeCell ref="B36:E36"/>
  </mergeCells>
  <dataValidations>
    <dataValidation type="list" allowBlank="1" showErrorMessage="1" sqref="G29">
      <formula1>"Conservador,Moderado,Agressivo"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17.0"/>
    <col customWidth="1" min="3" max="3" width="17.5"/>
  </cols>
  <sheetData>
    <row r="1">
      <c r="D1" s="61"/>
    </row>
    <row r="2">
      <c r="A2" s="62" t="s">
        <v>30</v>
      </c>
      <c r="B2" s="62" t="s">
        <v>18</v>
      </c>
      <c r="C2" s="62" t="s">
        <v>31</v>
      </c>
      <c r="D2" s="63" t="s">
        <v>32</v>
      </c>
    </row>
    <row r="3">
      <c r="A3" s="64" t="str">
        <f t="shared" ref="A3:A8" si="1">B3&amp;"-"&amp;C3</f>
        <v>Conservador-PAPEL</v>
      </c>
      <c r="B3" s="52" t="s">
        <v>33</v>
      </c>
      <c r="C3" s="52" t="s">
        <v>24</v>
      </c>
      <c r="D3" s="65">
        <v>0.3</v>
      </c>
      <c r="E3" s="53"/>
      <c r="F3" s="53">
        <f>VLOOKUP(A3,$A$3:$D$24,4,FALSE)</f>
        <v>0.3</v>
      </c>
    </row>
    <row r="4">
      <c r="A4" s="64" t="str">
        <f t="shared" si="1"/>
        <v>Conservador-TIJOLO</v>
      </c>
      <c r="B4" s="52" t="s">
        <v>33</v>
      </c>
      <c r="C4" s="52" t="s">
        <v>25</v>
      </c>
      <c r="D4" s="65">
        <v>0.5</v>
      </c>
      <c r="E4" s="53"/>
      <c r="F4" s="53"/>
    </row>
    <row r="5">
      <c r="A5" s="64" t="str">
        <f t="shared" si="1"/>
        <v>Conservador-HÍBRIDO</v>
      </c>
      <c r="B5" s="52" t="s">
        <v>33</v>
      </c>
      <c r="C5" s="52" t="s">
        <v>26</v>
      </c>
      <c r="D5" s="65">
        <v>0.1</v>
      </c>
      <c r="E5" s="53"/>
      <c r="F5" s="53"/>
    </row>
    <row r="6">
      <c r="A6" s="64" t="str">
        <f t="shared" si="1"/>
        <v>Conservador-FOFs</v>
      </c>
      <c r="B6" s="52" t="s">
        <v>33</v>
      </c>
      <c r="C6" s="52" t="s">
        <v>27</v>
      </c>
      <c r="D6" s="65">
        <v>0.1</v>
      </c>
      <c r="E6" s="53"/>
      <c r="F6" s="53"/>
    </row>
    <row r="7">
      <c r="A7" s="64" t="str">
        <f t="shared" si="1"/>
        <v>Conservador-DESENVOLVIMENTO</v>
      </c>
      <c r="B7" s="52" t="s">
        <v>33</v>
      </c>
      <c r="C7" s="52" t="s">
        <v>28</v>
      </c>
      <c r="D7" s="65">
        <v>0.0</v>
      </c>
      <c r="E7" s="53"/>
      <c r="F7" s="53"/>
    </row>
    <row r="8">
      <c r="A8" s="64" t="str">
        <f t="shared" si="1"/>
        <v>Conservador-HOTELARIA</v>
      </c>
      <c r="B8" s="52" t="s">
        <v>33</v>
      </c>
      <c r="C8" s="52" t="s">
        <v>29</v>
      </c>
      <c r="D8" s="65">
        <v>0.0</v>
      </c>
      <c r="E8" s="53"/>
      <c r="F8" s="53"/>
    </row>
    <row r="9">
      <c r="D9" s="61"/>
    </row>
    <row r="10">
      <c r="A10" s="62" t="s">
        <v>34</v>
      </c>
      <c r="B10" s="62" t="s">
        <v>18</v>
      </c>
      <c r="C10" s="62" t="s">
        <v>31</v>
      </c>
      <c r="D10" s="63" t="s">
        <v>32</v>
      </c>
    </row>
    <row r="11">
      <c r="A11" s="64" t="str">
        <f t="shared" ref="A11:A16" si="2">B11&amp;"-"&amp;C11</f>
        <v>Moderado-PAPEL</v>
      </c>
      <c r="B11" s="52" t="s">
        <v>19</v>
      </c>
      <c r="C11" s="52" t="s">
        <v>24</v>
      </c>
      <c r="D11" s="65">
        <v>0.32</v>
      </c>
    </row>
    <row r="12">
      <c r="A12" s="64" t="str">
        <f t="shared" si="2"/>
        <v>Moderado-TIJOLO</v>
      </c>
      <c r="B12" s="52" t="s">
        <v>19</v>
      </c>
      <c r="C12" s="52" t="s">
        <v>25</v>
      </c>
      <c r="D12" s="65">
        <v>0.4</v>
      </c>
    </row>
    <row r="13">
      <c r="A13" s="64" t="str">
        <f t="shared" si="2"/>
        <v>Moderado-HÍBRIDO</v>
      </c>
      <c r="B13" s="52" t="s">
        <v>19</v>
      </c>
      <c r="C13" s="52" t="s">
        <v>26</v>
      </c>
      <c r="D13" s="65">
        <v>0.08</v>
      </c>
    </row>
    <row r="14">
      <c r="A14" s="64" t="str">
        <f t="shared" si="2"/>
        <v>Moderado-FOFs</v>
      </c>
      <c r="B14" s="52" t="s">
        <v>19</v>
      </c>
      <c r="C14" s="52" t="s">
        <v>27</v>
      </c>
      <c r="D14" s="65">
        <v>0.1</v>
      </c>
    </row>
    <row r="15">
      <c r="A15" s="64" t="str">
        <f t="shared" si="2"/>
        <v>Moderado-DESENVOLVIMENTO</v>
      </c>
      <c r="B15" s="52" t="s">
        <v>19</v>
      </c>
      <c r="C15" s="52" t="s">
        <v>28</v>
      </c>
      <c r="D15" s="65">
        <v>0.05</v>
      </c>
    </row>
    <row r="16">
      <c r="A16" s="64" t="str">
        <f t="shared" si="2"/>
        <v>Moderado-HOTELARIA</v>
      </c>
      <c r="B16" s="52" t="s">
        <v>19</v>
      </c>
      <c r="C16" s="52" t="s">
        <v>29</v>
      </c>
      <c r="D16" s="65">
        <v>0.05</v>
      </c>
    </row>
    <row r="17">
      <c r="D17" s="61"/>
    </row>
    <row r="18">
      <c r="A18" s="62" t="s">
        <v>35</v>
      </c>
      <c r="B18" s="62" t="s">
        <v>18</v>
      </c>
      <c r="C18" s="62" t="s">
        <v>31</v>
      </c>
      <c r="D18" s="63" t="s">
        <v>32</v>
      </c>
    </row>
    <row r="19">
      <c r="A19" s="64" t="str">
        <f t="shared" ref="A19:A23" si="3">B20&amp;"-"&amp;C19</f>
        <v>Agressivo-PAPEL</v>
      </c>
      <c r="B19" s="52" t="s">
        <v>36</v>
      </c>
      <c r="C19" s="52" t="s">
        <v>24</v>
      </c>
      <c r="D19" s="65">
        <v>0.5</v>
      </c>
    </row>
    <row r="20">
      <c r="A20" s="64" t="str">
        <f t="shared" si="3"/>
        <v>Agressivo-TIJOLO</v>
      </c>
      <c r="B20" s="52" t="s">
        <v>36</v>
      </c>
      <c r="C20" s="52" t="s">
        <v>25</v>
      </c>
      <c r="D20" s="65">
        <v>0.1</v>
      </c>
    </row>
    <row r="21">
      <c r="A21" s="64" t="str">
        <f t="shared" si="3"/>
        <v>Agressivo-HÍBRIDO</v>
      </c>
      <c r="B21" s="52" t="s">
        <v>36</v>
      </c>
      <c r="C21" s="52" t="s">
        <v>26</v>
      </c>
      <c r="D21" s="65">
        <v>0.05</v>
      </c>
    </row>
    <row r="22">
      <c r="A22" s="64" t="str">
        <f t="shared" si="3"/>
        <v>Agressivo-FOFs</v>
      </c>
      <c r="B22" s="52" t="s">
        <v>36</v>
      </c>
      <c r="C22" s="52" t="s">
        <v>27</v>
      </c>
      <c r="D22" s="65">
        <v>0.05</v>
      </c>
    </row>
    <row r="23">
      <c r="A23" s="64" t="str">
        <f t="shared" si="3"/>
        <v>Agressivo-DESENVOLVIMENTO</v>
      </c>
      <c r="B23" s="52" t="s">
        <v>36</v>
      </c>
      <c r="C23" s="52" t="s">
        <v>28</v>
      </c>
      <c r="D23" s="65">
        <v>0.2</v>
      </c>
    </row>
    <row r="24">
      <c r="A24" s="64" t="str">
        <f>B24&amp;"-"&amp;C24</f>
        <v>Agressivo-HOTELARIA</v>
      </c>
      <c r="B24" s="52" t="s">
        <v>36</v>
      </c>
      <c r="C24" s="52" t="s">
        <v>29</v>
      </c>
      <c r="D24" s="65">
        <v>0.1</v>
      </c>
    </row>
    <row r="25">
      <c r="D25" s="61"/>
    </row>
    <row r="26">
      <c r="D26" s="61"/>
    </row>
    <row r="27">
      <c r="D27" s="61"/>
    </row>
    <row r="28">
      <c r="D28" s="61"/>
    </row>
    <row r="29">
      <c r="D29" s="61"/>
    </row>
    <row r="30">
      <c r="D30" s="61"/>
    </row>
    <row r="31">
      <c r="D31" s="61"/>
    </row>
    <row r="32">
      <c r="D32" s="61"/>
    </row>
    <row r="33">
      <c r="D33" s="61"/>
    </row>
    <row r="34">
      <c r="D34" s="61"/>
    </row>
    <row r="35">
      <c r="D35" s="61"/>
    </row>
    <row r="36">
      <c r="D36" s="61"/>
    </row>
    <row r="37">
      <c r="D37" s="61"/>
    </row>
    <row r="38">
      <c r="D38" s="61"/>
    </row>
    <row r="39">
      <c r="D39" s="61"/>
    </row>
    <row r="40">
      <c r="D40" s="61"/>
    </row>
    <row r="41">
      <c r="D41" s="61"/>
    </row>
    <row r="42">
      <c r="D42" s="61"/>
    </row>
    <row r="43">
      <c r="D43" s="61"/>
    </row>
    <row r="44">
      <c r="D44" s="61"/>
    </row>
    <row r="45">
      <c r="D45" s="61"/>
    </row>
    <row r="46">
      <c r="D46" s="61"/>
    </row>
    <row r="47">
      <c r="D47" s="61"/>
    </row>
    <row r="48">
      <c r="D48" s="61"/>
    </row>
    <row r="49">
      <c r="D49" s="61"/>
    </row>
    <row r="50">
      <c r="D50" s="61"/>
    </row>
    <row r="51">
      <c r="D51" s="61"/>
    </row>
    <row r="52">
      <c r="D52" s="61"/>
    </row>
    <row r="53">
      <c r="D53" s="61"/>
    </row>
    <row r="54">
      <c r="D54" s="61"/>
    </row>
    <row r="55">
      <c r="D55" s="61"/>
    </row>
    <row r="56">
      <c r="D56" s="61"/>
    </row>
    <row r="57">
      <c r="D57" s="61"/>
    </row>
    <row r="58">
      <c r="D58" s="61"/>
    </row>
    <row r="59">
      <c r="D59" s="61"/>
    </row>
    <row r="60">
      <c r="D60" s="61"/>
    </row>
    <row r="61">
      <c r="D61" s="61"/>
    </row>
    <row r="62">
      <c r="D62" s="61"/>
    </row>
    <row r="63">
      <c r="D63" s="61"/>
    </row>
    <row r="64">
      <c r="D64" s="61"/>
    </row>
    <row r="65">
      <c r="D65" s="61"/>
    </row>
    <row r="66">
      <c r="D66" s="61"/>
    </row>
    <row r="67">
      <c r="D67" s="61"/>
    </row>
    <row r="68">
      <c r="D68" s="61"/>
    </row>
    <row r="69">
      <c r="D69" s="61"/>
    </row>
    <row r="70">
      <c r="D70" s="61"/>
    </row>
    <row r="71">
      <c r="D71" s="61"/>
    </row>
    <row r="72">
      <c r="D72" s="61"/>
    </row>
    <row r="73">
      <c r="D73" s="61"/>
    </row>
    <row r="74">
      <c r="D74" s="61"/>
    </row>
    <row r="75">
      <c r="D75" s="61"/>
    </row>
    <row r="76">
      <c r="D76" s="61"/>
    </row>
    <row r="77">
      <c r="D77" s="61"/>
    </row>
    <row r="78">
      <c r="D78" s="61"/>
    </row>
    <row r="79">
      <c r="D79" s="61"/>
    </row>
    <row r="80">
      <c r="D80" s="61"/>
    </row>
    <row r="81">
      <c r="D81" s="61"/>
    </row>
    <row r="82">
      <c r="D82" s="61"/>
    </row>
    <row r="83">
      <c r="D83" s="61"/>
    </row>
    <row r="84">
      <c r="D84" s="61"/>
    </row>
    <row r="85">
      <c r="D85" s="61"/>
    </row>
    <row r="86">
      <c r="D86" s="61"/>
    </row>
    <row r="87">
      <c r="D87" s="61"/>
    </row>
    <row r="88">
      <c r="D88" s="61"/>
    </row>
    <row r="89">
      <c r="D89" s="61"/>
    </row>
    <row r="90">
      <c r="D90" s="61"/>
    </row>
    <row r="91">
      <c r="D91" s="61"/>
    </row>
    <row r="92">
      <c r="D92" s="61"/>
    </row>
    <row r="93">
      <c r="D93" s="61"/>
    </row>
    <row r="94">
      <c r="D94" s="61"/>
    </row>
    <row r="95">
      <c r="D95" s="61"/>
    </row>
    <row r="96">
      <c r="D96" s="61"/>
    </row>
    <row r="97">
      <c r="D97" s="61"/>
    </row>
    <row r="98">
      <c r="D98" s="61"/>
    </row>
    <row r="99">
      <c r="D99" s="61"/>
    </row>
    <row r="100">
      <c r="D100" s="61"/>
    </row>
    <row r="101">
      <c r="D101" s="61"/>
    </row>
    <row r="102">
      <c r="D102" s="61"/>
    </row>
    <row r="103">
      <c r="D103" s="61"/>
    </row>
    <row r="104">
      <c r="D104" s="61"/>
    </row>
    <row r="105">
      <c r="D105" s="61"/>
    </row>
    <row r="106">
      <c r="D106" s="61"/>
    </row>
    <row r="107">
      <c r="D107" s="61"/>
    </row>
    <row r="108">
      <c r="D108" s="61"/>
    </row>
    <row r="109">
      <c r="D109" s="61"/>
    </row>
    <row r="110">
      <c r="D110" s="61"/>
    </row>
    <row r="111">
      <c r="D111" s="61"/>
    </row>
    <row r="112">
      <c r="D112" s="61"/>
    </row>
    <row r="113">
      <c r="D113" s="61"/>
    </row>
    <row r="114">
      <c r="D114" s="61"/>
    </row>
    <row r="115">
      <c r="D115" s="61"/>
    </row>
    <row r="116">
      <c r="D116" s="61"/>
    </row>
    <row r="117">
      <c r="D117" s="61"/>
    </row>
    <row r="118">
      <c r="D118" s="61"/>
    </row>
    <row r="119">
      <c r="D119" s="61"/>
    </row>
    <row r="120">
      <c r="D120" s="61"/>
    </row>
    <row r="121">
      <c r="D121" s="61"/>
    </row>
    <row r="122">
      <c r="D122" s="61"/>
    </row>
    <row r="123">
      <c r="D123" s="61"/>
    </row>
    <row r="124">
      <c r="D124" s="61"/>
    </row>
    <row r="125">
      <c r="D125" s="61"/>
    </row>
    <row r="126">
      <c r="D126" s="61"/>
    </row>
    <row r="127">
      <c r="D127" s="61"/>
    </row>
    <row r="128">
      <c r="D128" s="61"/>
    </row>
    <row r="129">
      <c r="D129" s="61"/>
    </row>
    <row r="130">
      <c r="D130" s="61"/>
    </row>
    <row r="131">
      <c r="D131" s="61"/>
    </row>
    <row r="132">
      <c r="D132" s="61"/>
    </row>
    <row r="133">
      <c r="D133" s="61"/>
    </row>
    <row r="134">
      <c r="D134" s="61"/>
    </row>
    <row r="135">
      <c r="D135" s="61"/>
    </row>
    <row r="136">
      <c r="D136" s="61"/>
    </row>
    <row r="137">
      <c r="D137" s="61"/>
    </row>
    <row r="138">
      <c r="D138" s="61"/>
    </row>
    <row r="139">
      <c r="D139" s="61"/>
    </row>
    <row r="140">
      <c r="D140" s="61"/>
    </row>
    <row r="141">
      <c r="D141" s="61"/>
    </row>
    <row r="142">
      <c r="D142" s="61"/>
    </row>
    <row r="143">
      <c r="D143" s="61"/>
    </row>
    <row r="144">
      <c r="D144" s="61"/>
    </row>
    <row r="145">
      <c r="D145" s="61"/>
    </row>
    <row r="146">
      <c r="D146" s="61"/>
    </row>
    <row r="147">
      <c r="D147" s="61"/>
    </row>
    <row r="148">
      <c r="D148" s="61"/>
    </row>
    <row r="149">
      <c r="D149" s="61"/>
    </row>
    <row r="150">
      <c r="D150" s="61"/>
    </row>
    <row r="151">
      <c r="D151" s="61"/>
    </row>
    <row r="152">
      <c r="D152" s="61"/>
    </row>
    <row r="153">
      <c r="D153" s="61"/>
    </row>
    <row r="154">
      <c r="D154" s="61"/>
    </row>
    <row r="155">
      <c r="D155" s="61"/>
    </row>
    <row r="156">
      <c r="D156" s="61"/>
    </row>
    <row r="157">
      <c r="D157" s="61"/>
    </row>
    <row r="158">
      <c r="D158" s="61"/>
    </row>
    <row r="159">
      <c r="D159" s="61"/>
    </row>
    <row r="160">
      <c r="D160" s="61"/>
    </row>
    <row r="161">
      <c r="D161" s="61"/>
    </row>
    <row r="162">
      <c r="D162" s="61"/>
    </row>
    <row r="163">
      <c r="D163" s="61"/>
    </row>
    <row r="164">
      <c r="D164" s="61"/>
    </row>
    <row r="165">
      <c r="D165" s="61"/>
    </row>
    <row r="166">
      <c r="D166" s="61"/>
    </row>
    <row r="167">
      <c r="D167" s="61"/>
    </row>
    <row r="168">
      <c r="D168" s="61"/>
    </row>
    <row r="169">
      <c r="D169" s="61"/>
    </row>
    <row r="170">
      <c r="D170" s="61"/>
    </row>
    <row r="171">
      <c r="D171" s="61"/>
    </row>
    <row r="172">
      <c r="D172" s="61"/>
    </row>
    <row r="173">
      <c r="D173" s="61"/>
    </row>
    <row r="174">
      <c r="D174" s="61"/>
    </row>
    <row r="175">
      <c r="D175" s="61"/>
    </row>
    <row r="176">
      <c r="D176" s="61"/>
    </row>
    <row r="177">
      <c r="D177" s="61"/>
    </row>
    <row r="178">
      <c r="D178" s="61"/>
    </row>
    <row r="179">
      <c r="D179" s="61"/>
    </row>
    <row r="180">
      <c r="D180" s="61"/>
    </row>
    <row r="181">
      <c r="D181" s="61"/>
    </row>
    <row r="182">
      <c r="D182" s="61"/>
    </row>
    <row r="183">
      <c r="D183" s="61"/>
    </row>
    <row r="184">
      <c r="D184" s="61"/>
    </row>
    <row r="185">
      <c r="D185" s="61"/>
    </row>
    <row r="186">
      <c r="D186" s="61"/>
    </row>
    <row r="187">
      <c r="D187" s="61"/>
    </row>
    <row r="188">
      <c r="D188" s="61"/>
    </row>
    <row r="189">
      <c r="D189" s="61"/>
    </row>
    <row r="190">
      <c r="D190" s="61"/>
    </row>
    <row r="191">
      <c r="D191" s="61"/>
    </row>
    <row r="192">
      <c r="D192" s="61"/>
    </row>
    <row r="193">
      <c r="D193" s="61"/>
    </row>
    <row r="194">
      <c r="D194" s="61"/>
    </row>
    <row r="195">
      <c r="D195" s="61"/>
    </row>
    <row r="196">
      <c r="D196" s="61"/>
    </row>
    <row r="197">
      <c r="D197" s="61"/>
    </row>
    <row r="198">
      <c r="D198" s="61"/>
    </row>
    <row r="199">
      <c r="D199" s="61"/>
    </row>
    <row r="200">
      <c r="D200" s="61"/>
    </row>
    <row r="201">
      <c r="D201" s="61"/>
    </row>
    <row r="202">
      <c r="D202" s="61"/>
    </row>
    <row r="203">
      <c r="D203" s="61"/>
    </row>
    <row r="204">
      <c r="D204" s="61"/>
    </row>
    <row r="205">
      <c r="D205" s="61"/>
    </row>
    <row r="206">
      <c r="D206" s="61"/>
    </row>
    <row r="207">
      <c r="D207" s="61"/>
    </row>
    <row r="208">
      <c r="D208" s="61"/>
    </row>
    <row r="209">
      <c r="D209" s="61"/>
    </row>
    <row r="210">
      <c r="D210" s="61"/>
    </row>
    <row r="211">
      <c r="D211" s="61"/>
    </row>
    <row r="212">
      <c r="D212" s="61"/>
    </row>
    <row r="213">
      <c r="D213" s="61"/>
    </row>
    <row r="214">
      <c r="D214" s="61"/>
    </row>
    <row r="215">
      <c r="D215" s="61"/>
    </row>
    <row r="216">
      <c r="D216" s="61"/>
    </row>
    <row r="217">
      <c r="D217" s="61"/>
    </row>
    <row r="218">
      <c r="D218" s="61"/>
    </row>
    <row r="219">
      <c r="D219" s="61"/>
    </row>
    <row r="220">
      <c r="D220" s="61"/>
    </row>
    <row r="221">
      <c r="D221" s="61"/>
    </row>
    <row r="222">
      <c r="D222" s="61"/>
    </row>
    <row r="223">
      <c r="D223" s="61"/>
    </row>
    <row r="224">
      <c r="D224" s="61"/>
    </row>
    <row r="225">
      <c r="D225" s="61"/>
    </row>
    <row r="226">
      <c r="D226" s="61"/>
    </row>
    <row r="227">
      <c r="D227" s="61"/>
    </row>
    <row r="228">
      <c r="D228" s="61"/>
    </row>
    <row r="229">
      <c r="D229" s="61"/>
    </row>
    <row r="230">
      <c r="D230" s="61"/>
    </row>
    <row r="231">
      <c r="D231" s="61"/>
    </row>
    <row r="232">
      <c r="D232" s="61"/>
    </row>
    <row r="233">
      <c r="D233" s="61"/>
    </row>
    <row r="234">
      <c r="D234" s="61"/>
    </row>
    <row r="235">
      <c r="D235" s="61"/>
    </row>
    <row r="236">
      <c r="D236" s="61"/>
    </row>
    <row r="237">
      <c r="D237" s="61"/>
    </row>
    <row r="238">
      <c r="D238" s="61"/>
    </row>
    <row r="239">
      <c r="D239" s="61"/>
    </row>
    <row r="240">
      <c r="D240" s="61"/>
    </row>
    <row r="241">
      <c r="D241" s="61"/>
    </row>
    <row r="242">
      <c r="D242" s="61"/>
    </row>
    <row r="243">
      <c r="D243" s="61"/>
    </row>
    <row r="244">
      <c r="D244" s="61"/>
    </row>
    <row r="245">
      <c r="D245" s="61"/>
    </row>
    <row r="246">
      <c r="D246" s="61"/>
    </row>
    <row r="247">
      <c r="D247" s="61"/>
    </row>
    <row r="248">
      <c r="D248" s="61"/>
    </row>
    <row r="249">
      <c r="D249" s="61"/>
    </row>
    <row r="250">
      <c r="D250" s="61"/>
    </row>
    <row r="251">
      <c r="D251" s="61"/>
    </row>
    <row r="252">
      <c r="D252" s="61"/>
    </row>
    <row r="253">
      <c r="D253" s="61"/>
    </row>
    <row r="254">
      <c r="D254" s="61"/>
    </row>
    <row r="255">
      <c r="D255" s="61"/>
    </row>
    <row r="256">
      <c r="D256" s="61"/>
    </row>
    <row r="257">
      <c r="D257" s="61"/>
    </row>
    <row r="258">
      <c r="D258" s="61"/>
    </row>
    <row r="259">
      <c r="D259" s="61"/>
    </row>
    <row r="260">
      <c r="D260" s="61"/>
    </row>
    <row r="261">
      <c r="D261" s="61"/>
    </row>
    <row r="262">
      <c r="D262" s="61"/>
    </row>
    <row r="263">
      <c r="D263" s="61"/>
    </row>
    <row r="264">
      <c r="D264" s="61"/>
    </row>
    <row r="265">
      <c r="D265" s="61"/>
    </row>
    <row r="266">
      <c r="D266" s="61"/>
    </row>
    <row r="267">
      <c r="D267" s="61"/>
    </row>
    <row r="268">
      <c r="D268" s="61"/>
    </row>
    <row r="269">
      <c r="D269" s="61"/>
    </row>
    <row r="270">
      <c r="D270" s="61"/>
    </row>
    <row r="271">
      <c r="D271" s="61"/>
    </row>
    <row r="272">
      <c r="D272" s="61"/>
    </row>
    <row r="273">
      <c r="D273" s="61"/>
    </row>
    <row r="274">
      <c r="D274" s="61"/>
    </row>
    <row r="275">
      <c r="D275" s="61"/>
    </row>
    <row r="276">
      <c r="D276" s="61"/>
    </row>
    <row r="277">
      <c r="D277" s="61"/>
    </row>
    <row r="278">
      <c r="D278" s="61"/>
    </row>
    <row r="279">
      <c r="D279" s="61"/>
    </row>
    <row r="280">
      <c r="D280" s="61"/>
    </row>
    <row r="281">
      <c r="D281" s="61"/>
    </row>
    <row r="282">
      <c r="D282" s="61"/>
    </row>
    <row r="283">
      <c r="D283" s="61"/>
    </row>
    <row r="284">
      <c r="D284" s="61"/>
    </row>
    <row r="285">
      <c r="D285" s="61"/>
    </row>
    <row r="286">
      <c r="D286" s="61"/>
    </row>
    <row r="287">
      <c r="D287" s="61"/>
    </row>
    <row r="288">
      <c r="D288" s="61"/>
    </row>
    <row r="289">
      <c r="D289" s="61"/>
    </row>
    <row r="290">
      <c r="D290" s="61"/>
    </row>
    <row r="291">
      <c r="D291" s="61"/>
    </row>
    <row r="292">
      <c r="D292" s="61"/>
    </row>
    <row r="293">
      <c r="D293" s="61"/>
    </row>
    <row r="294">
      <c r="D294" s="61"/>
    </row>
    <row r="295">
      <c r="D295" s="61"/>
    </row>
    <row r="296">
      <c r="D296" s="61"/>
    </row>
    <row r="297">
      <c r="D297" s="61"/>
    </row>
    <row r="298">
      <c r="D298" s="61"/>
    </row>
    <row r="299">
      <c r="D299" s="61"/>
    </row>
    <row r="300">
      <c r="D300" s="61"/>
    </row>
    <row r="301">
      <c r="D301" s="61"/>
    </row>
    <row r="302">
      <c r="D302" s="61"/>
    </row>
    <row r="303">
      <c r="D303" s="61"/>
    </row>
    <row r="304">
      <c r="D304" s="61"/>
    </row>
    <row r="305">
      <c r="D305" s="61"/>
    </row>
    <row r="306">
      <c r="D306" s="61"/>
    </row>
    <row r="307">
      <c r="D307" s="61"/>
    </row>
    <row r="308">
      <c r="D308" s="61"/>
    </row>
    <row r="309">
      <c r="D309" s="61"/>
    </row>
    <row r="310">
      <c r="D310" s="61"/>
    </row>
    <row r="311">
      <c r="D311" s="61"/>
    </row>
    <row r="312">
      <c r="D312" s="61"/>
    </row>
    <row r="313">
      <c r="D313" s="61"/>
    </row>
    <row r="314">
      <c r="D314" s="61"/>
    </row>
    <row r="315">
      <c r="D315" s="61"/>
    </row>
    <row r="316">
      <c r="D316" s="61"/>
    </row>
    <row r="317">
      <c r="D317" s="61"/>
    </row>
    <row r="318">
      <c r="D318" s="61"/>
    </row>
    <row r="319">
      <c r="D319" s="61"/>
    </row>
    <row r="320">
      <c r="D320" s="61"/>
    </row>
    <row r="321">
      <c r="D321" s="61"/>
    </row>
    <row r="322">
      <c r="D322" s="61"/>
    </row>
    <row r="323">
      <c r="D323" s="61"/>
    </row>
    <row r="324">
      <c r="D324" s="61"/>
    </row>
    <row r="325">
      <c r="D325" s="61"/>
    </row>
    <row r="326">
      <c r="D326" s="61"/>
    </row>
    <row r="327">
      <c r="D327" s="61"/>
    </row>
    <row r="328">
      <c r="D328" s="61"/>
    </row>
    <row r="329">
      <c r="D329" s="61"/>
    </row>
    <row r="330">
      <c r="D330" s="61"/>
    </row>
    <row r="331">
      <c r="D331" s="61"/>
    </row>
    <row r="332">
      <c r="D332" s="61"/>
    </row>
    <row r="333">
      <c r="D333" s="61"/>
    </row>
    <row r="334">
      <c r="D334" s="61"/>
    </row>
    <row r="335">
      <c r="D335" s="61"/>
    </row>
    <row r="336">
      <c r="D336" s="61"/>
    </row>
    <row r="337">
      <c r="D337" s="61"/>
    </row>
    <row r="338">
      <c r="D338" s="61"/>
    </row>
    <row r="339">
      <c r="D339" s="61"/>
    </row>
    <row r="340">
      <c r="D340" s="61"/>
    </row>
    <row r="341">
      <c r="D341" s="61"/>
    </row>
    <row r="342">
      <c r="D342" s="61"/>
    </row>
    <row r="343">
      <c r="D343" s="61"/>
    </row>
    <row r="344">
      <c r="D344" s="61"/>
    </row>
    <row r="345">
      <c r="D345" s="61"/>
    </row>
    <row r="346">
      <c r="D346" s="61"/>
    </row>
    <row r="347">
      <c r="D347" s="61"/>
    </row>
    <row r="348">
      <c r="D348" s="61"/>
    </row>
    <row r="349">
      <c r="D349" s="61"/>
    </row>
    <row r="350">
      <c r="D350" s="61"/>
    </row>
    <row r="351">
      <c r="D351" s="61"/>
    </row>
    <row r="352">
      <c r="D352" s="61"/>
    </row>
    <row r="353">
      <c r="D353" s="61"/>
    </row>
    <row r="354">
      <c r="D354" s="61"/>
    </row>
    <row r="355">
      <c r="D355" s="61"/>
    </row>
    <row r="356">
      <c r="D356" s="61"/>
    </row>
    <row r="357">
      <c r="D357" s="61"/>
    </row>
    <row r="358">
      <c r="D358" s="61"/>
    </row>
    <row r="359">
      <c r="D359" s="61"/>
    </row>
    <row r="360">
      <c r="D360" s="61"/>
    </row>
    <row r="361">
      <c r="D361" s="61"/>
    </row>
    <row r="362">
      <c r="D362" s="61"/>
    </row>
    <row r="363">
      <c r="D363" s="61"/>
    </row>
    <row r="364">
      <c r="D364" s="61"/>
    </row>
    <row r="365">
      <c r="D365" s="61"/>
    </row>
    <row r="366">
      <c r="D366" s="61"/>
    </row>
    <row r="367">
      <c r="D367" s="61"/>
    </row>
    <row r="368">
      <c r="D368" s="61"/>
    </row>
    <row r="369">
      <c r="D369" s="61"/>
    </row>
    <row r="370">
      <c r="D370" s="61"/>
    </row>
    <row r="371">
      <c r="D371" s="61"/>
    </row>
    <row r="372">
      <c r="D372" s="61"/>
    </row>
    <row r="373">
      <c r="D373" s="61"/>
    </row>
    <row r="374">
      <c r="D374" s="61"/>
    </row>
    <row r="375">
      <c r="D375" s="61"/>
    </row>
    <row r="376">
      <c r="D376" s="61"/>
    </row>
    <row r="377">
      <c r="D377" s="61"/>
    </row>
    <row r="378">
      <c r="D378" s="61"/>
    </row>
    <row r="379">
      <c r="D379" s="61"/>
    </row>
    <row r="380">
      <c r="D380" s="61"/>
    </row>
    <row r="381">
      <c r="D381" s="61"/>
    </row>
    <row r="382">
      <c r="D382" s="61"/>
    </row>
    <row r="383">
      <c r="D383" s="61"/>
    </row>
    <row r="384">
      <c r="D384" s="61"/>
    </row>
    <row r="385">
      <c r="D385" s="61"/>
    </row>
    <row r="386">
      <c r="D386" s="61"/>
    </row>
    <row r="387">
      <c r="D387" s="61"/>
    </row>
    <row r="388">
      <c r="D388" s="61"/>
    </row>
    <row r="389">
      <c r="D389" s="61"/>
    </row>
    <row r="390">
      <c r="D390" s="61"/>
    </row>
    <row r="391">
      <c r="D391" s="61"/>
    </row>
    <row r="392">
      <c r="D392" s="61"/>
    </row>
    <row r="393">
      <c r="D393" s="61"/>
    </row>
    <row r="394">
      <c r="D394" s="61"/>
    </row>
    <row r="395">
      <c r="D395" s="61"/>
    </row>
    <row r="396">
      <c r="D396" s="61"/>
    </row>
    <row r="397">
      <c r="D397" s="61"/>
    </row>
    <row r="398">
      <c r="D398" s="61"/>
    </row>
    <row r="399">
      <c r="D399" s="61"/>
    </row>
    <row r="400">
      <c r="D400" s="61"/>
    </row>
    <row r="401">
      <c r="D401" s="61"/>
    </row>
    <row r="402">
      <c r="D402" s="61"/>
    </row>
    <row r="403">
      <c r="D403" s="61"/>
    </row>
    <row r="404">
      <c r="D404" s="61"/>
    </row>
    <row r="405">
      <c r="D405" s="61"/>
    </row>
    <row r="406">
      <c r="D406" s="61"/>
    </row>
    <row r="407">
      <c r="D407" s="61"/>
    </row>
    <row r="408">
      <c r="D408" s="61"/>
    </row>
    <row r="409">
      <c r="D409" s="61"/>
    </row>
    <row r="410">
      <c r="D410" s="61"/>
    </row>
    <row r="411">
      <c r="D411" s="61"/>
    </row>
    <row r="412">
      <c r="D412" s="61"/>
    </row>
    <row r="413">
      <c r="D413" s="61"/>
    </row>
    <row r="414">
      <c r="D414" s="61"/>
    </row>
    <row r="415">
      <c r="D415" s="61"/>
    </row>
    <row r="416">
      <c r="D416" s="61"/>
    </row>
    <row r="417">
      <c r="D417" s="61"/>
    </row>
    <row r="418">
      <c r="D418" s="61"/>
    </row>
    <row r="419">
      <c r="D419" s="61"/>
    </row>
    <row r="420">
      <c r="D420" s="61"/>
    </row>
    <row r="421">
      <c r="D421" s="61"/>
    </row>
    <row r="422">
      <c r="D422" s="61"/>
    </row>
    <row r="423">
      <c r="D423" s="61"/>
    </row>
    <row r="424">
      <c r="D424" s="61"/>
    </row>
    <row r="425">
      <c r="D425" s="61"/>
    </row>
    <row r="426">
      <c r="D426" s="61"/>
    </row>
    <row r="427">
      <c r="D427" s="61"/>
    </row>
    <row r="428">
      <c r="D428" s="61"/>
    </row>
    <row r="429">
      <c r="D429" s="61"/>
    </row>
    <row r="430">
      <c r="D430" s="61"/>
    </row>
    <row r="431">
      <c r="D431" s="61"/>
    </row>
    <row r="432">
      <c r="D432" s="61"/>
    </row>
    <row r="433">
      <c r="D433" s="61"/>
    </row>
    <row r="434">
      <c r="D434" s="61"/>
    </row>
    <row r="435">
      <c r="D435" s="61"/>
    </row>
    <row r="436">
      <c r="D436" s="61"/>
    </row>
    <row r="437">
      <c r="D437" s="61"/>
    </row>
    <row r="438">
      <c r="D438" s="61"/>
    </row>
    <row r="439">
      <c r="D439" s="61"/>
    </row>
    <row r="440">
      <c r="D440" s="61"/>
    </row>
    <row r="441">
      <c r="D441" s="61"/>
    </row>
    <row r="442">
      <c r="D442" s="61"/>
    </row>
    <row r="443">
      <c r="D443" s="61"/>
    </row>
    <row r="444">
      <c r="D444" s="61"/>
    </row>
    <row r="445">
      <c r="D445" s="61"/>
    </row>
    <row r="446">
      <c r="D446" s="61"/>
    </row>
    <row r="447">
      <c r="D447" s="61"/>
    </row>
    <row r="448">
      <c r="D448" s="61"/>
    </row>
    <row r="449">
      <c r="D449" s="61"/>
    </row>
    <row r="450">
      <c r="D450" s="61"/>
    </row>
    <row r="451">
      <c r="D451" s="61"/>
    </row>
    <row r="452">
      <c r="D452" s="61"/>
    </row>
    <row r="453">
      <c r="D453" s="61"/>
    </row>
    <row r="454">
      <c r="D454" s="61"/>
    </row>
    <row r="455">
      <c r="D455" s="61"/>
    </row>
    <row r="456">
      <c r="D456" s="61"/>
    </row>
    <row r="457">
      <c r="D457" s="61"/>
    </row>
    <row r="458">
      <c r="D458" s="61"/>
    </row>
    <row r="459">
      <c r="D459" s="61"/>
    </row>
    <row r="460">
      <c r="D460" s="61"/>
    </row>
    <row r="461">
      <c r="D461" s="61"/>
    </row>
    <row r="462">
      <c r="D462" s="61"/>
    </row>
    <row r="463">
      <c r="D463" s="61"/>
    </row>
    <row r="464">
      <c r="D464" s="61"/>
    </row>
    <row r="465">
      <c r="D465" s="61"/>
    </row>
    <row r="466">
      <c r="D466" s="61"/>
    </row>
    <row r="467">
      <c r="D467" s="61"/>
    </row>
    <row r="468">
      <c r="D468" s="61"/>
    </row>
    <row r="469">
      <c r="D469" s="61"/>
    </row>
    <row r="470">
      <c r="D470" s="61"/>
    </row>
    <row r="471">
      <c r="D471" s="61"/>
    </row>
    <row r="472">
      <c r="D472" s="61"/>
    </row>
    <row r="473">
      <c r="D473" s="61"/>
    </row>
    <row r="474">
      <c r="D474" s="61"/>
    </row>
    <row r="475">
      <c r="D475" s="61"/>
    </row>
    <row r="476">
      <c r="D476" s="61"/>
    </row>
    <row r="477">
      <c r="D477" s="61"/>
    </row>
    <row r="478">
      <c r="D478" s="61"/>
    </row>
    <row r="479">
      <c r="D479" s="61"/>
    </row>
    <row r="480">
      <c r="D480" s="61"/>
    </row>
    <row r="481">
      <c r="D481" s="61"/>
    </row>
    <row r="482">
      <c r="D482" s="61"/>
    </row>
    <row r="483">
      <c r="D483" s="61"/>
    </row>
    <row r="484">
      <c r="D484" s="61"/>
    </row>
    <row r="485">
      <c r="D485" s="61"/>
    </row>
    <row r="486">
      <c r="D486" s="61"/>
    </row>
    <row r="487">
      <c r="D487" s="61"/>
    </row>
    <row r="488">
      <c r="D488" s="61"/>
    </row>
    <row r="489">
      <c r="D489" s="61"/>
    </row>
    <row r="490">
      <c r="D490" s="61"/>
    </row>
    <row r="491">
      <c r="D491" s="61"/>
    </row>
    <row r="492">
      <c r="D492" s="61"/>
    </row>
    <row r="493">
      <c r="D493" s="61"/>
    </row>
    <row r="494">
      <c r="D494" s="61"/>
    </row>
    <row r="495">
      <c r="D495" s="61"/>
    </row>
    <row r="496">
      <c r="D496" s="61"/>
    </row>
    <row r="497">
      <c r="D497" s="61"/>
    </row>
    <row r="498">
      <c r="D498" s="61"/>
    </row>
    <row r="499">
      <c r="D499" s="61"/>
    </row>
    <row r="500">
      <c r="D500" s="61"/>
    </row>
    <row r="501">
      <c r="D501" s="61"/>
    </row>
    <row r="502">
      <c r="D502" s="61"/>
    </row>
    <row r="503">
      <c r="D503" s="61"/>
    </row>
    <row r="504">
      <c r="D504" s="61"/>
    </row>
    <row r="505">
      <c r="D505" s="61"/>
    </row>
    <row r="506">
      <c r="D506" s="61"/>
    </row>
    <row r="507">
      <c r="D507" s="61"/>
    </row>
    <row r="508">
      <c r="D508" s="61"/>
    </row>
    <row r="509">
      <c r="D509" s="61"/>
    </row>
    <row r="510">
      <c r="D510" s="61"/>
    </row>
    <row r="511">
      <c r="D511" s="61"/>
    </row>
    <row r="512">
      <c r="D512" s="61"/>
    </row>
    <row r="513">
      <c r="D513" s="61"/>
    </row>
    <row r="514">
      <c r="D514" s="61"/>
    </row>
    <row r="515">
      <c r="D515" s="61"/>
    </row>
    <row r="516">
      <c r="D516" s="61"/>
    </row>
    <row r="517">
      <c r="D517" s="61"/>
    </row>
    <row r="518">
      <c r="D518" s="61"/>
    </row>
    <row r="519">
      <c r="D519" s="61"/>
    </row>
    <row r="520">
      <c r="D520" s="61"/>
    </row>
    <row r="521">
      <c r="D521" s="61"/>
    </row>
    <row r="522">
      <c r="D522" s="61"/>
    </row>
    <row r="523">
      <c r="D523" s="61"/>
    </row>
    <row r="524">
      <c r="D524" s="61"/>
    </row>
    <row r="525">
      <c r="D525" s="61"/>
    </row>
    <row r="526">
      <c r="D526" s="61"/>
    </row>
    <row r="527">
      <c r="D527" s="61"/>
    </row>
    <row r="528">
      <c r="D528" s="61"/>
    </row>
    <row r="529">
      <c r="D529" s="61"/>
    </row>
    <row r="530">
      <c r="D530" s="61"/>
    </row>
    <row r="531">
      <c r="D531" s="61"/>
    </row>
    <row r="532">
      <c r="D532" s="61"/>
    </row>
    <row r="533">
      <c r="D533" s="61"/>
    </row>
    <row r="534">
      <c r="D534" s="61"/>
    </row>
    <row r="535">
      <c r="D535" s="61"/>
    </row>
    <row r="536">
      <c r="D536" s="61"/>
    </row>
    <row r="537">
      <c r="D537" s="61"/>
    </row>
    <row r="538">
      <c r="D538" s="61"/>
    </row>
    <row r="539">
      <c r="D539" s="61"/>
    </row>
    <row r="540">
      <c r="D540" s="61"/>
    </row>
    <row r="541">
      <c r="D541" s="61"/>
    </row>
    <row r="542">
      <c r="D542" s="61"/>
    </row>
    <row r="543">
      <c r="D543" s="61"/>
    </row>
    <row r="544">
      <c r="D544" s="61"/>
    </row>
    <row r="545">
      <c r="D545" s="61"/>
    </row>
    <row r="546">
      <c r="D546" s="61"/>
    </row>
    <row r="547">
      <c r="D547" s="61"/>
    </row>
    <row r="548">
      <c r="D548" s="61"/>
    </row>
    <row r="549">
      <c r="D549" s="61"/>
    </row>
    <row r="550">
      <c r="D550" s="61"/>
    </row>
    <row r="551">
      <c r="D551" s="61"/>
    </row>
    <row r="552">
      <c r="D552" s="61"/>
    </row>
    <row r="553">
      <c r="D553" s="61"/>
    </row>
    <row r="554">
      <c r="D554" s="61"/>
    </row>
    <row r="555">
      <c r="D555" s="61"/>
    </row>
    <row r="556">
      <c r="D556" s="61"/>
    </row>
    <row r="557">
      <c r="D557" s="61"/>
    </row>
    <row r="558">
      <c r="D558" s="61"/>
    </row>
    <row r="559">
      <c r="D559" s="61"/>
    </row>
    <row r="560">
      <c r="D560" s="61"/>
    </row>
    <row r="561">
      <c r="D561" s="61"/>
    </row>
    <row r="562">
      <c r="D562" s="61"/>
    </row>
    <row r="563">
      <c r="D563" s="61"/>
    </row>
    <row r="564">
      <c r="D564" s="61"/>
    </row>
    <row r="565">
      <c r="D565" s="61"/>
    </row>
    <row r="566">
      <c r="D566" s="61"/>
    </row>
    <row r="567">
      <c r="D567" s="61"/>
    </row>
    <row r="568">
      <c r="D568" s="61"/>
    </row>
    <row r="569">
      <c r="D569" s="61"/>
    </row>
    <row r="570">
      <c r="D570" s="61"/>
    </row>
    <row r="571">
      <c r="D571" s="61"/>
    </row>
    <row r="572">
      <c r="D572" s="61"/>
    </row>
    <row r="573">
      <c r="D573" s="61"/>
    </row>
    <row r="574">
      <c r="D574" s="61"/>
    </row>
    <row r="575">
      <c r="D575" s="61"/>
    </row>
    <row r="576">
      <c r="D576" s="61"/>
    </row>
    <row r="577">
      <c r="D577" s="61"/>
    </row>
    <row r="578">
      <c r="D578" s="61"/>
    </row>
    <row r="579">
      <c r="D579" s="61"/>
    </row>
    <row r="580">
      <c r="D580" s="61"/>
    </row>
    <row r="581">
      <c r="D581" s="61"/>
    </row>
    <row r="582">
      <c r="D582" s="61"/>
    </row>
    <row r="583">
      <c r="D583" s="61"/>
    </row>
    <row r="584">
      <c r="D584" s="61"/>
    </row>
    <row r="585">
      <c r="D585" s="61"/>
    </row>
    <row r="586">
      <c r="D586" s="61"/>
    </row>
    <row r="587">
      <c r="D587" s="61"/>
    </row>
    <row r="588">
      <c r="D588" s="61"/>
    </row>
    <row r="589">
      <c r="D589" s="61"/>
    </row>
    <row r="590">
      <c r="D590" s="61"/>
    </row>
    <row r="591">
      <c r="D591" s="61"/>
    </row>
    <row r="592">
      <c r="D592" s="61"/>
    </row>
    <row r="593">
      <c r="D593" s="61"/>
    </row>
    <row r="594">
      <c r="D594" s="61"/>
    </row>
    <row r="595">
      <c r="D595" s="61"/>
    </row>
    <row r="596">
      <c r="D596" s="61"/>
    </row>
    <row r="597">
      <c r="D597" s="61"/>
    </row>
    <row r="598">
      <c r="D598" s="61"/>
    </row>
    <row r="599">
      <c r="D599" s="61"/>
    </row>
    <row r="600">
      <c r="D600" s="61"/>
    </row>
    <row r="601">
      <c r="D601" s="61"/>
    </row>
    <row r="602">
      <c r="D602" s="61"/>
    </row>
    <row r="603">
      <c r="D603" s="61"/>
    </row>
    <row r="604">
      <c r="D604" s="61"/>
    </row>
    <row r="605">
      <c r="D605" s="61"/>
    </row>
    <row r="606">
      <c r="D606" s="61"/>
    </row>
    <row r="607">
      <c r="D607" s="61"/>
    </row>
    <row r="608">
      <c r="D608" s="61"/>
    </row>
    <row r="609">
      <c r="D609" s="61"/>
    </row>
    <row r="610">
      <c r="D610" s="61"/>
    </row>
    <row r="611">
      <c r="D611" s="61"/>
    </row>
    <row r="612">
      <c r="D612" s="61"/>
    </row>
    <row r="613">
      <c r="D613" s="61"/>
    </row>
    <row r="614">
      <c r="D614" s="61"/>
    </row>
    <row r="615">
      <c r="D615" s="61"/>
    </row>
    <row r="616">
      <c r="D616" s="61"/>
    </row>
    <row r="617">
      <c r="D617" s="61"/>
    </row>
    <row r="618">
      <c r="D618" s="61"/>
    </row>
    <row r="619">
      <c r="D619" s="61"/>
    </row>
    <row r="620">
      <c r="D620" s="61"/>
    </row>
    <row r="621">
      <c r="D621" s="61"/>
    </row>
    <row r="622">
      <c r="D622" s="61"/>
    </row>
    <row r="623">
      <c r="D623" s="61"/>
    </row>
    <row r="624">
      <c r="D624" s="61"/>
    </row>
    <row r="625">
      <c r="D625" s="61"/>
    </row>
    <row r="626">
      <c r="D626" s="61"/>
    </row>
    <row r="627">
      <c r="D627" s="61"/>
    </row>
    <row r="628">
      <c r="D628" s="61"/>
    </row>
    <row r="629">
      <c r="D629" s="61"/>
    </row>
    <row r="630">
      <c r="D630" s="61"/>
    </row>
    <row r="631">
      <c r="D631" s="61"/>
    </row>
    <row r="632">
      <c r="D632" s="61"/>
    </row>
    <row r="633">
      <c r="D633" s="61"/>
    </row>
    <row r="634">
      <c r="D634" s="61"/>
    </row>
    <row r="635">
      <c r="D635" s="61"/>
    </row>
    <row r="636">
      <c r="D636" s="61"/>
    </row>
    <row r="637">
      <c r="D637" s="61"/>
    </row>
    <row r="638">
      <c r="D638" s="61"/>
    </row>
    <row r="639">
      <c r="D639" s="61"/>
    </row>
    <row r="640">
      <c r="D640" s="61"/>
    </row>
    <row r="641">
      <c r="D641" s="61"/>
    </row>
    <row r="642">
      <c r="D642" s="61"/>
    </row>
    <row r="643">
      <c r="D643" s="61"/>
    </row>
    <row r="644">
      <c r="D644" s="61"/>
    </row>
    <row r="645">
      <c r="D645" s="61"/>
    </row>
    <row r="646">
      <c r="D646" s="61"/>
    </row>
    <row r="647">
      <c r="D647" s="61"/>
    </row>
    <row r="648">
      <c r="D648" s="61"/>
    </row>
    <row r="649">
      <c r="D649" s="61"/>
    </row>
    <row r="650">
      <c r="D650" s="61"/>
    </row>
    <row r="651">
      <c r="D651" s="61"/>
    </row>
    <row r="652">
      <c r="D652" s="61"/>
    </row>
    <row r="653">
      <c r="D653" s="61"/>
    </row>
    <row r="654">
      <c r="D654" s="61"/>
    </row>
    <row r="655">
      <c r="D655" s="61"/>
    </row>
    <row r="656">
      <c r="D656" s="61"/>
    </row>
    <row r="657">
      <c r="D657" s="61"/>
    </row>
    <row r="658">
      <c r="D658" s="61"/>
    </row>
    <row r="659">
      <c r="D659" s="61"/>
    </row>
    <row r="660">
      <c r="D660" s="61"/>
    </row>
    <row r="661">
      <c r="D661" s="61"/>
    </row>
    <row r="662">
      <c r="D662" s="61"/>
    </row>
    <row r="663">
      <c r="D663" s="61"/>
    </row>
    <row r="664">
      <c r="D664" s="61"/>
    </row>
    <row r="665">
      <c r="D665" s="61"/>
    </row>
    <row r="666">
      <c r="D666" s="61"/>
    </row>
    <row r="667">
      <c r="D667" s="61"/>
    </row>
    <row r="668">
      <c r="D668" s="61"/>
    </row>
    <row r="669">
      <c r="D669" s="61"/>
    </row>
    <row r="670">
      <c r="D670" s="61"/>
    </row>
    <row r="671">
      <c r="D671" s="61"/>
    </row>
    <row r="672">
      <c r="D672" s="61"/>
    </row>
    <row r="673">
      <c r="D673" s="61"/>
    </row>
    <row r="674">
      <c r="D674" s="61"/>
    </row>
    <row r="675">
      <c r="D675" s="61"/>
    </row>
    <row r="676">
      <c r="D676" s="61"/>
    </row>
    <row r="677">
      <c r="D677" s="61"/>
    </row>
    <row r="678">
      <c r="D678" s="61"/>
    </row>
    <row r="679">
      <c r="D679" s="61"/>
    </row>
    <row r="680">
      <c r="D680" s="61"/>
    </row>
    <row r="681">
      <c r="D681" s="61"/>
    </row>
    <row r="682">
      <c r="D682" s="61"/>
    </row>
    <row r="683">
      <c r="D683" s="61"/>
    </row>
    <row r="684">
      <c r="D684" s="61"/>
    </row>
    <row r="685">
      <c r="D685" s="61"/>
    </row>
    <row r="686">
      <c r="D686" s="61"/>
    </row>
    <row r="687">
      <c r="D687" s="61"/>
    </row>
    <row r="688">
      <c r="D688" s="61"/>
    </row>
    <row r="689">
      <c r="D689" s="61"/>
    </row>
    <row r="690">
      <c r="D690" s="61"/>
    </row>
    <row r="691">
      <c r="D691" s="61"/>
    </row>
    <row r="692">
      <c r="D692" s="61"/>
    </row>
    <row r="693">
      <c r="D693" s="61"/>
    </row>
    <row r="694">
      <c r="D694" s="61"/>
    </row>
    <row r="695">
      <c r="D695" s="61"/>
    </row>
    <row r="696">
      <c r="D696" s="61"/>
    </row>
    <row r="697">
      <c r="D697" s="61"/>
    </row>
    <row r="698">
      <c r="D698" s="61"/>
    </row>
    <row r="699">
      <c r="D699" s="61"/>
    </row>
    <row r="700">
      <c r="D700" s="61"/>
    </row>
    <row r="701">
      <c r="D701" s="61"/>
    </row>
    <row r="702">
      <c r="D702" s="61"/>
    </row>
    <row r="703">
      <c r="D703" s="61"/>
    </row>
    <row r="704">
      <c r="D704" s="61"/>
    </row>
    <row r="705">
      <c r="D705" s="61"/>
    </row>
    <row r="706">
      <c r="D706" s="61"/>
    </row>
    <row r="707">
      <c r="D707" s="61"/>
    </row>
    <row r="708">
      <c r="D708" s="61"/>
    </row>
    <row r="709">
      <c r="D709" s="61"/>
    </row>
    <row r="710">
      <c r="D710" s="61"/>
    </row>
    <row r="711">
      <c r="D711" s="61"/>
    </row>
    <row r="712">
      <c r="D712" s="61"/>
    </row>
    <row r="713">
      <c r="D713" s="61"/>
    </row>
    <row r="714">
      <c r="D714" s="61"/>
    </row>
    <row r="715">
      <c r="D715" s="61"/>
    </row>
    <row r="716">
      <c r="D716" s="61"/>
    </row>
    <row r="717">
      <c r="D717" s="61"/>
    </row>
    <row r="718">
      <c r="D718" s="61"/>
    </row>
    <row r="719">
      <c r="D719" s="61"/>
    </row>
    <row r="720">
      <c r="D720" s="61"/>
    </row>
    <row r="721">
      <c r="D721" s="61"/>
    </row>
    <row r="722">
      <c r="D722" s="61"/>
    </row>
    <row r="723">
      <c r="D723" s="61"/>
    </row>
    <row r="724">
      <c r="D724" s="61"/>
    </row>
    <row r="725">
      <c r="D725" s="61"/>
    </row>
    <row r="726">
      <c r="D726" s="61"/>
    </row>
    <row r="727">
      <c r="D727" s="61"/>
    </row>
    <row r="728">
      <c r="D728" s="61"/>
    </row>
    <row r="729">
      <c r="D729" s="61"/>
    </row>
    <row r="730">
      <c r="D730" s="61"/>
    </row>
    <row r="731">
      <c r="D731" s="61"/>
    </row>
    <row r="732">
      <c r="D732" s="61"/>
    </row>
    <row r="733">
      <c r="D733" s="61"/>
    </row>
    <row r="734">
      <c r="D734" s="61"/>
    </row>
    <row r="735">
      <c r="D735" s="61"/>
    </row>
    <row r="736">
      <c r="D736" s="61"/>
    </row>
    <row r="737">
      <c r="D737" s="61"/>
    </row>
    <row r="738">
      <c r="D738" s="61"/>
    </row>
    <row r="739">
      <c r="D739" s="61"/>
    </row>
    <row r="740">
      <c r="D740" s="61"/>
    </row>
    <row r="741">
      <c r="D741" s="61"/>
    </row>
    <row r="742">
      <c r="D742" s="61"/>
    </row>
    <row r="743">
      <c r="D743" s="61"/>
    </row>
    <row r="744">
      <c r="D744" s="61"/>
    </row>
    <row r="745">
      <c r="D745" s="61"/>
    </row>
    <row r="746">
      <c r="D746" s="61"/>
    </row>
    <row r="747">
      <c r="D747" s="61"/>
    </row>
    <row r="748">
      <c r="D748" s="61"/>
    </row>
    <row r="749">
      <c r="D749" s="61"/>
    </row>
    <row r="750">
      <c r="D750" s="61"/>
    </row>
    <row r="751">
      <c r="D751" s="61"/>
    </row>
    <row r="752">
      <c r="D752" s="61"/>
    </row>
    <row r="753">
      <c r="D753" s="61"/>
    </row>
    <row r="754">
      <c r="D754" s="61"/>
    </row>
    <row r="755">
      <c r="D755" s="61"/>
    </row>
    <row r="756">
      <c r="D756" s="61"/>
    </row>
    <row r="757">
      <c r="D757" s="61"/>
    </row>
    <row r="758">
      <c r="D758" s="61"/>
    </row>
    <row r="759">
      <c r="D759" s="61"/>
    </row>
    <row r="760">
      <c r="D760" s="61"/>
    </row>
    <row r="761">
      <c r="D761" s="61"/>
    </row>
    <row r="762">
      <c r="D762" s="61"/>
    </row>
    <row r="763">
      <c r="D763" s="61"/>
    </row>
    <row r="764">
      <c r="D764" s="61"/>
    </row>
    <row r="765">
      <c r="D765" s="61"/>
    </row>
    <row r="766">
      <c r="D766" s="61"/>
    </row>
    <row r="767">
      <c r="D767" s="61"/>
    </row>
    <row r="768">
      <c r="D768" s="61"/>
    </row>
    <row r="769">
      <c r="D769" s="61"/>
    </row>
    <row r="770">
      <c r="D770" s="61"/>
    </row>
    <row r="771">
      <c r="D771" s="61"/>
    </row>
    <row r="772">
      <c r="D772" s="61"/>
    </row>
    <row r="773">
      <c r="D773" s="61"/>
    </row>
    <row r="774">
      <c r="D774" s="61"/>
    </row>
    <row r="775">
      <c r="D775" s="61"/>
    </row>
    <row r="776">
      <c r="D776" s="61"/>
    </row>
    <row r="777">
      <c r="D777" s="61"/>
    </row>
    <row r="778">
      <c r="D778" s="61"/>
    </row>
    <row r="779">
      <c r="D779" s="61"/>
    </row>
    <row r="780">
      <c r="D780" s="61"/>
    </row>
    <row r="781">
      <c r="D781" s="61"/>
    </row>
    <row r="782">
      <c r="D782" s="61"/>
    </row>
    <row r="783">
      <c r="D783" s="61"/>
    </row>
    <row r="784">
      <c r="D784" s="61"/>
    </row>
    <row r="785">
      <c r="D785" s="61"/>
    </row>
    <row r="786">
      <c r="D786" s="61"/>
    </row>
    <row r="787">
      <c r="D787" s="61"/>
    </row>
    <row r="788">
      <c r="D788" s="61"/>
    </row>
    <row r="789">
      <c r="D789" s="61"/>
    </row>
    <row r="790">
      <c r="D790" s="61"/>
    </row>
    <row r="791">
      <c r="D791" s="61"/>
    </row>
    <row r="792">
      <c r="D792" s="61"/>
    </row>
    <row r="793">
      <c r="D793" s="61"/>
    </row>
    <row r="794">
      <c r="D794" s="61"/>
    </row>
    <row r="795">
      <c r="D795" s="61"/>
    </row>
    <row r="796">
      <c r="D796" s="61"/>
    </row>
    <row r="797">
      <c r="D797" s="61"/>
    </row>
    <row r="798">
      <c r="D798" s="61"/>
    </row>
    <row r="799">
      <c r="D799" s="61"/>
    </row>
    <row r="800">
      <c r="D800" s="61"/>
    </row>
    <row r="801">
      <c r="D801" s="61"/>
    </row>
    <row r="802">
      <c r="D802" s="61"/>
    </row>
    <row r="803">
      <c r="D803" s="61"/>
    </row>
    <row r="804">
      <c r="D804" s="61"/>
    </row>
    <row r="805">
      <c r="D805" s="61"/>
    </row>
    <row r="806">
      <c r="D806" s="61"/>
    </row>
    <row r="807">
      <c r="D807" s="61"/>
    </row>
    <row r="808">
      <c r="D808" s="61"/>
    </row>
    <row r="809">
      <c r="D809" s="61"/>
    </row>
    <row r="810">
      <c r="D810" s="61"/>
    </row>
    <row r="811">
      <c r="D811" s="61"/>
    </row>
    <row r="812">
      <c r="D812" s="61"/>
    </row>
    <row r="813">
      <c r="D813" s="61"/>
    </row>
    <row r="814">
      <c r="D814" s="61"/>
    </row>
    <row r="815">
      <c r="D815" s="61"/>
    </row>
    <row r="816">
      <c r="D816" s="61"/>
    </row>
    <row r="817">
      <c r="D817" s="61"/>
    </row>
    <row r="818">
      <c r="D818" s="61"/>
    </row>
    <row r="819">
      <c r="D819" s="61"/>
    </row>
    <row r="820">
      <c r="D820" s="61"/>
    </row>
    <row r="821">
      <c r="D821" s="61"/>
    </row>
    <row r="822">
      <c r="D822" s="61"/>
    </row>
    <row r="823">
      <c r="D823" s="61"/>
    </row>
    <row r="824">
      <c r="D824" s="61"/>
    </row>
    <row r="825">
      <c r="D825" s="61"/>
    </row>
    <row r="826">
      <c r="D826" s="61"/>
    </row>
    <row r="827">
      <c r="D827" s="61"/>
    </row>
    <row r="828">
      <c r="D828" s="61"/>
    </row>
    <row r="829">
      <c r="D829" s="61"/>
    </row>
    <row r="830">
      <c r="D830" s="61"/>
    </row>
    <row r="831">
      <c r="D831" s="61"/>
    </row>
    <row r="832">
      <c r="D832" s="61"/>
    </row>
    <row r="833">
      <c r="D833" s="61"/>
    </row>
    <row r="834">
      <c r="D834" s="61"/>
    </row>
    <row r="835">
      <c r="D835" s="61"/>
    </row>
    <row r="836">
      <c r="D836" s="61"/>
    </row>
    <row r="837">
      <c r="D837" s="61"/>
    </row>
    <row r="838">
      <c r="D838" s="61"/>
    </row>
    <row r="839">
      <c r="D839" s="61"/>
    </row>
    <row r="840">
      <c r="D840" s="61"/>
    </row>
    <row r="841">
      <c r="D841" s="61"/>
    </row>
    <row r="842">
      <c r="D842" s="61"/>
    </row>
    <row r="843">
      <c r="D843" s="61"/>
    </row>
    <row r="844">
      <c r="D844" s="61"/>
    </row>
    <row r="845">
      <c r="D845" s="61"/>
    </row>
    <row r="846">
      <c r="D846" s="61"/>
    </row>
    <row r="847">
      <c r="D847" s="61"/>
    </row>
    <row r="848">
      <c r="D848" s="61"/>
    </row>
    <row r="849">
      <c r="D849" s="61"/>
    </row>
    <row r="850">
      <c r="D850" s="61"/>
    </row>
    <row r="851">
      <c r="D851" s="61"/>
    </row>
    <row r="852">
      <c r="D852" s="61"/>
    </row>
    <row r="853">
      <c r="D853" s="61"/>
    </row>
    <row r="854">
      <c r="D854" s="61"/>
    </row>
    <row r="855">
      <c r="D855" s="61"/>
    </row>
    <row r="856">
      <c r="D856" s="61"/>
    </row>
    <row r="857">
      <c r="D857" s="61"/>
    </row>
    <row r="858">
      <c r="D858" s="61"/>
    </row>
    <row r="859">
      <c r="D859" s="61"/>
    </row>
    <row r="860">
      <c r="D860" s="61"/>
    </row>
    <row r="861">
      <c r="D861" s="61"/>
    </row>
    <row r="862">
      <c r="D862" s="61"/>
    </row>
    <row r="863">
      <c r="D863" s="61"/>
    </row>
    <row r="864">
      <c r="D864" s="61"/>
    </row>
    <row r="865">
      <c r="D865" s="61"/>
    </row>
    <row r="866">
      <c r="D866" s="61"/>
    </row>
    <row r="867">
      <c r="D867" s="61"/>
    </row>
    <row r="868">
      <c r="D868" s="61"/>
    </row>
    <row r="869">
      <c r="D869" s="61"/>
    </row>
    <row r="870">
      <c r="D870" s="61"/>
    </row>
    <row r="871">
      <c r="D871" s="61"/>
    </row>
    <row r="872">
      <c r="D872" s="61"/>
    </row>
    <row r="873">
      <c r="D873" s="61"/>
    </row>
    <row r="874">
      <c r="D874" s="61"/>
    </row>
    <row r="875">
      <c r="D875" s="61"/>
    </row>
    <row r="876">
      <c r="D876" s="61"/>
    </row>
    <row r="877">
      <c r="D877" s="61"/>
    </row>
    <row r="878">
      <c r="D878" s="61"/>
    </row>
    <row r="879">
      <c r="D879" s="61"/>
    </row>
    <row r="880">
      <c r="D880" s="61"/>
    </row>
    <row r="881">
      <c r="D881" s="61"/>
    </row>
    <row r="882">
      <c r="D882" s="61"/>
    </row>
    <row r="883">
      <c r="D883" s="61"/>
    </row>
    <row r="884">
      <c r="D884" s="61"/>
    </row>
    <row r="885">
      <c r="D885" s="61"/>
    </row>
    <row r="886">
      <c r="D886" s="61"/>
    </row>
    <row r="887">
      <c r="D887" s="61"/>
    </row>
    <row r="888">
      <c r="D888" s="61"/>
    </row>
    <row r="889">
      <c r="D889" s="61"/>
    </row>
    <row r="890">
      <c r="D890" s="61"/>
    </row>
    <row r="891">
      <c r="D891" s="61"/>
    </row>
    <row r="892">
      <c r="D892" s="61"/>
    </row>
    <row r="893">
      <c r="D893" s="61"/>
    </row>
    <row r="894">
      <c r="D894" s="61"/>
    </row>
    <row r="895">
      <c r="D895" s="61"/>
    </row>
    <row r="896">
      <c r="D896" s="61"/>
    </row>
    <row r="897">
      <c r="D897" s="61"/>
    </row>
    <row r="898">
      <c r="D898" s="61"/>
    </row>
    <row r="899">
      <c r="D899" s="61"/>
    </row>
    <row r="900">
      <c r="D900" s="61"/>
    </row>
    <row r="901">
      <c r="D901" s="61"/>
    </row>
    <row r="902">
      <c r="D902" s="61"/>
    </row>
    <row r="903">
      <c r="D903" s="61"/>
    </row>
    <row r="904">
      <c r="D904" s="61"/>
    </row>
    <row r="905">
      <c r="D905" s="61"/>
    </row>
    <row r="906">
      <c r="D906" s="61"/>
    </row>
    <row r="907">
      <c r="D907" s="61"/>
    </row>
    <row r="908">
      <c r="D908" s="61"/>
    </row>
    <row r="909">
      <c r="D909" s="61"/>
    </row>
    <row r="910">
      <c r="D910" s="61"/>
    </row>
    <row r="911">
      <c r="D911" s="61"/>
    </row>
    <row r="912">
      <c r="D912" s="61"/>
    </row>
    <row r="913">
      <c r="D913" s="61"/>
    </row>
    <row r="914">
      <c r="D914" s="61"/>
    </row>
    <row r="915">
      <c r="D915" s="61"/>
    </row>
    <row r="916">
      <c r="D916" s="61"/>
    </row>
    <row r="917">
      <c r="D917" s="61"/>
    </row>
    <row r="918">
      <c r="D918" s="61"/>
    </row>
    <row r="919">
      <c r="D919" s="61"/>
    </row>
    <row r="920">
      <c r="D920" s="61"/>
    </row>
    <row r="921">
      <c r="D921" s="61"/>
    </row>
    <row r="922">
      <c r="D922" s="61"/>
    </row>
    <row r="923">
      <c r="D923" s="61"/>
    </row>
    <row r="924">
      <c r="D924" s="61"/>
    </row>
    <row r="925">
      <c r="D925" s="61"/>
    </row>
    <row r="926">
      <c r="D926" s="61"/>
    </row>
    <row r="927">
      <c r="D927" s="61"/>
    </row>
    <row r="928">
      <c r="D928" s="61"/>
    </row>
    <row r="929">
      <c r="D929" s="61"/>
    </row>
    <row r="930">
      <c r="D930" s="61"/>
    </row>
    <row r="931">
      <c r="D931" s="61"/>
    </row>
    <row r="932">
      <c r="D932" s="61"/>
    </row>
    <row r="933">
      <c r="D933" s="61"/>
    </row>
    <row r="934">
      <c r="D934" s="61"/>
    </row>
    <row r="935">
      <c r="D935" s="61"/>
    </row>
    <row r="936">
      <c r="D936" s="61"/>
    </row>
    <row r="937">
      <c r="D937" s="61"/>
    </row>
    <row r="938">
      <c r="D938" s="61"/>
    </row>
    <row r="939">
      <c r="D939" s="61"/>
    </row>
    <row r="940">
      <c r="D940" s="61"/>
    </row>
    <row r="941">
      <c r="D941" s="61"/>
    </row>
    <row r="942">
      <c r="D942" s="61"/>
    </row>
    <row r="943">
      <c r="D943" s="61"/>
    </row>
    <row r="944">
      <c r="D944" s="61"/>
    </row>
    <row r="945">
      <c r="D945" s="61"/>
    </row>
    <row r="946">
      <c r="D946" s="61"/>
    </row>
    <row r="947">
      <c r="D947" s="61"/>
    </row>
    <row r="948">
      <c r="D948" s="61"/>
    </row>
    <row r="949">
      <c r="D949" s="61"/>
    </row>
    <row r="950">
      <c r="D950" s="61"/>
    </row>
    <row r="951">
      <c r="D951" s="61"/>
    </row>
    <row r="952">
      <c r="D952" s="61"/>
    </row>
    <row r="953">
      <c r="D953" s="61"/>
    </row>
    <row r="954">
      <c r="D954" s="61"/>
    </row>
    <row r="955">
      <c r="D955" s="61"/>
    </row>
    <row r="956">
      <c r="D956" s="61"/>
    </row>
    <row r="957">
      <c r="D957" s="61"/>
    </row>
    <row r="958">
      <c r="D958" s="61"/>
    </row>
    <row r="959">
      <c r="D959" s="61"/>
    </row>
    <row r="960">
      <c r="D960" s="61"/>
    </row>
    <row r="961">
      <c r="D961" s="61"/>
    </row>
    <row r="962">
      <c r="D962" s="61"/>
    </row>
    <row r="963">
      <c r="D963" s="61"/>
    </row>
    <row r="964">
      <c r="D964" s="61"/>
    </row>
    <row r="965">
      <c r="D965" s="61"/>
    </row>
    <row r="966">
      <c r="D966" s="61"/>
    </row>
    <row r="967">
      <c r="D967" s="61"/>
    </row>
    <row r="968">
      <c r="D968" s="61"/>
    </row>
    <row r="969">
      <c r="D969" s="61"/>
    </row>
    <row r="970">
      <c r="D970" s="61"/>
    </row>
    <row r="971">
      <c r="D971" s="61"/>
    </row>
    <row r="972">
      <c r="D972" s="61"/>
    </row>
    <row r="973">
      <c r="D973" s="61"/>
    </row>
    <row r="974">
      <c r="D974" s="61"/>
    </row>
    <row r="975">
      <c r="D975" s="61"/>
    </row>
    <row r="976">
      <c r="D976" s="61"/>
    </row>
    <row r="977">
      <c r="D977" s="61"/>
    </row>
    <row r="978">
      <c r="D978" s="61"/>
    </row>
    <row r="979">
      <c r="D979" s="61"/>
    </row>
    <row r="980">
      <c r="D980" s="61"/>
    </row>
    <row r="981">
      <c r="D981" s="61"/>
    </row>
    <row r="982">
      <c r="D982" s="61"/>
    </row>
    <row r="983">
      <c r="D983" s="61"/>
    </row>
    <row r="984">
      <c r="D984" s="61"/>
    </row>
    <row r="985">
      <c r="D985" s="61"/>
    </row>
    <row r="986">
      <c r="D986" s="61"/>
    </row>
    <row r="987">
      <c r="D987" s="61"/>
    </row>
    <row r="988">
      <c r="D988" s="61"/>
    </row>
    <row r="989">
      <c r="D989" s="61"/>
    </row>
    <row r="990">
      <c r="D990" s="61"/>
    </row>
    <row r="991">
      <c r="D991" s="61"/>
    </row>
    <row r="992">
      <c r="D992" s="61"/>
    </row>
    <row r="993">
      <c r="D993" s="61"/>
    </row>
    <row r="994">
      <c r="D994" s="61"/>
    </row>
    <row r="995">
      <c r="D995" s="61"/>
    </row>
    <row r="996">
      <c r="D996" s="61"/>
    </row>
    <row r="997">
      <c r="D997" s="61"/>
    </row>
    <row r="998">
      <c r="D998" s="61"/>
    </row>
    <row r="999">
      <c r="D999" s="61"/>
    </row>
    <row r="1000">
      <c r="D1000" s="61"/>
    </row>
  </sheetData>
  <dataValidations>
    <dataValidation type="list" allowBlank="1" showErrorMessage="1" sqref="B3:B8 B11:B16 B19:B24">
      <formula1>"Conservador,Moderado,Agressivo"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12.63"/>
    <col customWidth="1" min="2" max="2" width="26.0"/>
    <col customWidth="1" min="3" max="3" width="22.38"/>
    <col customWidth="1" min="4" max="5" width="12.63"/>
  </cols>
  <sheetData>
    <row r="1" collapsed="1">
      <c r="A1" s="66" t="s">
        <v>37</v>
      </c>
    </row>
    <row r="2" ht="75.0" hidden="1" customHeight="1" outlineLevel="1">
      <c r="A2" s="67" t="s">
        <v>38</v>
      </c>
    </row>
    <row r="3" hidden="1" outlineLevel="1">
      <c r="A3" s="66" t="s">
        <v>39</v>
      </c>
    </row>
    <row r="4" ht="75.0" hidden="1" customHeight="1" outlineLevel="1">
      <c r="A4" s="67" t="s">
        <v>40</v>
      </c>
    </row>
    <row r="5" hidden="1" outlineLevel="1">
      <c r="A5" s="66" t="s">
        <v>41</v>
      </c>
    </row>
    <row r="6" ht="75.0" hidden="1" customHeight="1" outlineLevel="1">
      <c r="A6" s="67" t="s">
        <v>42</v>
      </c>
    </row>
    <row r="7" hidden="1" outlineLevel="1">
      <c r="A7" s="66" t="s">
        <v>43</v>
      </c>
    </row>
    <row r="8" ht="75.0" hidden="1" customHeight="1" outlineLevel="1">
      <c r="A8" s="67" t="s">
        <v>44</v>
      </c>
    </row>
    <row r="9" hidden="1" outlineLevel="1">
      <c r="A9" s="66" t="s">
        <v>45</v>
      </c>
    </row>
    <row r="10" ht="75.0" hidden="1" customHeight="1" outlineLevel="1">
      <c r="A10" s="67" t="s">
        <v>46</v>
      </c>
    </row>
    <row r="11" hidden="1" outlineLevel="1">
      <c r="A11" s="66" t="s">
        <v>47</v>
      </c>
    </row>
    <row r="12" ht="75.0" hidden="1" customHeight="1" outlineLevel="1">
      <c r="A12" s="67" t="s">
        <v>48</v>
      </c>
    </row>
    <row r="13" hidden="1" outlineLevel="1">
      <c r="A13" s="66" t="s">
        <v>49</v>
      </c>
    </row>
    <row r="14" ht="225.0" customHeight="1"/>
    <row r="15" ht="225.0" customHeight="1"/>
    <row r="16" ht="225.0" customHeight="1"/>
    <row r="17" ht="225.0" customHeight="1"/>
    <row r="18">
      <c r="A18" s="66" t="s">
        <v>50</v>
      </c>
    </row>
    <row r="20">
      <c r="A20" s="68" t="s">
        <v>51</v>
      </c>
      <c r="B20" s="69" t="s">
        <v>52</v>
      </c>
    </row>
    <row r="21">
      <c r="A21" s="70">
        <v>2.0</v>
      </c>
      <c r="B21" s="71">
        <v>5446.7</v>
      </c>
    </row>
    <row r="22">
      <c r="A22" s="72">
        <v>5.0</v>
      </c>
      <c r="B22" s="73">
        <v>16760.8</v>
      </c>
    </row>
    <row r="23">
      <c r="A23" s="70">
        <v>10.0</v>
      </c>
      <c r="B23" s="71">
        <v>48691.5</v>
      </c>
    </row>
    <row r="24">
      <c r="A24" s="72">
        <v>15.0</v>
      </c>
      <c r="B24" s="73">
        <v>109522.0</v>
      </c>
    </row>
    <row r="25">
      <c r="A25" s="70">
        <v>20.0</v>
      </c>
      <c r="B25" s="74">
        <v>225410.0</v>
      </c>
    </row>
    <row r="26">
      <c r="A26" s="75">
        <v>30.0</v>
      </c>
      <c r="B26" s="76">
        <v>866781.0</v>
      </c>
    </row>
    <row r="28">
      <c r="A28" s="77" t="s">
        <v>51</v>
      </c>
      <c r="B28" s="78" t="s">
        <v>53</v>
      </c>
    </row>
    <row r="29">
      <c r="A29" s="79">
        <v>2.0</v>
      </c>
      <c r="B29" s="80">
        <v>58.82</v>
      </c>
    </row>
    <row r="30">
      <c r="A30" s="81">
        <v>5.0</v>
      </c>
      <c r="B30" s="82">
        <v>181.017</v>
      </c>
    </row>
    <row r="31">
      <c r="A31" s="79">
        <v>10.0</v>
      </c>
      <c r="B31" s="80">
        <v>525.869</v>
      </c>
    </row>
    <row r="32">
      <c r="A32" s="81">
        <v>15.0</v>
      </c>
      <c r="B32" s="82">
        <v>1182.84</v>
      </c>
    </row>
    <row r="33">
      <c r="A33" s="79">
        <v>20.0</v>
      </c>
      <c r="B33" s="80">
        <v>2434.43</v>
      </c>
    </row>
    <row r="34">
      <c r="A34" s="83">
        <v>30.0</v>
      </c>
      <c r="B34" s="84">
        <v>9361.23</v>
      </c>
    </row>
    <row r="36">
      <c r="A36" s="68" t="s">
        <v>51</v>
      </c>
      <c r="B36" s="69" t="s">
        <v>54</v>
      </c>
    </row>
    <row r="37">
      <c r="A37" s="70">
        <v>2.0</v>
      </c>
      <c r="B37" s="85">
        <v>1.08000117513775E16</v>
      </c>
    </row>
    <row r="38">
      <c r="A38" s="72">
        <v>5.0</v>
      </c>
      <c r="B38" s="86">
        <v>1.08000214786883E16</v>
      </c>
    </row>
    <row r="39">
      <c r="A39" s="70">
        <v>10.0</v>
      </c>
      <c r="B39" s="85">
        <v>1.08000164299723E16</v>
      </c>
    </row>
    <row r="40">
      <c r="A40" s="72">
        <v>15.0</v>
      </c>
      <c r="B40" s="86">
        <v>1.08000219134055E16</v>
      </c>
    </row>
    <row r="41">
      <c r="A41" s="70">
        <v>20.0</v>
      </c>
      <c r="B41" s="85">
        <v>1.08000088727208E16</v>
      </c>
    </row>
    <row r="42">
      <c r="A42" s="75">
        <v>30.0</v>
      </c>
      <c r="B42" s="87">
        <v>1.0799994462269E16</v>
      </c>
    </row>
    <row r="44">
      <c r="A44" s="77" t="s">
        <v>51</v>
      </c>
      <c r="B44" s="88" t="s">
        <v>52</v>
      </c>
      <c r="C44" s="88" t="s">
        <v>53</v>
      </c>
      <c r="D44" s="89" t="s">
        <v>55</v>
      </c>
    </row>
    <row r="45">
      <c r="A45" s="79">
        <v>2.0</v>
      </c>
      <c r="B45" s="90">
        <v>5446.17</v>
      </c>
      <c r="C45" s="91">
        <f t="shared" ref="C45:C50" si="1">($B45*1%)</f>
        <v>54.4617</v>
      </c>
      <c r="D45" s="92"/>
    </row>
    <row r="46">
      <c r="A46" s="81">
        <v>5.0</v>
      </c>
      <c r="B46" s="93">
        <v>16760.8</v>
      </c>
      <c r="C46" s="94">
        <f t="shared" si="1"/>
        <v>167.608</v>
      </c>
      <c r="D46" s="95"/>
    </row>
    <row r="47">
      <c r="A47" s="79">
        <v>10.0</v>
      </c>
      <c r="B47" s="90">
        <v>48691.5</v>
      </c>
      <c r="C47" s="91">
        <f t="shared" si="1"/>
        <v>486.915</v>
      </c>
      <c r="D47" s="92"/>
    </row>
    <row r="48">
      <c r="A48" s="81">
        <v>15.0</v>
      </c>
      <c r="B48" s="94">
        <v>109522.0</v>
      </c>
      <c r="C48" s="94">
        <f t="shared" si="1"/>
        <v>1095.22</v>
      </c>
      <c r="D48" s="95"/>
    </row>
    <row r="49">
      <c r="A49" s="79">
        <v>20.0</v>
      </c>
      <c r="B49" s="91">
        <v>225410.0</v>
      </c>
      <c r="C49" s="91">
        <f t="shared" si="1"/>
        <v>2254.1</v>
      </c>
      <c r="D49" s="92"/>
    </row>
    <row r="50">
      <c r="A50" s="83">
        <v>30.0</v>
      </c>
      <c r="B50" s="96">
        <v>866781.0</v>
      </c>
      <c r="C50" s="96">
        <f t="shared" si="1"/>
        <v>8667.81</v>
      </c>
      <c r="D50" s="97"/>
    </row>
  </sheetData>
  <mergeCells count="14">
    <mergeCell ref="A8:E8"/>
    <mergeCell ref="A9:E9"/>
    <mergeCell ref="A10:E10"/>
    <mergeCell ref="A11:E11"/>
    <mergeCell ref="A12:E12"/>
    <mergeCell ref="A13:E13"/>
    <mergeCell ref="A18:E18"/>
    <mergeCell ref="A1:E1"/>
    <mergeCell ref="A2:E2"/>
    <mergeCell ref="A3:E3"/>
    <mergeCell ref="A4:E4"/>
    <mergeCell ref="A5:E5"/>
    <mergeCell ref="A6:E6"/>
    <mergeCell ref="A7:E7"/>
  </mergeCells>
  <dataValidations>
    <dataValidation type="custom" allowBlank="1" showDropDown="1" sqref="A21:B26 A29:B34 A37:A42 A45:C50">
      <formula1>AND(ISNUMBER(A21),(NOT(OR(NOT(ISERROR(DATEVALUE(A21))), AND(ISNUMBER(A21), LEFT(CELL("format", A21))="D")))))</formula1>
    </dataValidation>
  </dataValidations>
  <drawing r:id="rId1"/>
  <tableParts count="4">
    <tablePart r:id="rId6"/>
    <tablePart r:id="rId7"/>
    <tablePart r:id="rId8"/>
    <tablePart r:id="rId9"/>
  </tableParts>
</worksheet>
</file>