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\Documents\CWRU Data Analytics\01 - Excel\Homework 1\Homework-1\"/>
    </mc:Choice>
  </mc:AlternateContent>
  <xr:revisionPtr revIDLastSave="0" documentId="13_ncr:1_{C9DAB84A-8A1E-4B88-8FD6-4C78BCCA70FE}" xr6:coauthVersionLast="40" xr6:coauthVersionMax="40" xr10:uidLastSave="{00000000-0000-0000-0000-000000000000}"/>
  <bookViews>
    <workbookView xWindow="0" yWindow="0" windowWidth="23040" windowHeight="8988" xr2:uid="{00000000-000D-0000-FFFF-FFFF00000000}"/>
  </bookViews>
  <sheets>
    <sheet name="Data" sheetId="1" r:id="rId1"/>
    <sheet name="Pivot1" sheetId="2" r:id="rId2"/>
    <sheet name="Pivot2" sheetId="3" r:id="rId3"/>
    <sheet name="Pivot3" sheetId="5" r:id="rId4"/>
    <sheet name="Bonus" sheetId="6" r:id="rId5"/>
  </sheets>
  <definedNames>
    <definedName name="_xlnm._FilterDatabase" localSheetId="0" hidden="1">Data!$A$1:$T$4115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3" i="6" l="1"/>
  <c r="E13" i="6"/>
  <c r="D13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3" i="6"/>
  <c r="D4" i="6"/>
  <c r="D5" i="6"/>
  <c r="G5" i="6" s="1"/>
  <c r="D6" i="6"/>
  <c r="D7" i="6"/>
  <c r="D8" i="6"/>
  <c r="G8" i="6" s="1"/>
  <c r="H8" i="6" s="1"/>
  <c r="D9" i="6"/>
  <c r="D10" i="6"/>
  <c r="G10" i="6" s="1"/>
  <c r="J10" i="6" s="1"/>
  <c r="D11" i="6"/>
  <c r="D12" i="6"/>
  <c r="D2" i="6"/>
  <c r="J5" i="6" l="1"/>
  <c r="J6" i="6"/>
  <c r="G6" i="6"/>
  <c r="I6" i="6" s="1"/>
  <c r="G4" i="6"/>
  <c r="J4" i="6" s="1"/>
  <c r="G11" i="6"/>
  <c r="I11" i="6" s="1"/>
  <c r="G3" i="6"/>
  <c r="I3" i="6" s="1"/>
  <c r="G12" i="6"/>
  <c r="I12" i="6" s="1"/>
  <c r="I5" i="6"/>
  <c r="I10" i="6"/>
  <c r="G2" i="6"/>
  <c r="J2" i="6" s="1"/>
  <c r="H10" i="6"/>
  <c r="H6" i="6"/>
  <c r="G9" i="6"/>
  <c r="I9" i="6" s="1"/>
  <c r="G7" i="6"/>
  <c r="J7" i="6" s="1"/>
  <c r="H5" i="6"/>
  <c r="G13" i="6"/>
  <c r="H13" i="6" s="1"/>
  <c r="I4" i="6"/>
  <c r="H12" i="6"/>
  <c r="H4" i="6"/>
  <c r="J12" i="6"/>
  <c r="J11" i="6"/>
  <c r="J8" i="6"/>
  <c r="I8" i="6"/>
  <c r="J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6" l="1"/>
  <c r="H2" i="6"/>
  <c r="H11" i="6"/>
  <c r="J13" i="6"/>
  <c r="I7" i="6"/>
  <c r="H7" i="6"/>
  <c r="H9" i="6"/>
  <c r="I2" i="6"/>
  <c r="I13" i="6"/>
  <c r="J9" i="6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<sst xmlns="http://schemas.openxmlformats.org/spreadsheetml/2006/main" count="24822" uniqueCount="8402">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</sst>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3"/>
  </cellXfs>
  <cellStyles count="4">
    <cellStyle name="Comma" xfId="1" builtinId="3"/>
    <cellStyle name="Explanatory Text" xfId="3" builtinId="5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[01-Homework.xlsx]Pivot1!PivotTable1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E-4C56-8C88-DE0FB7FA3F4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E-4C56-8C88-DE0FB7FA3F4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E-4C56-8C88-DE0FB7FA3F4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4E-4C56-8C88-DE0FB7FA3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00176"/>
        <c:axId val="513800816"/>
      </c:barChart>
      <c:catAx>
        <c:axId val="51380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00816"/>
        <c:crosses val="autoZero"/>
        <c:auto val="1"/>
        <c:lblAlgn val="ctr"/>
        <c:lblOffset val="100"/>
        <c:noMultiLvlLbl val="0"/>
      </c:catAx>
      <c:valAx>
        <c:axId val="5138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[01-Homework.xlsx]Pivot2!PivotTable2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6-4811-A167-754075797204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86-4811-A167-754075797204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86-4811-A167-754075797204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86-4811-A167-754075797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600752"/>
        <c:axId val="513601072"/>
      </c:barChart>
      <c:catAx>
        <c:axId val="5136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01072"/>
        <c:crosses val="autoZero"/>
        <c:auto val="1"/>
        <c:lblAlgn val="ctr"/>
        <c:lblOffset val="100"/>
        <c:tickLblSkip val="1"/>
        <c:noMultiLvlLbl val="0"/>
      </c:catAx>
      <c:valAx>
        <c:axId val="5136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0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[01-Homework.xlsx]Pivot3!PivotTable5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6-4DD1-8AEF-081AD23561FC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6-4DD1-8AEF-081AD23561FC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6-4DD1-8AEF-081AD2356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540944"/>
        <c:axId val="591544784"/>
      </c:lineChart>
      <c:catAx>
        <c:axId val="59154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44784"/>
        <c:crosses val="autoZero"/>
        <c:auto val="1"/>
        <c:lblAlgn val="ctr"/>
        <c:lblOffset val="100"/>
        <c:noMultiLvlLbl val="0"/>
      </c:catAx>
      <c:valAx>
        <c:axId val="5915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0-4227-8E17-E3F6FC90316B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0-4227-8E17-E3F6FC90316B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0-4227-8E17-E3F6FC90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73528"/>
        <c:axId val="528272888"/>
      </c:lineChart>
      <c:catAx>
        <c:axId val="52827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72888"/>
        <c:crosses val="autoZero"/>
        <c:auto val="1"/>
        <c:lblAlgn val="ctr"/>
        <c:lblOffset val="100"/>
        <c:noMultiLvlLbl val="0"/>
      </c:catAx>
      <c:valAx>
        <c:axId val="52827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7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15240</xdr:rowOff>
    </xdr:from>
    <xdr:to>
      <xdr:col>15</xdr:col>
      <xdr:colOff>121920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63766-E27B-44DE-929A-F7D9B5C0A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30480</xdr:rowOff>
    </xdr:from>
    <xdr:to>
      <xdr:col>16</xdr:col>
      <xdr:colOff>83820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1CE82-B5E8-4AAD-A53F-5FFA7F7DE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2</xdr:row>
      <xdr:rowOff>7620</xdr:rowOff>
    </xdr:from>
    <xdr:to>
      <xdr:col>13</xdr:col>
      <xdr:colOff>76200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02EFD-9EA7-4A17-AF6B-F5638FB49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982980</xdr:colOff>
      <xdr:row>13</xdr:row>
      <xdr:rowOff>99060</xdr:rowOff>
    </xdr:from>
    <xdr:to>
      <xdr:col>9</xdr:col>
      <xdr:colOff>723900</xdr:colOff>
      <xdr:row>30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82441-7B7F-47F9-BADD-545DBA543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" refreshedDate="43505.428401736113" createdVersion="6" refreshedVersion="6" minRefreshableVersion="3" recordCount="4114" xr:uid="{5110C6BE-DB07-498D-B3D7-1671FFECAB7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" refreshedDate="43505.498038888887" createdVersion="6" refreshedVersion="6" minRefreshableVersion="3" recordCount="4114" xr:uid="{059FCA9D-26C3-4DD8-A6C4-79388E46D5B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FE53F-190B-4EE0-8D24-DE130BB5117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 chartFormat="5">
  <location ref="A3:F14" firstHeaderRow="1" firstDataRow="2" firstDataCol="1" rowPageCount="1" colPageCount="1"/>
  <pivotFields count="18">
    <pivotField dataField="1" compact="0" showAll="0"/>
    <pivotField compact="0" showAll="0"/>
    <pivotField compact="0" showAll="0"/>
    <pivotField compact="0" showAll="0"/>
    <pivotField compact="0" showAll="0"/>
    <pivotField axis="axisCol" compact="0" showAll="0">
      <items count="5">
        <item x="0"/>
        <item x="2"/>
        <item x="1"/>
        <item x="3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9" showAll="0"/>
    <pivotField compact="0" showAll="0"/>
    <pivotField axis="axisRow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40EA2-8E11-486B-B175-EAFDF98EB4C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9E50A-848E-462A-ADF3-8CFAA8F98EE6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6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22.109375" style="8" bestFit="1" customWidth="1"/>
    <col min="17" max="17" width="11.77734375" bestFit="1" customWidth="1"/>
    <col min="18" max="18" width="23.77734375" customWidth="1"/>
    <col min="19" max="19" width="30.21875" style="13" bestFit="1" customWidth="1"/>
    <col min="20" max="20" width="28.44140625" style="13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IF(L2=0,0,E2/L2)</f>
        <v>63.917582417582416</v>
      </c>
      <c r="Q2" t="str">
        <f>LEFT($N2,SEARCH("/",$N2)-1)</f>
        <v>film &amp; video</v>
      </c>
      <c r="R2" t="str">
        <f>RIGHT($N2,LEN(N2)-SEARCH("/",$N2))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IF(L3=0,0,E3/L3)</f>
        <v>185.48101265822785</v>
      </c>
      <c r="Q3" t="str">
        <f t="shared" ref="Q3:Q66" si="2">LEFT($N3,SEARCH("/",$N3)-1)</f>
        <v>film &amp; video</v>
      </c>
      <c r="R3" t="str">
        <f t="shared" ref="R3:R66" si="3">RIGHT($N3,LEN(N3)-SEARCH("/",$N3))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IF(L67=0,0,E67/L67)</f>
        <v>132.05263157894737</v>
      </c>
      <c r="Q67" t="str">
        <f t="shared" ref="Q67:Q130" si="8">LEFT($N67,SEARCH("/",$N67)-1)</f>
        <v>film &amp; video</v>
      </c>
      <c r="R67" t="str">
        <f t="shared" ref="R67:R130" si="9">RIGHT($N67,LEN(N67)-SEARCH("/",$N67))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>
        <f t="shared" ref="P131:P194" si="13">IF(L131=0,0,E131/L131)</f>
        <v>0</v>
      </c>
      <c r="Q131" t="str">
        <f t="shared" ref="Q131:Q194" si="14">LEFT($N131,SEARCH("/",$N131)-1)</f>
        <v>film &amp; video</v>
      </c>
      <c r="R131" t="str">
        <f t="shared" ref="R131:R194" si="15">RIGHT($N131,LEN(N131)-SEARCH("/",$N131))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>
        <f t="shared" ref="P195:P258" si="19">IF(L195=0,0,E195/L195)</f>
        <v>0</v>
      </c>
      <c r="Q195" t="str">
        <f t="shared" ref="Q195:Q258" si="20">LEFT($N195,SEARCH("/",$N195)-1)</f>
        <v>film &amp; video</v>
      </c>
      <c r="R195" t="str">
        <f t="shared" ref="R195:R258" si="21">RIGHT($N195,LEN(N195)-SEARCH("/",$N195))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IF(L259=0,0,E259/L259)</f>
        <v>66.70405357142856</v>
      </c>
      <c r="Q259" t="str">
        <f t="shared" ref="Q259:Q322" si="26">LEFT($N259,SEARCH("/",$N259)-1)</f>
        <v>film &amp; video</v>
      </c>
      <c r="R259" t="str">
        <f t="shared" ref="R259:R322" si="27">RIGHT($N259,LEN(N259)-SEARCH("/",$N259))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IF(L323=0,0,E323/L323)</f>
        <v>106.62314540059347</v>
      </c>
      <c r="Q323" t="str">
        <f t="shared" ref="Q323:Q386" si="32">LEFT($N323,SEARCH("/",$N323)-1)</f>
        <v>film &amp; video</v>
      </c>
      <c r="R323" t="str">
        <f t="shared" ref="R323:R386" si="33">RIGHT($N323,LEN(N323)-SEARCH("/",$N323))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IF(L387=0,0,E387/L387)</f>
        <v>111.79535864978902</v>
      </c>
      <c r="Q387" t="str">
        <f t="shared" ref="Q387:Q450" si="38">LEFT($N387,SEARCH("/",$N387)-1)</f>
        <v>film &amp; video</v>
      </c>
      <c r="R387" t="str">
        <f t="shared" ref="R387:R450" si="39">RIGHT($N387,LEN(N387)-SEARCH("/",$N387))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IF(L451=0,0,E451/L451)</f>
        <v>9</v>
      </c>
      <c r="Q451" t="str">
        <f t="shared" ref="Q451:Q514" si="44">LEFT($N451,SEARCH("/",$N451)-1)</f>
        <v>film &amp; video</v>
      </c>
      <c r="R451" t="str">
        <f t="shared" ref="R451:R514" si="45">RIGHT($N451,LEN(N451)-SEARCH("/",$N451))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IF(L515=0,0,E515/L515)</f>
        <v>102.38235294117646</v>
      </c>
      <c r="Q515" t="str">
        <f t="shared" ref="Q515:Q578" si="50">LEFT($N515,SEARCH("/",$N515)-1)</f>
        <v>film &amp; video</v>
      </c>
      <c r="R515" t="str">
        <f t="shared" ref="R515:R578" si="51">RIGHT($N515,LEN(N515)-SEARCH("/",$N515))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IF(L579=0,0,E579/L579)</f>
        <v>10</v>
      </c>
      <c r="Q579" t="str">
        <f t="shared" ref="Q579:Q642" si="56">LEFT($N579,SEARCH("/",$N579)-1)</f>
        <v>technology</v>
      </c>
      <c r="R579" t="str">
        <f t="shared" ref="R579:R642" si="57">RIGHT($N579,LEN(N579)-SEARCH("/",$N579))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IF(L643=0,0,E643/L643)</f>
        <v>151.31746031746033</v>
      </c>
      <c r="Q643" t="str">
        <f t="shared" ref="Q643:Q706" si="62">LEFT($N643,SEARCH("/",$N643)-1)</f>
        <v>technology</v>
      </c>
      <c r="R643" t="str">
        <f t="shared" ref="R643:R706" si="63">RIGHT($N643,LEN(N643)-SEARCH("/",$N643))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IF(L707=0,0,E707/L707)</f>
        <v>195.4</v>
      </c>
      <c r="Q707" t="str">
        <f t="shared" ref="Q707:Q770" si="68">LEFT($N707,SEARCH("/",$N707)-1)</f>
        <v>technology</v>
      </c>
      <c r="R707" t="str">
        <f t="shared" ref="R707:R770" si="69">RIGHT($N707,LEN(N707)-SEARCH("/",$N707))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IF(L771=0,0,E771/L771)</f>
        <v>31.846153846153847</v>
      </c>
      <c r="Q771" t="str">
        <f t="shared" ref="Q771:Q834" si="74">LEFT($N771,SEARCH("/",$N771)-1)</f>
        <v>publishing</v>
      </c>
      <c r="R771" t="str">
        <f t="shared" ref="R771:R834" si="75">RIGHT($N771,LEN(N771)-SEARCH("/",$N771))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IF(L835=0,0,E835/L835)</f>
        <v>148.78048780487805</v>
      </c>
      <c r="Q835" t="str">
        <f t="shared" ref="Q835:Q898" si="80">LEFT($N835,SEARCH("/",$N835)-1)</f>
        <v>music</v>
      </c>
      <c r="R835" t="str">
        <f t="shared" ref="R835:R898" si="81">RIGHT($N835,LEN(N835)-SEARCH("/",$N835))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>
        <f t="shared" ref="P899:P962" si="85">IF(L899=0,0,E899/L899)</f>
        <v>0</v>
      </c>
      <c r="Q899" t="str">
        <f t="shared" ref="Q899:Q962" si="86">LEFT($N899,SEARCH("/",$N899)-1)</f>
        <v>music</v>
      </c>
      <c r="R899" t="str">
        <f t="shared" ref="R899:R962" si="87">RIGHT($N899,LEN(N899)-SEARCH("/",$N899))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IF(L963=0,0,E963/L963)</f>
        <v>364.35454545454547</v>
      </c>
      <c r="Q963" t="str">
        <f t="shared" ref="Q963:Q1026" si="92">LEFT($N963,SEARCH("/",$N963)-1)</f>
        <v>technology</v>
      </c>
      <c r="R963" t="str">
        <f t="shared" ref="R963:R1026" si="93">RIGHT($N963,LEN(N963)-SEARCH("/",$N963))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IF(L1027=0,0,E1027/L1027)</f>
        <v>71.848571428571432</v>
      </c>
      <c r="Q1027" t="str">
        <f t="shared" ref="Q1027:Q1090" si="98">LEFT($N1027,SEARCH("/",$N1027)-1)</f>
        <v>music</v>
      </c>
      <c r="R1027" t="str">
        <f t="shared" ref="R1027:R1090" si="99">RIGHT($N1027,LEN(N1027)-SEARCH("/",$N1027))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IF(L1091=0,0,E1091/L1091)</f>
        <v>23.959183673469386</v>
      </c>
      <c r="Q1091" t="str">
        <f t="shared" ref="Q1091:Q1154" si="104">LEFT($N1091,SEARCH("/",$N1091)-1)</f>
        <v>games</v>
      </c>
      <c r="R1091" t="str">
        <f t="shared" ref="R1091:R1154" si="105">RIGHT($N1091,LEN(N1091)-SEARCH("/",$N1091))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IF(L1155=0,0,E1155/L1155)</f>
        <v>50</v>
      </c>
      <c r="Q1155" t="str">
        <f t="shared" ref="Q1155:Q1218" si="110">LEFT($N1155,SEARCH("/",$N1155)-1)</f>
        <v>food</v>
      </c>
      <c r="R1155" t="str">
        <f t="shared" ref="R1155:R1218" si="111">RIGHT($N1155,LEN(N1155)-SEARCH("/",$N1155))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IF(L1219=0,0,E1219/L1219)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RIGHT($N1219,LEN(N1219)-SEARCH("/",$N1219))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IF(L1283=0,0,E1283/L1283)</f>
        <v>104.72972972972973</v>
      </c>
      <c r="Q1283" t="str">
        <f t="shared" ref="Q1283:Q1346" si="122">LEFT($N1283,SEARCH("/",$N1283)-1)</f>
        <v>music</v>
      </c>
      <c r="R1283" t="str">
        <f t="shared" ref="R1283:R1346" si="123">RIGHT($N1283,LEN(N1283)-SEARCH("/",$N1283))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IF(L1347=0,0,E1347/L1347)</f>
        <v>53.571428571428569</v>
      </c>
      <c r="Q1347" t="str">
        <f t="shared" ref="Q1347:Q1410" si="128">LEFT($N1347,SEARCH("/",$N1347)-1)</f>
        <v>publishing</v>
      </c>
      <c r="R1347" t="str">
        <f t="shared" ref="R1347:R1410" si="129">RIGHT($N1347,LEN(N1347)-SEARCH("/",$N1347))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>
        <f t="shared" ref="P1411:P1474" si="133">IF(L1411=0,0,E1411/L1411)</f>
        <v>0</v>
      </c>
      <c r="Q1411" t="str">
        <f t="shared" ref="Q1411:Q1474" si="134">LEFT($N1411,SEARCH("/",$N1411)-1)</f>
        <v>publishing</v>
      </c>
      <c r="R1411" t="str">
        <f t="shared" ref="R1411:R1474" si="135">RIGHT($N1411,LEN(N1411)-SEARCH("/",$N1411))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IF(L1475=0,0,E1475/L1475)</f>
        <v>38.462553191489363</v>
      </c>
      <c r="Q1475" t="str">
        <f t="shared" ref="Q1475:Q1538" si="140">LEFT($N1475,SEARCH("/",$N1475)-1)</f>
        <v>publishing</v>
      </c>
      <c r="R1475" t="str">
        <f t="shared" ref="R1475:R1538" si="141">RIGHT($N1475,LEN(N1475)-SEARCH("/",$N1475))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IF(L1539=0,0,E1539/L1539)</f>
        <v>96.375</v>
      </c>
      <c r="Q1539" t="str">
        <f t="shared" ref="Q1539:Q1602" si="146">LEFT($N1539,SEARCH("/",$N1539)-1)</f>
        <v>photography</v>
      </c>
      <c r="R1539" t="str">
        <f t="shared" ref="R1539:R1602" si="147">RIGHT($N1539,LEN(N1539)-SEARCH("/",$N1539))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IF(L1603=0,0,E1603/L1603)</f>
        <v>48.325535714285714</v>
      </c>
      <c r="Q1603" t="str">
        <f t="shared" ref="Q1603:Q1666" si="152">LEFT($N1603,SEARCH("/",$N1603)-1)</f>
        <v>music</v>
      </c>
      <c r="R1603" t="str">
        <f t="shared" ref="R1603:R1666" si="153">RIGHT($N1603,LEN(N1603)-SEARCH("/",$N1603))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IF(L1667=0,0,E1667/L1667)</f>
        <v>44.956989247311824</v>
      </c>
      <c r="Q1667" t="str">
        <f t="shared" ref="Q1667:Q1730" si="158">LEFT($N1667,SEARCH("/",$N1667)-1)</f>
        <v>music</v>
      </c>
      <c r="R1667" t="str">
        <f t="shared" ref="R1667:R1730" si="159">RIGHT($N1667,LEN(N1667)-SEARCH("/",$N1667))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>
        <f t="shared" ref="P1731:P1794" si="163">IF(L1731=0,0,E1731/L1731)</f>
        <v>0</v>
      </c>
      <c r="Q1731" t="str">
        <f t="shared" ref="Q1731:Q1794" si="164">LEFT($N1731,SEARCH("/",$N1731)-1)</f>
        <v>music</v>
      </c>
      <c r="R1731" t="str">
        <f t="shared" ref="R1731:R1794" si="165">RIGHT($N1731,LEN(N1731)-SEARCH("/",$N1731))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IF(L1795=0,0,E1795/L1795)</f>
        <v>20</v>
      </c>
      <c r="Q1795" t="str">
        <f t="shared" ref="Q1795:Q1858" si="170">LEFT($N1795,SEARCH("/",$N1795)-1)</f>
        <v>photography</v>
      </c>
      <c r="R1795" t="str">
        <f t="shared" ref="R1795:R1858" si="171">RIGHT($N1795,LEN(N1795)-SEARCH("/",$N1795))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IF(L1859=0,0,E1859/L1859)</f>
        <v>136.36363636363637</v>
      </c>
      <c r="Q1859" t="str">
        <f t="shared" ref="Q1859:Q1922" si="176">LEFT($N1859,SEARCH("/",$N1859)-1)</f>
        <v>music</v>
      </c>
      <c r="R1859" t="str">
        <f t="shared" ref="R1859:R1922" si="177">RIGHT($N1859,LEN(N1859)-SEARCH("/",$N1859))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IF(L1923=0,0,E1923/L1923)</f>
        <v>54</v>
      </c>
      <c r="Q1923" t="str">
        <f t="shared" ref="Q1923:Q1986" si="182">LEFT($N1923,SEARCH("/",$N1923)-1)</f>
        <v>music</v>
      </c>
      <c r="R1923" t="str">
        <f t="shared" ref="R1923:R1986" si="183">RIGHT($N1923,LEN(N1923)-SEARCH("/",$N1923))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IF(L1987=0,0,E1987/L1987)</f>
        <v>12.75</v>
      </c>
      <c r="Q1987" t="str">
        <f t="shared" ref="Q1987:Q2050" si="188">LEFT($N1987,SEARCH("/",$N1987)-1)</f>
        <v>photography</v>
      </c>
      <c r="R1987" t="str">
        <f t="shared" ref="R1987:R2050" si="189">RIGHT($N1987,LEN(N1987)-SEARCH("/",$N1987))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IF(L2051=0,0,E2051/L2051)</f>
        <v>80.991037735849048</v>
      </c>
      <c r="Q2051" t="str">
        <f t="shared" ref="Q2051:Q2114" si="194">LEFT($N2051,SEARCH("/",$N2051)-1)</f>
        <v>technology</v>
      </c>
      <c r="R2051" t="str">
        <f t="shared" ref="R2051:R2114" si="195">RIGHT($N2051,LEN(N2051)-SEARCH("/",$N2051))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IF(L2115=0,0,E2115/L2115)</f>
        <v>68.598130841121488</v>
      </c>
      <c r="Q2115" t="str">
        <f t="shared" ref="Q2115:Q2178" si="200">LEFT($N2115,SEARCH("/",$N2115)-1)</f>
        <v>music</v>
      </c>
      <c r="R2115" t="str">
        <f t="shared" ref="R2115:R2178" si="201">RIGHT($N2115,LEN(N2115)-SEARCH("/",$N2115))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IF(L2179=0,0,E2179/L2179)</f>
        <v>65.868421052631575</v>
      </c>
      <c r="Q2179" t="str">
        <f t="shared" ref="Q2179:Q2242" si="206">LEFT($N2179,SEARCH("/",$N2179)-1)</f>
        <v>music</v>
      </c>
      <c r="R2179" t="str">
        <f t="shared" ref="R2179:R2242" si="207">RIGHT($N2179,LEN(N2179)-SEARCH("/",$N2179))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IF(L2243=0,0,E2243/L2243)</f>
        <v>49.472392638036808</v>
      </c>
      <c r="Q2243" t="str">
        <f t="shared" ref="Q2243:Q2306" si="212">LEFT($N2243,SEARCH("/",$N2243)-1)</f>
        <v>games</v>
      </c>
      <c r="R2243" t="str">
        <f t="shared" ref="R2243:R2306" si="213">RIGHT($N2243,LEN(N2243)-SEARCH("/",$N2243))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IF(L2307=0,0,E2307/L2307)</f>
        <v>109.10778443113773</v>
      </c>
      <c r="Q2307" t="str">
        <f t="shared" ref="Q2307:Q2370" si="218">LEFT($N2307,SEARCH("/",$N2307)-1)</f>
        <v>music</v>
      </c>
      <c r="R2307" t="str">
        <f t="shared" ref="R2307:R2370" si="219">RIGHT($N2307,LEN(N2307)-SEARCH("/",$N2307))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>
        <f t="shared" ref="P2371:P2434" si="223">IF(L2371=0,0,E2371/L2371)</f>
        <v>0</v>
      </c>
      <c r="Q2371" t="str">
        <f t="shared" ref="Q2371:Q2434" si="224">LEFT($N2371,SEARCH("/",$N2371)-1)</f>
        <v>technology</v>
      </c>
      <c r="R2371" t="str">
        <f t="shared" ref="R2371:R2434" si="225">RIGHT($N2371,LEN(N2371)-SEARCH("/",$N2371))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>
        <f t="shared" ref="P2435:P2498" si="229">IF(L2435=0,0,E2435/L2435)</f>
        <v>0</v>
      </c>
      <c r="Q2435" t="str">
        <f t="shared" ref="Q2435:Q2498" si="230">LEFT($N2435,SEARCH("/",$N2435)-1)</f>
        <v>food</v>
      </c>
      <c r="R2435" t="str">
        <f t="shared" ref="R2435:R2498" si="231">RIGHT($N2435,LEN(N2435)-SEARCH("/",$N2435))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IF(L2499=0,0,E2499/L2499)</f>
        <v>80.551071428571419</v>
      </c>
      <c r="Q2499" t="str">
        <f t="shared" ref="Q2499:Q2562" si="236">LEFT($N2499,SEARCH("/",$N2499)-1)</f>
        <v>music</v>
      </c>
      <c r="R2499" t="str">
        <f t="shared" ref="R2499:R2562" si="237">RIGHT($N2499,LEN(N2499)-SEARCH("/",$N2499))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>
        <f t="shared" ref="P2563:P2626" si="241">IF(L2563=0,0,E2563/L2563)</f>
        <v>0</v>
      </c>
      <c r="Q2563" t="str">
        <f t="shared" ref="Q2563:Q2626" si="242">LEFT($N2563,SEARCH("/",$N2563)-1)</f>
        <v>food</v>
      </c>
      <c r="R2563" t="str">
        <f t="shared" ref="R2563:R2626" si="243">RIGHT($N2563,LEN(N2563)-SEARCH("/",$N2563))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IF(L2627=0,0,E2627/L2627)</f>
        <v>27.576923076923077</v>
      </c>
      <c r="Q2627" t="str">
        <f t="shared" ref="Q2627:Q2690" si="248">LEFT($N2627,SEARCH("/",$N2627)-1)</f>
        <v>technology</v>
      </c>
      <c r="R2627" t="str">
        <f t="shared" ref="R2627:R2690" si="249">RIGHT($N2627,LEN(N2627)-SEARCH("/",$N2627))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IF(L2691=0,0,E2691/L2691)</f>
        <v>1</v>
      </c>
      <c r="Q2691" t="str">
        <f t="shared" ref="Q2691:Q2754" si="254">LEFT($N2691,SEARCH("/",$N2691)-1)</f>
        <v>food</v>
      </c>
      <c r="R2691" t="str">
        <f t="shared" ref="R2691:R2754" si="255">RIGHT($N2691,LEN(N2691)-SEARCH("/",$N2691))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IF(L2755=0,0,E2755/L2755)</f>
        <v>47.5</v>
      </c>
      <c r="Q2755" t="str">
        <f t="shared" ref="Q2755:Q2818" si="260">LEFT($N2755,SEARCH("/",$N2755)-1)</f>
        <v>publishing</v>
      </c>
      <c r="R2755" t="str">
        <f t="shared" ref="R2755:R2818" si="261">RIGHT($N2755,LEN(N2755)-SEARCH("/",$N2755))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IF(L2819=0,0,E2819/L2819)</f>
        <v>23.636363636363637</v>
      </c>
      <c r="Q2819" t="str">
        <f t="shared" ref="Q2819:Q2882" si="266">LEFT($N2819,SEARCH("/",$N2819)-1)</f>
        <v>theater</v>
      </c>
      <c r="R2819" t="str">
        <f t="shared" ref="R2819:R2882" si="267">RIGHT($N2819,LEN(N2819)-SEARCH("/",$N2819))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>
        <f t="shared" ref="P2883:P2946" si="271">IF(L2883=0,0,E2883/L2883)</f>
        <v>0</v>
      </c>
      <c r="Q2883" t="str">
        <f t="shared" ref="Q2883:Q2946" si="272">LEFT($N2883,SEARCH("/",$N2883)-1)</f>
        <v>theater</v>
      </c>
      <c r="R2883" t="str">
        <f t="shared" ref="R2883:R2946" si="273">RIGHT($N2883,LEN(N2883)-SEARCH("/",$N2883))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>
        <f t="shared" ref="P2947:P3010" si="277">IF(L2947=0,0,E2947/L2947)</f>
        <v>0</v>
      </c>
      <c r="Q2947" t="str">
        <f t="shared" ref="Q2947:Q3010" si="278">LEFT($N2947,SEARCH("/",$N2947)-1)</f>
        <v>theater</v>
      </c>
      <c r="R2947" t="str">
        <f t="shared" ref="R2947:R3010" si="279">RIGHT($N2947,LEN(N2947)-SEARCH("/",$N2947))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IF(L3011=0,0,E3011/L3011)</f>
        <v>233.8984375</v>
      </c>
      <c r="Q3011" t="str">
        <f t="shared" ref="Q3011:Q3074" si="284">LEFT($N3011,SEARCH("/",$N3011)-1)</f>
        <v>theater</v>
      </c>
      <c r="R3011" t="str">
        <f t="shared" ref="R3011:R3074" si="285">RIGHT($N3011,LEN(N3011)-SEARCH("/",$N3011))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IF(L3075=0,0,E3075/L3075)</f>
        <v>92.142857142857139</v>
      </c>
      <c r="Q3075" t="str">
        <f t="shared" ref="Q3075:Q3138" si="290">LEFT($N3075,SEARCH("/",$N3075)-1)</f>
        <v>theater</v>
      </c>
      <c r="R3075" t="str">
        <f t="shared" ref="R3075:R3138" si="291">RIGHT($N3075,LEN(N3075)-SEARCH("/",$N3075))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IF(L3139=0,0,E3139/L3139)</f>
        <v>50</v>
      </c>
      <c r="Q3139" t="str">
        <f t="shared" ref="Q3139:Q3202" si="296">LEFT($N3139,SEARCH("/",$N3139)-1)</f>
        <v>theater</v>
      </c>
      <c r="R3139" t="str">
        <f t="shared" ref="R3139:R3202" si="297">RIGHT($N3139,LEN(N3139)-SEARCH("/",$N3139))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IF(L3203=0,0,E3203/L3203)</f>
        <v>12.5</v>
      </c>
      <c r="Q3203" t="str">
        <f t="shared" ref="Q3203:Q3266" si="302">LEFT($N3203,SEARCH("/",$N3203)-1)</f>
        <v>theater</v>
      </c>
      <c r="R3203" t="str">
        <f t="shared" ref="R3203:R3266" si="303">RIGHT($N3203,LEN(N3203)-SEARCH("/",$N3203))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IF(L3267=0,0,E3267/L3267)</f>
        <v>70.285714285714292</v>
      </c>
      <c r="Q3267" t="str">
        <f t="shared" ref="Q3267:Q3330" si="308">LEFT($N3267,SEARCH("/",$N3267)-1)</f>
        <v>theater</v>
      </c>
      <c r="R3267" t="str">
        <f t="shared" ref="R3267:R3330" si="309">RIGHT($N3267,LEN(N3267)-SEARCH("/",$N3267))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IF(L3331=0,0,E3331/L3331)</f>
        <v>44.92307692307692</v>
      </c>
      <c r="Q3331" t="str">
        <f t="shared" ref="Q3331:Q3394" si="314">LEFT($N3331,SEARCH("/",$N3331)-1)</f>
        <v>theater</v>
      </c>
      <c r="R3331" t="str">
        <f t="shared" ref="R3331:R3394" si="315">RIGHT($N3331,LEN(N3331)-SEARCH("/",$N3331))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IF(L3395=0,0,E3395/L3395)</f>
        <v>36.06818181818182</v>
      </c>
      <c r="Q3395" t="str">
        <f t="shared" ref="Q3395:Q3458" si="320">LEFT($N3395,SEARCH("/",$N3395)-1)</f>
        <v>theater</v>
      </c>
      <c r="R3395" t="str">
        <f t="shared" ref="R3395:R3458" si="321">RIGHT($N3395,LEN(N3395)-SEARCH("/",$N3395))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IF(L3459=0,0,E3459/L3459)</f>
        <v>50.981818181818184</v>
      </c>
      <c r="Q3459" t="str">
        <f t="shared" ref="Q3459:Q3522" si="326">LEFT($N3459,SEARCH("/",$N3459)-1)</f>
        <v>theater</v>
      </c>
      <c r="R3459" t="str">
        <f t="shared" ref="R3459:R3522" si="327">RIGHT($N3459,LEN(N3459)-SEARCH("/",$N3459))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IF(L3523=0,0,E3523/L3523)</f>
        <v>45.615384615384613</v>
      </c>
      <c r="Q3523" t="str">
        <f t="shared" ref="Q3523:Q3586" si="332">LEFT($N3523,SEARCH("/",$N3523)-1)</f>
        <v>theater</v>
      </c>
      <c r="R3523" t="str">
        <f t="shared" ref="R3523:R3586" si="333">RIGHT($N3523,LEN(N3523)-SEARCH("/",$N3523))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IF(L3587=0,0,E3587/L3587)</f>
        <v>176.08695652173913</v>
      </c>
      <c r="Q3587" t="str">
        <f t="shared" ref="Q3587:Q3650" si="338">LEFT($N3587,SEARCH("/",$N3587)-1)</f>
        <v>theater</v>
      </c>
      <c r="R3587" t="str">
        <f t="shared" ref="R3587:R3650" si="339">RIGHT($N3587,LEN(N3587)-SEARCH("/",$N3587))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IF(L3651=0,0,E3651/L3651)</f>
        <v>97.5</v>
      </c>
      <c r="Q3651" t="str">
        <f t="shared" ref="Q3651:Q3714" si="344">LEFT($N3651,SEARCH("/",$N3651)-1)</f>
        <v>theater</v>
      </c>
      <c r="R3651" t="str">
        <f t="shared" ref="R3651:R3714" si="345">RIGHT($N3651,LEN(N3651)-SEARCH("/",$N3651))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IF(L3715=0,0,E3715/L3715)</f>
        <v>106.84210526315789</v>
      </c>
      <c r="Q3715" t="str">
        <f t="shared" ref="Q3715:Q3778" si="350">LEFT($N3715,SEARCH("/",$N3715)-1)</f>
        <v>theater</v>
      </c>
      <c r="R3715" t="str">
        <f t="shared" ref="R3715:R3778" si="351">RIGHT($N3715,LEN(N3715)-SEARCH("/",$N3715))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IF(L3779=0,0,E3779/L3779)</f>
        <v>48.542372881355931</v>
      </c>
      <c r="Q3779" t="str">
        <f t="shared" ref="Q3779:Q3842" si="356">LEFT($N3779,SEARCH("/",$N3779)-1)</f>
        <v>theater</v>
      </c>
      <c r="R3779" t="str">
        <f t="shared" ref="R3779:R3842" si="357">RIGHT($N3779,LEN(N3779)-SEARCH("/",$N3779))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IF(L3843=0,0,E3843/L3843)</f>
        <v>25.647058823529413</v>
      </c>
      <c r="Q3843" t="str">
        <f t="shared" ref="Q3843:Q3906" si="362">LEFT($N3843,SEARCH("/",$N3843)-1)</f>
        <v>theater</v>
      </c>
      <c r="R3843" t="str">
        <f t="shared" ref="R3843:R3906" si="363">RIGHT($N3843,LEN(N3843)-SEARCH("/",$N3843))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IF(L3907=0,0,E3907/L3907)</f>
        <v>24.714285714285715</v>
      </c>
      <c r="Q3907" t="str">
        <f t="shared" ref="Q3907:Q3970" si="368">LEFT($N3907,SEARCH("/",$N3907)-1)</f>
        <v>theater</v>
      </c>
      <c r="R3907" t="str">
        <f t="shared" ref="R3907:R3970" si="369">RIGHT($N3907,LEN(N3907)-SEARCH("/",$N3907))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IF(L3971=0,0,E3971/L3971)</f>
        <v>35.166666666666664</v>
      </c>
      <c r="Q3971" t="str">
        <f t="shared" ref="Q3971:Q4034" si="374">LEFT($N3971,SEARCH("/",$N3971)-1)</f>
        <v>theater</v>
      </c>
      <c r="R3971" t="str">
        <f t="shared" ref="R3971:R4034" si="375">RIGHT($N3971,LEN(N3971)-SEARCH("/",$N3971))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IF(L4035=0,0,E4035/L4035)</f>
        <v>65.340319148936175</v>
      </c>
      <c r="Q4035" t="str">
        <f t="shared" ref="Q4035:Q4098" si="380">LEFT($N4035,SEARCH("/",$N4035)-1)</f>
        <v>theater</v>
      </c>
      <c r="R4035" t="str">
        <f t="shared" ref="R4035:R4098" si="381">RIGHT($N4035,LEN(N4035)-SEARCH("/",$N4035))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>
        <f t="shared" ref="P4099:P4115" si="385">IF(L4099=0,0,E4099/L4099)</f>
        <v>0</v>
      </c>
      <c r="Q4099" t="str">
        <f t="shared" ref="Q4099:Q4115" si="386">LEFT($N4099,SEARCH("/",$N4099)-1)</f>
        <v>theater</v>
      </c>
      <c r="R4099" t="str">
        <f t="shared" ref="R4099:R4115" si="387">RIGHT($N4099,LEN(N4099)-SEARCH("/",$N4099))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T4115" xr:uid="{C84D814A-CC65-49C9-B9E8-636B91AB922D}"/>
  <conditionalFormatting sqref="F1:F1048576">
    <cfRule type="expression" dxfId="3" priority="2">
      <formula>F1="live"</formula>
    </cfRule>
    <cfRule type="expression" dxfId="2" priority="3">
      <formula>F1="canceled"</formula>
    </cfRule>
    <cfRule type="expression" dxfId="1" priority="4">
      <formula>F1="failed"</formula>
    </cfRule>
    <cfRule type="expression" dxfId="0" priority="5">
      <formula>F1="successful"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82EF9-F9DF-47D4-B0CF-13189A4CB7BB}">
  <dimension ref="A1:F14"/>
  <sheetViews>
    <sheetView workbookViewId="0">
      <selection activeCell="A2" sqref="A2"/>
    </sheetView>
  </sheetViews>
  <sheetFormatPr defaultRowHeight="14.4" x14ac:dyDescent="0.3"/>
  <cols>
    <col min="1" max="1" width="11.33203125" bestFit="1" customWidth="1"/>
    <col min="2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8323</v>
      </c>
      <c r="B3" s="9" t="s">
        <v>8218</v>
      </c>
    </row>
    <row r="4" spans="1:6" x14ac:dyDescent="0.3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t="s">
        <v>8314</v>
      </c>
      <c r="B8" s="11"/>
      <c r="C8" s="11"/>
      <c r="D8" s="11">
        <v>24</v>
      </c>
      <c r="E8" s="11"/>
      <c r="F8" s="11">
        <v>24</v>
      </c>
    </row>
    <row r="9" spans="1:6" x14ac:dyDescent="0.3">
      <c r="A9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0CC7B-B623-450A-80FE-A603E02D9BE4}">
  <dimension ref="A1:F47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8308</v>
      </c>
      <c r="B2" t="s">
        <v>8322</v>
      </c>
    </row>
    <row r="4" spans="1:6" x14ac:dyDescent="0.3">
      <c r="A4" s="9" t="s">
        <v>8323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BA285-184B-4580-904F-8994CAD11A91}">
  <dimension ref="A1:E18"/>
  <sheetViews>
    <sheetView workbookViewId="0">
      <selection activeCell="E9" sqref="E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8323</v>
      </c>
      <c r="B4" s="9" t="s">
        <v>8321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4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4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4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4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4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4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4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4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4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4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4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">
      <c r="A17" s="14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">
      <c r="A18" s="14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662F-71D9-40A0-A077-180A5507DA9F}">
  <dimension ref="A1:J13"/>
  <sheetViews>
    <sheetView workbookViewId="0"/>
  </sheetViews>
  <sheetFormatPr defaultRowHeight="14.4" x14ac:dyDescent="0.3"/>
  <cols>
    <col min="1" max="1" width="26.5546875" bestFit="1" customWidth="1"/>
    <col min="2" max="3" width="6.6640625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1" spans="1:10" x14ac:dyDescent="0.3">
      <c r="A1" t="s">
        <v>8380</v>
      </c>
      <c r="B1" s="15" t="s">
        <v>8400</v>
      </c>
      <c r="C1" s="15" t="s">
        <v>8401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3">
      <c r="A2" t="s">
        <v>8388</v>
      </c>
      <c r="B2" s="15">
        <v>0</v>
      </c>
      <c r="C2" s="15">
        <v>999</v>
      </c>
      <c r="D2">
        <f>COUNTIFS(Data!$F$2:$F$4115,"=successful",Data!$D$2:$D$4115,"&gt;="&amp;$B2,Data!$D$2:$D$4115,"&lt;="&amp;$C2)</f>
        <v>322</v>
      </c>
      <c r="E2">
        <f>COUNTIFS(Data!$F$2:$F$4115,"=failed",Data!$D$2:$D$4115,"&gt;="&amp;$B2,Data!$D$2:$D$4115,"&lt;="&amp;$C2)</f>
        <v>113</v>
      </c>
      <c r="F2">
        <f>COUNTIFS(Data!$F$2:$F$4115,"=canceled",Data!$D$2:$D$4115,"&gt;="&amp;$B2,Data!$D$2:$D$4115,"&lt;="&amp;$C2)</f>
        <v>18</v>
      </c>
      <c r="G2">
        <f>SUM(D2:F2)</f>
        <v>453</v>
      </c>
      <c r="H2" s="6">
        <f>D2/$G2</f>
        <v>0.71081677704194257</v>
      </c>
      <c r="I2" s="6">
        <f t="shared" ref="I2:J2" si="0">E2/$G2</f>
        <v>0.24944812362030905</v>
      </c>
      <c r="J2" s="6">
        <f t="shared" si="0"/>
        <v>3.9735099337748346E-2</v>
      </c>
    </row>
    <row r="3" spans="1:10" x14ac:dyDescent="0.3">
      <c r="A3" t="s">
        <v>8389</v>
      </c>
      <c r="B3" s="15">
        <v>1000</v>
      </c>
      <c r="C3" s="15">
        <v>4999</v>
      </c>
      <c r="D3">
        <f>COUNTIFS(Data!$F$2:$F$4115,"=successful",Data!$D$2:$D$4115,"&gt;="&amp;$B3,Data!$D$2:$D$4115,"&lt;="&amp;$C3)</f>
        <v>932</v>
      </c>
      <c r="E3">
        <f>COUNTIFS(Data!$F$2:$F$4115,"=failed",Data!$D$2:$D$4115,"&gt;="&amp;$B3,Data!$D$2:$D$4115,"&lt;="&amp;$C3)</f>
        <v>420</v>
      </c>
      <c r="F3">
        <f>COUNTIFS(Data!$F$2:$F$4115,"=canceled",Data!$D$2:$D$4115,"&gt;="&amp;$B3,Data!$D$2:$D$4115,"&lt;="&amp;$C3)</f>
        <v>60</v>
      </c>
      <c r="G3">
        <f t="shared" ref="G3:G13" si="1">SUM(D3:F3)</f>
        <v>1412</v>
      </c>
      <c r="H3" s="6">
        <f t="shared" ref="H3:H13" si="2">D3/$G3</f>
        <v>0.66005665722379603</v>
      </c>
      <c r="I3" s="6">
        <f t="shared" ref="I3:I13" si="3">E3/$G3</f>
        <v>0.29745042492917845</v>
      </c>
      <c r="J3" s="6">
        <f t="shared" ref="J3:J13" si="4">F3/$G3</f>
        <v>4.2492917847025496E-2</v>
      </c>
    </row>
    <row r="4" spans="1:10" x14ac:dyDescent="0.3">
      <c r="A4" t="s">
        <v>8390</v>
      </c>
      <c r="B4" s="15">
        <v>5000</v>
      </c>
      <c r="C4" s="15">
        <v>9999</v>
      </c>
      <c r="D4">
        <f>COUNTIFS(Data!$F$2:$F$4115,"=successful",Data!$D$2:$D$4115,"&gt;="&amp;$B4,Data!$D$2:$D$4115,"&lt;="&amp;$C4)</f>
        <v>381</v>
      </c>
      <c r="E4">
        <f>COUNTIFS(Data!$F$2:$F$4115,"=failed",Data!$D$2:$D$4115,"&gt;="&amp;$B4,Data!$D$2:$D$4115,"&lt;="&amp;$C4)</f>
        <v>283</v>
      </c>
      <c r="F4">
        <f>COUNTIFS(Data!$F$2:$F$4115,"=canceled",Data!$D$2:$D$4115,"&gt;="&amp;$B4,Data!$D$2:$D$4115,"&lt;="&amp;$C4)</f>
        <v>52</v>
      </c>
      <c r="G4">
        <f t="shared" si="1"/>
        <v>716</v>
      </c>
      <c r="H4" s="6">
        <f t="shared" si="2"/>
        <v>0.53212290502793291</v>
      </c>
      <c r="I4" s="6">
        <f t="shared" si="3"/>
        <v>0.39525139664804471</v>
      </c>
      <c r="J4" s="6">
        <f t="shared" si="4"/>
        <v>7.2625698324022353E-2</v>
      </c>
    </row>
    <row r="5" spans="1:10" x14ac:dyDescent="0.3">
      <c r="A5" t="s">
        <v>8391</v>
      </c>
      <c r="B5" s="15">
        <v>10000</v>
      </c>
      <c r="C5" s="15">
        <v>14999</v>
      </c>
      <c r="D5">
        <f>COUNTIFS(Data!$F$2:$F$4115,"=successful",Data!$D$2:$D$4115,"&gt;="&amp;$B5,Data!$D$2:$D$4115,"&lt;="&amp;$C5)</f>
        <v>168</v>
      </c>
      <c r="E5">
        <f>COUNTIFS(Data!$F$2:$F$4115,"=failed",Data!$D$2:$D$4115,"&gt;="&amp;$B5,Data!$D$2:$D$4115,"&lt;="&amp;$C5)</f>
        <v>144</v>
      </c>
      <c r="F5">
        <f>COUNTIFS(Data!$F$2:$F$4115,"=canceled",Data!$D$2:$D$4115,"&gt;="&amp;$B5,Data!$D$2:$D$4115,"&lt;="&amp;$C5)</f>
        <v>40</v>
      </c>
      <c r="G5">
        <f t="shared" si="1"/>
        <v>352</v>
      </c>
      <c r="H5" s="6">
        <f t="shared" si="2"/>
        <v>0.47727272727272729</v>
      </c>
      <c r="I5" s="6">
        <f t="shared" si="3"/>
        <v>0.40909090909090912</v>
      </c>
      <c r="J5" s="6">
        <f t="shared" si="4"/>
        <v>0.11363636363636363</v>
      </c>
    </row>
    <row r="6" spans="1:10" x14ac:dyDescent="0.3">
      <c r="A6" t="s">
        <v>8392</v>
      </c>
      <c r="B6" s="15">
        <v>15000</v>
      </c>
      <c r="C6" s="15">
        <v>19999</v>
      </c>
      <c r="D6">
        <f>COUNTIFS(Data!$F$2:$F$4115,"=successful",Data!$D$2:$D$4115,"&gt;="&amp;$B6,Data!$D$2:$D$4115,"&lt;="&amp;$C6)</f>
        <v>94</v>
      </c>
      <c r="E6">
        <f>COUNTIFS(Data!$F$2:$F$4115,"=failed",Data!$D$2:$D$4115,"&gt;="&amp;$B6,Data!$D$2:$D$4115,"&lt;="&amp;$C6)</f>
        <v>90</v>
      </c>
      <c r="F6">
        <f>COUNTIFS(Data!$F$2:$F$4115,"=canceled",Data!$D$2:$D$4115,"&gt;="&amp;$B6,Data!$D$2:$D$4115,"&lt;="&amp;$C6)</f>
        <v>17</v>
      </c>
      <c r="G6">
        <f t="shared" si="1"/>
        <v>201</v>
      </c>
      <c r="H6" s="6">
        <f t="shared" si="2"/>
        <v>0.46766169154228854</v>
      </c>
      <c r="I6" s="6">
        <f t="shared" si="3"/>
        <v>0.44776119402985076</v>
      </c>
      <c r="J6" s="6">
        <f t="shared" si="4"/>
        <v>8.45771144278607E-2</v>
      </c>
    </row>
    <row r="7" spans="1:10" x14ac:dyDescent="0.3">
      <c r="A7" t="s">
        <v>8393</v>
      </c>
      <c r="B7" s="15">
        <v>20000</v>
      </c>
      <c r="C7" s="15">
        <v>24999</v>
      </c>
      <c r="D7">
        <f>COUNTIFS(Data!$F$2:$F$4115,"=successful",Data!$D$2:$D$4115,"&gt;="&amp;$B7,Data!$D$2:$D$4115,"&lt;="&amp;$C7)</f>
        <v>62</v>
      </c>
      <c r="E7">
        <f>COUNTIFS(Data!$F$2:$F$4115,"=failed",Data!$D$2:$D$4115,"&gt;="&amp;$B7,Data!$D$2:$D$4115,"&lt;="&amp;$C7)</f>
        <v>72</v>
      </c>
      <c r="F7">
        <f>COUNTIFS(Data!$F$2:$F$4115,"=canceled",Data!$D$2:$D$4115,"&gt;="&amp;$B7,Data!$D$2:$D$4115,"&lt;="&amp;$C7)</f>
        <v>14</v>
      </c>
      <c r="G7">
        <f t="shared" si="1"/>
        <v>148</v>
      </c>
      <c r="H7" s="6">
        <f t="shared" si="2"/>
        <v>0.41891891891891891</v>
      </c>
      <c r="I7" s="6">
        <f t="shared" si="3"/>
        <v>0.48648648648648651</v>
      </c>
      <c r="J7" s="6">
        <f t="shared" si="4"/>
        <v>9.45945945945946E-2</v>
      </c>
    </row>
    <row r="8" spans="1:10" x14ac:dyDescent="0.3">
      <c r="A8" t="s">
        <v>8394</v>
      </c>
      <c r="B8" s="15">
        <v>25000</v>
      </c>
      <c r="C8" s="15">
        <v>29999</v>
      </c>
      <c r="D8">
        <f>COUNTIFS(Data!$F$2:$F$4115,"=successful",Data!$D$2:$D$4115,"&gt;="&amp;$B8,Data!$D$2:$D$4115,"&lt;="&amp;$C8)</f>
        <v>55</v>
      </c>
      <c r="E8">
        <f>COUNTIFS(Data!$F$2:$F$4115,"=failed",Data!$D$2:$D$4115,"&gt;="&amp;$B8,Data!$D$2:$D$4115,"&lt;="&amp;$C8)</f>
        <v>64</v>
      </c>
      <c r="F8">
        <f>COUNTIFS(Data!$F$2:$F$4115,"=canceled",Data!$D$2:$D$4115,"&gt;="&amp;$B8,Data!$D$2:$D$4115,"&lt;="&amp;$C8)</f>
        <v>18</v>
      </c>
      <c r="G8">
        <f t="shared" si="1"/>
        <v>137</v>
      </c>
      <c r="H8" s="6">
        <f t="shared" si="2"/>
        <v>0.40145985401459855</v>
      </c>
      <c r="I8" s="6">
        <f t="shared" si="3"/>
        <v>0.46715328467153283</v>
      </c>
      <c r="J8" s="6">
        <f t="shared" si="4"/>
        <v>0.13138686131386862</v>
      </c>
    </row>
    <row r="9" spans="1:10" x14ac:dyDescent="0.3">
      <c r="A9" t="s">
        <v>8395</v>
      </c>
      <c r="B9" s="15">
        <v>30000</v>
      </c>
      <c r="C9" s="15">
        <v>34999</v>
      </c>
      <c r="D9">
        <f>COUNTIFS(Data!$F$2:$F$4115,"=successful",Data!$D$2:$D$4115,"&gt;="&amp;$B9,Data!$D$2:$D$4115,"&lt;="&amp;$C9)</f>
        <v>32</v>
      </c>
      <c r="E9">
        <f>COUNTIFS(Data!$F$2:$F$4115,"=failed",Data!$D$2:$D$4115,"&gt;="&amp;$B9,Data!$D$2:$D$4115,"&lt;="&amp;$C9)</f>
        <v>37</v>
      </c>
      <c r="F9">
        <f>COUNTIFS(Data!$F$2:$F$4115,"=canceled",Data!$D$2:$D$4115,"&gt;="&amp;$B9,Data!$D$2:$D$4115,"&lt;="&amp;$C9)</f>
        <v>13</v>
      </c>
      <c r="G9">
        <f t="shared" si="1"/>
        <v>82</v>
      </c>
      <c r="H9" s="6">
        <f t="shared" si="2"/>
        <v>0.3902439024390244</v>
      </c>
      <c r="I9" s="6">
        <f t="shared" si="3"/>
        <v>0.45121951219512196</v>
      </c>
      <c r="J9" s="6">
        <f t="shared" si="4"/>
        <v>0.15853658536585366</v>
      </c>
    </row>
    <row r="10" spans="1:10" x14ac:dyDescent="0.3">
      <c r="A10" t="s">
        <v>8396</v>
      </c>
      <c r="B10" s="15">
        <v>35000</v>
      </c>
      <c r="C10" s="15">
        <v>39999</v>
      </c>
      <c r="D10">
        <f>COUNTIFS(Data!$F$2:$F$4115,"=successful",Data!$D$2:$D$4115,"&gt;="&amp;$B10,Data!$D$2:$D$4115,"&lt;="&amp;$C10)</f>
        <v>26</v>
      </c>
      <c r="E10">
        <f>COUNTIFS(Data!$F$2:$F$4115,"=failed",Data!$D$2:$D$4115,"&gt;="&amp;$B10,Data!$D$2:$D$4115,"&lt;="&amp;$C10)</f>
        <v>22</v>
      </c>
      <c r="F10">
        <f>COUNTIFS(Data!$F$2:$F$4115,"=canceled",Data!$D$2:$D$4115,"&gt;="&amp;$B10,Data!$D$2:$D$4115,"&lt;="&amp;$C10)</f>
        <v>7</v>
      </c>
      <c r="G10">
        <f t="shared" si="1"/>
        <v>55</v>
      </c>
      <c r="H10" s="6">
        <f t="shared" si="2"/>
        <v>0.47272727272727272</v>
      </c>
      <c r="I10" s="6">
        <f t="shared" si="3"/>
        <v>0.4</v>
      </c>
      <c r="J10" s="6">
        <f t="shared" si="4"/>
        <v>0.12727272727272726</v>
      </c>
    </row>
    <row r="11" spans="1:10" x14ac:dyDescent="0.3">
      <c r="A11" t="s">
        <v>8397</v>
      </c>
      <c r="B11" s="15">
        <v>40000</v>
      </c>
      <c r="C11" s="15">
        <v>44999</v>
      </c>
      <c r="D11">
        <f>COUNTIFS(Data!$F$2:$F$4115,"=successful",Data!$D$2:$D$4115,"&gt;="&amp;$B11,Data!$D$2:$D$4115,"&lt;="&amp;$C11)</f>
        <v>21</v>
      </c>
      <c r="E11">
        <f>COUNTIFS(Data!$F$2:$F$4115,"=failed",Data!$D$2:$D$4115,"&gt;="&amp;$B11,Data!$D$2:$D$4115,"&lt;="&amp;$C11)</f>
        <v>16</v>
      </c>
      <c r="F11">
        <f>COUNTIFS(Data!$F$2:$F$4115,"=canceled",Data!$D$2:$D$4115,"&gt;="&amp;$B11,Data!$D$2:$D$4115,"&lt;="&amp;$C11)</f>
        <v>6</v>
      </c>
      <c r="G11">
        <f t="shared" si="1"/>
        <v>43</v>
      </c>
      <c r="H11" s="6">
        <f t="shared" si="2"/>
        <v>0.48837209302325579</v>
      </c>
      <c r="I11" s="6">
        <f t="shared" si="3"/>
        <v>0.37209302325581395</v>
      </c>
      <c r="J11" s="6">
        <f t="shared" si="4"/>
        <v>0.13953488372093023</v>
      </c>
    </row>
    <row r="12" spans="1:10" x14ac:dyDescent="0.3">
      <c r="A12" t="s">
        <v>8398</v>
      </c>
      <c r="B12" s="15">
        <v>45000</v>
      </c>
      <c r="C12" s="15">
        <v>49999</v>
      </c>
      <c r="D12">
        <f>COUNTIFS(Data!$F$2:$F$4115,"=successful",Data!$D$2:$D$4115,"&gt;="&amp;$B12,Data!$D$2:$D$4115,"&lt;="&amp;$C12)</f>
        <v>6</v>
      </c>
      <c r="E12">
        <f>COUNTIFS(Data!$F$2:$F$4115,"=failed",Data!$D$2:$D$4115,"&gt;="&amp;$B12,Data!$D$2:$D$4115,"&lt;="&amp;$C12)</f>
        <v>11</v>
      </c>
      <c r="F12">
        <f>COUNTIFS(Data!$F$2:$F$4115,"=canceled",Data!$D$2:$D$4115,"&gt;="&amp;$B12,Data!$D$2:$D$4115,"&lt;="&amp;$C12)</f>
        <v>4</v>
      </c>
      <c r="G12">
        <f t="shared" si="1"/>
        <v>21</v>
      </c>
      <c r="H12" s="6">
        <f t="shared" si="2"/>
        <v>0.2857142857142857</v>
      </c>
      <c r="I12" s="6">
        <f t="shared" si="3"/>
        <v>0.52380952380952384</v>
      </c>
      <c r="J12" s="6">
        <f t="shared" si="4"/>
        <v>0.19047619047619047</v>
      </c>
    </row>
    <row r="13" spans="1:10" x14ac:dyDescent="0.3">
      <c r="A13" t="s">
        <v>8399</v>
      </c>
      <c r="B13" s="15">
        <v>50000</v>
      </c>
      <c r="C13" s="15"/>
      <c r="D13">
        <f>COUNTIFS(Data!$F$2:$F$4115,"=successful",Data!$D$2:$D$4115,"&gt;="&amp;$B13)</f>
        <v>86</v>
      </c>
      <c r="E13">
        <f>COUNTIFS(Data!$F$2:$F$4115,"=failed",Data!$D$2:$D$4115,"&gt;="&amp;$B13)</f>
        <v>258</v>
      </c>
      <c r="F13">
        <f>COUNTIFS(Data!$F$2:$F$4115,"=canceled",Data!$D$2:$D$4115,"&gt;="&amp;$B13)</f>
        <v>100</v>
      </c>
      <c r="G13">
        <f t="shared" si="1"/>
        <v>444</v>
      </c>
      <c r="H13" s="6">
        <f t="shared" si="2"/>
        <v>0.19369369369369369</v>
      </c>
      <c r="I13" s="6">
        <f t="shared" si="3"/>
        <v>0.58108108108108103</v>
      </c>
      <c r="J13" s="6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</cp:lastModifiedBy>
  <dcterms:created xsi:type="dcterms:W3CDTF">2017-04-20T15:17:24Z</dcterms:created>
  <dcterms:modified xsi:type="dcterms:W3CDTF">2019-02-09T22:54:59Z</dcterms:modified>
</cp:coreProperties>
</file>