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a9dbb25b473ab4b3/Escritorio/"/>
    </mc:Choice>
  </mc:AlternateContent>
  <xr:revisionPtr revIDLastSave="7" documentId="13_ncr:1_{8CEA2B60-9AFB-4D06-BFD6-D0E11A6869A7}" xr6:coauthVersionLast="47" xr6:coauthVersionMax="47" xr10:uidLastSave="{9BE8C1F9-F8B6-4E05-921C-E19EFA43A07C}"/>
  <bookViews>
    <workbookView xWindow="-108" yWindow="-108" windowWidth="23256" windowHeight="12456" xr2:uid="{00000000-000D-0000-FFFF-FFFF00000000}"/>
  </bookViews>
  <sheets>
    <sheet name="PLANTILL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8" i="1" l="1"/>
  <c r="I8" i="1"/>
  <c r="J8" i="1"/>
  <c r="H9" i="1"/>
  <c r="I9" i="1"/>
  <c r="J9" i="1"/>
  <c r="H10" i="1"/>
  <c r="I10" i="1"/>
  <c r="J10" i="1"/>
  <c r="H11" i="1"/>
  <c r="I11" i="1"/>
  <c r="J11" i="1"/>
  <c r="H12" i="1"/>
  <c r="I12" i="1"/>
  <c r="J12" i="1"/>
  <c r="H13" i="1"/>
  <c r="I13" i="1"/>
  <c r="J13" i="1"/>
  <c r="H14" i="1"/>
  <c r="I14" i="1"/>
  <c r="J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J7" i="1"/>
  <c r="I7" i="1"/>
  <c r="H7" i="1"/>
  <c r="D8" i="1"/>
  <c r="E8" i="1"/>
  <c r="F8" i="1"/>
  <c r="D9" i="1"/>
  <c r="E9" i="1"/>
  <c r="F9" i="1"/>
  <c r="D10" i="1"/>
  <c r="E10" i="1"/>
  <c r="F10" i="1"/>
  <c r="D11" i="1"/>
  <c r="E11" i="1"/>
  <c r="F11" i="1"/>
  <c r="D12" i="1"/>
  <c r="E12" i="1"/>
  <c r="F12" i="1"/>
  <c r="D13" i="1"/>
  <c r="E13" i="1"/>
  <c r="F13" i="1"/>
  <c r="D14" i="1"/>
  <c r="E14" i="1"/>
  <c r="F14" i="1"/>
  <c r="D15" i="1"/>
  <c r="E15" i="1"/>
  <c r="F15" i="1"/>
  <c r="D16" i="1"/>
  <c r="E16" i="1"/>
  <c r="F16" i="1"/>
  <c r="D17" i="1"/>
  <c r="E17" i="1"/>
  <c r="F17" i="1"/>
  <c r="D18" i="1"/>
  <c r="E18" i="1"/>
  <c r="F18" i="1"/>
  <c r="D19" i="1"/>
  <c r="E19" i="1"/>
  <c r="F19" i="1"/>
  <c r="D20" i="1"/>
  <c r="E20" i="1"/>
  <c r="F20" i="1"/>
  <c r="D21" i="1"/>
  <c r="E21" i="1"/>
  <c r="F21" i="1"/>
  <c r="D22" i="1"/>
  <c r="E22" i="1"/>
  <c r="F22" i="1"/>
  <c r="D23" i="1"/>
  <c r="E23" i="1"/>
  <c r="F23" i="1"/>
  <c r="D24" i="1"/>
  <c r="E24" i="1"/>
  <c r="F24" i="1"/>
  <c r="D25" i="1"/>
  <c r="E25" i="1"/>
  <c r="F25" i="1"/>
  <c r="D26" i="1"/>
  <c r="E26" i="1"/>
  <c r="F26" i="1"/>
  <c r="F7" i="1"/>
  <c r="E7" i="1"/>
  <c r="D7" i="1"/>
  <c r="B48" i="1"/>
  <c r="B46" i="1"/>
  <c r="B47" i="1"/>
  <c r="B37" i="1"/>
  <c r="B36" i="1"/>
  <c r="B35" i="1"/>
  <c r="C27" i="1"/>
  <c r="B27" i="1"/>
</calcChain>
</file>

<file path=xl/sharedStrings.xml><?xml version="1.0" encoding="utf-8"?>
<sst xmlns="http://schemas.openxmlformats.org/spreadsheetml/2006/main" count="85" uniqueCount="51">
  <si>
    <r>
      <t xml:space="preserve">Cuando en una cartaX ‒ R se requiere tener mayor exactitud para detectar brincos o
cambios muy pequeños en los procesos, se debe incrementar el tamaño de los subgrupos
o n, pero si </t>
    </r>
    <r>
      <rPr>
        <sz val="20"/>
        <color theme="1"/>
        <rFont val="Calibri"/>
        <family val="2"/>
        <scheme val="minor"/>
      </rPr>
      <t xml:space="preserve">n </t>
    </r>
    <r>
      <rPr>
        <sz val="20"/>
        <color theme="1"/>
        <rFont val="Calibri"/>
        <family val="2"/>
      </rPr>
      <t>≥</t>
    </r>
    <r>
      <rPr>
        <sz val="20"/>
        <color theme="1"/>
        <rFont val="Calibri"/>
        <family val="2"/>
        <scheme val="minor"/>
      </rPr>
      <t xml:space="preserve"> 10</t>
    </r>
    <r>
      <rPr>
        <sz val="11"/>
        <color theme="1"/>
        <rFont val="Calibri"/>
        <family val="2"/>
        <scheme val="minor"/>
      </rPr>
      <t>, la carta de rango ya no será sufi ciente para identifi car los cambios en
la variabilidad de, los procesos por lo que se recomienda hacer uso de la carta S, o de
desviación estándar de los subgrupos (Gutiérrez Pulido &amp; De la Vara Salazar, Control
estadistico de la calidad y seis sigma, 2013).</t>
    </r>
  </si>
  <si>
    <t>EJEMPLO: En la elaboración de botellas de plástico lo primero que se elabora es la preforma o de botella de prueba, para la cual se tienen varios criterios de calidad, uno de ellos es el peso de la
botella o preforma. Para un tipo de envase, el peso aceptable para la empresa debe estar entre
28.00 ± 0.5 g. Cada media hora se toma un subgrupo de 10 botellas o preformas y se pesan.
Las medias y desviaciones estándar de los últimos 20 subgrupos se muestran a continuación:</t>
  </si>
  <si>
    <t>LIMITES PARA CARTA DE DESVIACION</t>
  </si>
  <si>
    <t>LIMITES PARA CARTA DE MEDIAS CON DESVIACION</t>
  </si>
  <si>
    <t>MEDIAS</t>
  </si>
  <si>
    <t>DESVIACION</t>
  </si>
  <si>
    <t>LCS</t>
  </si>
  <si>
    <t>LC</t>
  </si>
  <si>
    <t>LCI</t>
  </si>
  <si>
    <t>ANÁLISIS DE LA CARTA DE DESVIACION:</t>
  </si>
  <si>
    <t>PROMEDIO</t>
  </si>
  <si>
    <t xml:space="preserve">CRITERIO </t>
  </si>
  <si>
    <t>PRUEBA</t>
  </si>
  <si>
    <t>ANÁLISIS</t>
  </si>
  <si>
    <t>CARTA DE DESVIACION</t>
  </si>
  <si>
    <t>PUNTOS FUERA DE LÍMITES</t>
  </si>
  <si>
    <t xml:space="preserve">UNO O MÁS PUNTOS FUERA DE LOS LÍMITES DE CONTROL </t>
  </si>
  <si>
    <t>N=</t>
  </si>
  <si>
    <t>B3=</t>
  </si>
  <si>
    <t>B4=</t>
  </si>
  <si>
    <t>CAMBIOS DE NIVEL</t>
  </si>
  <si>
    <t xml:space="preserve"> 8 O MÁS PUNTOS DE UN SOLO LADO DE LA LÍNEA  CENTRAL</t>
  </si>
  <si>
    <t>TENDENCIA</t>
  </si>
  <si>
    <t xml:space="preserve">PRUEBA: MÁS DE 14 PUNTOS DE UN SOLO LADO DE LA LINEA CENTRAL.   </t>
  </si>
  <si>
    <t>DESVIACION PROMEDIO* B4</t>
  </si>
  <si>
    <t>RECUERDE QUE LA MEDIA DE LAS MEDIAS LA TIENEN EN LA CELDA B27 EN ESTE EJERCICIO</t>
  </si>
  <si>
    <t>CICLOS RECURRENTES</t>
  </si>
  <si>
    <t>PATRONES REPETITIVOS</t>
  </si>
  <si>
    <t>DESVIACION PROMEDIO</t>
  </si>
  <si>
    <t>RECUERDE QUE LA DESVIACION PROMEDIO LA TIENEN EN LA CELDA C27 EN ESTE EJERCICIO</t>
  </si>
  <si>
    <t>MUCHA VARIABILIDAD</t>
  </si>
  <si>
    <t xml:space="preserve">PRUEBA; Ocho puntos consecutivos en ambos lados de la línea central con ninguno en la zona C. </t>
  </si>
  <si>
    <t>DESVIACION PROMEDIO* B3</t>
  </si>
  <si>
    <t>FALTA DE VARIABILIDAD</t>
  </si>
  <si>
    <t xml:space="preserve">PRUEBA: Quince puntos consecutivos en la zona C, arriba o abajo de la línea central.  </t>
  </si>
  <si>
    <t>CARTA DE MEDIAS CON CARTA DE DESVIACION</t>
  </si>
  <si>
    <t>C4=</t>
  </si>
  <si>
    <t>MEDIA DE LAS MEDIAS+3(DESVIACION PROMEDIO/(C4*RAIZCUADRADA DE N))</t>
  </si>
  <si>
    <t>MEDIA DE LAS MEDIAS</t>
  </si>
  <si>
    <t>MEDIA DE LAS MEDIAS-3(DESVIACION PROMEDIO/(C4*RAIZCUADRADA DE N))</t>
  </si>
  <si>
    <t>De la carta X   se observa que la media del subgrupo número 6 fue mayor que el límite
de control superior de la carta, lo que indica que cuando se obtuvieron los datos de ese
subgrupo el proceso estaba operando con una causa especial de variación, que provocó
un desplazamiento del promedio del proceso.
El comportamiento del proceso en los subsecuentes subgrupos muestra que, al parecer, esa causa especial dejó de actuar y con respecto a la carta S, no se muestra ningún punto fuera de sus límites, ni algún patrón especial, por lo que la magnitud de la variación
del proceso se mantuvo durante este tiempo (Gutiérrez Pulido &amp; De la Vara Salazar, Control estadistico de la calidad y seis sigma, 2013).</t>
  </si>
  <si>
    <t>ANÁLISIS DE LA CARTA DE MEDIAS-CON CARTA DE DESVIACION:</t>
  </si>
  <si>
    <t>EN CUANTO A LA AMPLITUD DE LA VARIACIÓN, EL PROCESO ESTÁ DENTRO DE CONTROL ESTADÍSTICO</t>
  </si>
  <si>
    <t>NO HAY CAMBIOS DE NIVEL</t>
  </si>
  <si>
    <t>NO HAY TENDENCIAS</t>
  </si>
  <si>
    <t>NO HAY CICLOS RECURRENTES</t>
  </si>
  <si>
    <t>NO SE DA EL PATRÓN DE MUCHA VARIABILIDAD</t>
  </si>
  <si>
    <t>SI SE DA EL PATRÓN DE FALTA DE VARIABILIDAD</t>
  </si>
  <si>
    <t>NO HAT TENDENCIAS</t>
  </si>
  <si>
    <t>EL PROCESO ESTÁ FUERA DE CONTROL ESTADÍSTICO, El PUNTO 6 SALE DE LOS LÍMITES DE CONTROL</t>
  </si>
  <si>
    <t>NO HAY PATRÓN DE FALTA DE VARIABILIDAD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</si>
</sst>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0"/>
      <color theme="1"/>
      <name val="Calibri"/>
      <family val="2"/>
    </font>
    <font>
      <b/>
      <sz val="28"/>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0" fillId="0" borderId="4" xfId="0" applyBorder="1"/>
    <xf numFmtId="0" fontId="0" fillId="0" borderId="0" xfId="0" applyAlignment="1">
      <alignment wrapText="1"/>
    </xf>
    <xf numFmtId="0" fontId="0" fillId="2" borderId="4" xfId="0" applyFill="1" applyBorder="1"/>
    <xf numFmtId="0" fontId="0" fillId="0" borderId="4" xfId="0" applyBorder="1" applyAlignment="1">
      <alignment wrapText="1"/>
    </xf>
    <xf numFmtId="0" fontId="3" fillId="0" borderId="0" xfId="0" applyFont="1"/>
    <xf numFmtId="0" fontId="0" fillId="3" borderId="4" xfId="0" applyFill="1" applyBorder="1" applyAlignment="1">
      <alignment wrapText="1"/>
    </xf>
    <xf numFmtId="0" fontId="0" fillId="2" borderId="4" xfId="0" applyFill="1" applyBorder="1" applyAlignment="1">
      <alignment wrapText="1"/>
    </xf>
    <xf numFmtId="0" fontId="4" fillId="0" borderId="0" xfId="0" applyFont="1" applyAlignment="1">
      <alignment horizontal="right"/>
    </xf>
    <xf numFmtId="0" fontId="0" fillId="2" borderId="4" xfId="0" applyFill="1" applyBorder="1" applyAlignment="1">
      <alignment horizontal="left"/>
    </xf>
    <xf numFmtId="0" fontId="0" fillId="4" borderId="0" xfId="0" applyFill="1"/>
    <xf numFmtId="0" fontId="0" fillId="3" borderId="0" xfId="0" applyFill="1"/>
    <xf numFmtId="0" fontId="0" fillId="3" borderId="0" xfId="0" applyFill="1" applyAlignment="1">
      <alignment wrapText="1"/>
    </xf>
    <xf numFmtId="0" fontId="0" fillId="5" borderId="4" xfId="0" applyFill="1" applyBorder="1"/>
    <xf numFmtId="0" fontId="0" fillId="6" borderId="4" xfId="0" applyFill="1" applyBorder="1"/>
    <xf numFmtId="0" fontId="0" fillId="3" borderId="0" xfId="0" applyFill="1" applyAlignment="1">
      <alignment horizontal="center" wrapText="1"/>
    </xf>
    <xf numFmtId="0" fontId="0" fillId="0" borderId="0" xfId="0"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CARTA DE DESVIACIÓN PARA PRCESO DE BOTELLAS PLÁSTICAS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HN"/>
        </a:p>
      </c:txPr>
    </c:title>
    <c:autoTitleDeleted val="0"/>
    <c:plotArea>
      <c:layout/>
      <c:lineChart>
        <c:grouping val="standard"/>
        <c:varyColors val="0"/>
        <c:ser>
          <c:idx val="0"/>
          <c:order val="0"/>
          <c:tx>
            <c:strRef>
              <c:f>PLANTILLA!$C$6</c:f>
              <c:strCache>
                <c:ptCount val="1"/>
                <c:pt idx="0">
                  <c:v>DESVIACION</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val>
            <c:numRef>
              <c:f>PLANTILLA!$C$7:$C$26</c:f>
              <c:numCache>
                <c:formatCode>General</c:formatCode>
                <c:ptCount val="20"/>
                <c:pt idx="0">
                  <c:v>0.1343</c:v>
                </c:pt>
                <c:pt idx="1">
                  <c:v>0.15959999999999999</c:v>
                </c:pt>
                <c:pt idx="2">
                  <c:v>8.4599999999999995E-2</c:v>
                </c:pt>
                <c:pt idx="3">
                  <c:v>8.6800000000000002E-2</c:v>
                </c:pt>
                <c:pt idx="4">
                  <c:v>0.1086</c:v>
                </c:pt>
                <c:pt idx="5">
                  <c:v>0.10290000000000001</c:v>
                </c:pt>
                <c:pt idx="6">
                  <c:v>0.1241</c:v>
                </c:pt>
                <c:pt idx="7">
                  <c:v>0.10100000000000001</c:v>
                </c:pt>
                <c:pt idx="8">
                  <c:v>9.2399999999999996E-2</c:v>
                </c:pt>
                <c:pt idx="9">
                  <c:v>0.10489999999999999</c:v>
                </c:pt>
                <c:pt idx="10">
                  <c:v>0.1157</c:v>
                </c:pt>
                <c:pt idx="11">
                  <c:v>0.11269999999999999</c:v>
                </c:pt>
                <c:pt idx="12">
                  <c:v>8.4099999999999994E-2</c:v>
                </c:pt>
                <c:pt idx="13">
                  <c:v>0.109</c:v>
                </c:pt>
                <c:pt idx="14">
                  <c:v>0.1285</c:v>
                </c:pt>
                <c:pt idx="15">
                  <c:v>0.1116</c:v>
                </c:pt>
                <c:pt idx="16">
                  <c:v>9.2700000000000005E-2</c:v>
                </c:pt>
                <c:pt idx="17">
                  <c:v>0.1691</c:v>
                </c:pt>
                <c:pt idx="18">
                  <c:v>0.10829999999999999</c:v>
                </c:pt>
                <c:pt idx="19">
                  <c:v>0.1031</c:v>
                </c:pt>
              </c:numCache>
            </c:numRef>
          </c:val>
          <c:smooth val="0"/>
          <c:extLst>
            <c:ext xmlns:c16="http://schemas.microsoft.com/office/drawing/2014/chart" uri="{C3380CC4-5D6E-409C-BE32-E72D297353CC}">
              <c16:uniqueId val="{00000000-217B-43A0-BA4C-0EFC62AF1D9A}"/>
            </c:ext>
          </c:extLst>
        </c:ser>
        <c:ser>
          <c:idx val="1"/>
          <c:order val="1"/>
          <c:tx>
            <c:strRef>
              <c:f>PLANTILLA!$D$6</c:f>
              <c:strCache>
                <c:ptCount val="1"/>
                <c:pt idx="0">
                  <c:v>LCS</c:v>
                </c:pt>
              </c:strCache>
            </c:strRef>
          </c:tx>
          <c:spPr>
            <a:ln w="28575" cap="rnd">
              <a:solidFill>
                <a:schemeClr val="accent2"/>
              </a:solidFill>
              <a:round/>
            </a:ln>
            <a:effectLst/>
          </c:spPr>
          <c:marker>
            <c:symbol val="none"/>
          </c:marker>
          <c:val>
            <c:numRef>
              <c:f>PLANTILLA!$D$7:$D$26</c:f>
              <c:numCache>
                <c:formatCode>General</c:formatCode>
                <c:ptCount val="20"/>
                <c:pt idx="0">
                  <c:v>0.19167719999999996</c:v>
                </c:pt>
                <c:pt idx="1">
                  <c:v>0.19167719999999996</c:v>
                </c:pt>
                <c:pt idx="2">
                  <c:v>0.19167719999999996</c:v>
                </c:pt>
                <c:pt idx="3">
                  <c:v>0.19167719999999996</c:v>
                </c:pt>
                <c:pt idx="4">
                  <c:v>0.19167719999999996</c:v>
                </c:pt>
                <c:pt idx="5">
                  <c:v>0.19167719999999996</c:v>
                </c:pt>
                <c:pt idx="6">
                  <c:v>0.19167719999999996</c:v>
                </c:pt>
                <c:pt idx="7">
                  <c:v>0.19167719999999996</c:v>
                </c:pt>
                <c:pt idx="8">
                  <c:v>0.19167719999999996</c:v>
                </c:pt>
                <c:pt idx="9">
                  <c:v>0.19167719999999996</c:v>
                </c:pt>
                <c:pt idx="10">
                  <c:v>0.19167719999999996</c:v>
                </c:pt>
                <c:pt idx="11">
                  <c:v>0.19167719999999996</c:v>
                </c:pt>
                <c:pt idx="12">
                  <c:v>0.19167719999999996</c:v>
                </c:pt>
                <c:pt idx="13">
                  <c:v>0.19167719999999996</c:v>
                </c:pt>
                <c:pt idx="14">
                  <c:v>0.19167719999999996</c:v>
                </c:pt>
                <c:pt idx="15">
                  <c:v>0.19167719999999996</c:v>
                </c:pt>
                <c:pt idx="16">
                  <c:v>0.19167719999999996</c:v>
                </c:pt>
                <c:pt idx="17">
                  <c:v>0.19167719999999996</c:v>
                </c:pt>
                <c:pt idx="18">
                  <c:v>0.19167719999999996</c:v>
                </c:pt>
                <c:pt idx="19">
                  <c:v>0.19167719999999996</c:v>
                </c:pt>
              </c:numCache>
            </c:numRef>
          </c:val>
          <c:smooth val="0"/>
          <c:extLst>
            <c:ext xmlns:c16="http://schemas.microsoft.com/office/drawing/2014/chart" uri="{C3380CC4-5D6E-409C-BE32-E72D297353CC}">
              <c16:uniqueId val="{00000001-217B-43A0-BA4C-0EFC62AF1D9A}"/>
            </c:ext>
          </c:extLst>
        </c:ser>
        <c:ser>
          <c:idx val="2"/>
          <c:order val="2"/>
          <c:tx>
            <c:strRef>
              <c:f>PLANTILLA!$E$6</c:f>
              <c:strCache>
                <c:ptCount val="1"/>
                <c:pt idx="0">
                  <c:v>LC</c:v>
                </c:pt>
              </c:strCache>
            </c:strRef>
          </c:tx>
          <c:spPr>
            <a:ln w="28575" cap="rnd">
              <a:solidFill>
                <a:schemeClr val="accent3"/>
              </a:solidFill>
              <a:round/>
            </a:ln>
            <a:effectLst/>
          </c:spPr>
          <c:marker>
            <c:symbol val="none"/>
          </c:marker>
          <c:val>
            <c:numRef>
              <c:f>PLANTILLA!$E$7:$E$26</c:f>
              <c:numCache>
                <c:formatCode>General</c:formatCode>
                <c:ptCount val="20"/>
                <c:pt idx="0">
                  <c:v>0.11169999999999998</c:v>
                </c:pt>
                <c:pt idx="1">
                  <c:v>0.11169999999999998</c:v>
                </c:pt>
                <c:pt idx="2">
                  <c:v>0.11169999999999998</c:v>
                </c:pt>
                <c:pt idx="3">
                  <c:v>0.11169999999999998</c:v>
                </c:pt>
                <c:pt idx="4">
                  <c:v>0.11169999999999998</c:v>
                </c:pt>
                <c:pt idx="5">
                  <c:v>0.11169999999999998</c:v>
                </c:pt>
                <c:pt idx="6">
                  <c:v>0.11169999999999998</c:v>
                </c:pt>
                <c:pt idx="7">
                  <c:v>0.11169999999999998</c:v>
                </c:pt>
                <c:pt idx="8">
                  <c:v>0.11169999999999998</c:v>
                </c:pt>
                <c:pt idx="9">
                  <c:v>0.11169999999999998</c:v>
                </c:pt>
                <c:pt idx="10">
                  <c:v>0.11169999999999998</c:v>
                </c:pt>
                <c:pt idx="11">
                  <c:v>0.11169999999999998</c:v>
                </c:pt>
                <c:pt idx="12">
                  <c:v>0.11169999999999998</c:v>
                </c:pt>
                <c:pt idx="13">
                  <c:v>0.11169999999999998</c:v>
                </c:pt>
                <c:pt idx="14">
                  <c:v>0.11169999999999998</c:v>
                </c:pt>
                <c:pt idx="15">
                  <c:v>0.11169999999999998</c:v>
                </c:pt>
                <c:pt idx="16">
                  <c:v>0.11169999999999998</c:v>
                </c:pt>
                <c:pt idx="17">
                  <c:v>0.11169999999999998</c:v>
                </c:pt>
                <c:pt idx="18">
                  <c:v>0.11169999999999998</c:v>
                </c:pt>
                <c:pt idx="19">
                  <c:v>0.11169999999999998</c:v>
                </c:pt>
              </c:numCache>
            </c:numRef>
          </c:val>
          <c:smooth val="0"/>
          <c:extLst>
            <c:ext xmlns:c16="http://schemas.microsoft.com/office/drawing/2014/chart" uri="{C3380CC4-5D6E-409C-BE32-E72D297353CC}">
              <c16:uniqueId val="{00000002-217B-43A0-BA4C-0EFC62AF1D9A}"/>
            </c:ext>
          </c:extLst>
        </c:ser>
        <c:ser>
          <c:idx val="3"/>
          <c:order val="3"/>
          <c:tx>
            <c:strRef>
              <c:f>PLANTILLA!$F$6</c:f>
              <c:strCache>
                <c:ptCount val="1"/>
                <c:pt idx="0">
                  <c:v>LCI</c:v>
                </c:pt>
              </c:strCache>
            </c:strRef>
          </c:tx>
          <c:spPr>
            <a:ln w="28575" cap="rnd">
              <a:solidFill>
                <a:schemeClr val="accent4"/>
              </a:solidFill>
              <a:round/>
            </a:ln>
            <a:effectLst/>
          </c:spPr>
          <c:marker>
            <c:symbol val="none"/>
          </c:marker>
          <c:val>
            <c:numRef>
              <c:f>PLANTILLA!$F$7:$F$26</c:f>
              <c:numCache>
                <c:formatCode>General</c:formatCode>
                <c:ptCount val="20"/>
                <c:pt idx="0">
                  <c:v>3.1722799999999989E-2</c:v>
                </c:pt>
                <c:pt idx="1">
                  <c:v>3.1722799999999989E-2</c:v>
                </c:pt>
                <c:pt idx="2">
                  <c:v>3.1722799999999989E-2</c:v>
                </c:pt>
                <c:pt idx="3">
                  <c:v>3.1722799999999989E-2</c:v>
                </c:pt>
                <c:pt idx="4">
                  <c:v>3.1722799999999989E-2</c:v>
                </c:pt>
                <c:pt idx="5">
                  <c:v>3.1722799999999989E-2</c:v>
                </c:pt>
                <c:pt idx="6">
                  <c:v>3.1722799999999989E-2</c:v>
                </c:pt>
                <c:pt idx="7">
                  <c:v>3.1722799999999989E-2</c:v>
                </c:pt>
                <c:pt idx="8">
                  <c:v>3.1722799999999989E-2</c:v>
                </c:pt>
                <c:pt idx="9">
                  <c:v>3.1722799999999989E-2</c:v>
                </c:pt>
                <c:pt idx="10">
                  <c:v>3.1722799999999989E-2</c:v>
                </c:pt>
                <c:pt idx="11">
                  <c:v>3.1722799999999989E-2</c:v>
                </c:pt>
                <c:pt idx="12">
                  <c:v>3.1722799999999989E-2</c:v>
                </c:pt>
                <c:pt idx="13">
                  <c:v>3.1722799999999989E-2</c:v>
                </c:pt>
                <c:pt idx="14">
                  <c:v>3.1722799999999989E-2</c:v>
                </c:pt>
                <c:pt idx="15">
                  <c:v>3.1722799999999989E-2</c:v>
                </c:pt>
                <c:pt idx="16">
                  <c:v>3.1722799999999989E-2</c:v>
                </c:pt>
                <c:pt idx="17">
                  <c:v>3.1722799999999989E-2</c:v>
                </c:pt>
                <c:pt idx="18">
                  <c:v>3.1722799999999989E-2</c:v>
                </c:pt>
                <c:pt idx="19">
                  <c:v>3.1722799999999989E-2</c:v>
                </c:pt>
              </c:numCache>
            </c:numRef>
          </c:val>
          <c:smooth val="0"/>
          <c:extLst>
            <c:ext xmlns:c16="http://schemas.microsoft.com/office/drawing/2014/chart" uri="{C3380CC4-5D6E-409C-BE32-E72D297353CC}">
              <c16:uniqueId val="{00000003-217B-43A0-BA4C-0EFC62AF1D9A}"/>
            </c:ext>
          </c:extLst>
        </c:ser>
        <c:dLbls>
          <c:showLegendKey val="0"/>
          <c:showVal val="0"/>
          <c:showCatName val="0"/>
          <c:showSerName val="0"/>
          <c:showPercent val="0"/>
          <c:showBubbleSize val="0"/>
        </c:dLbls>
        <c:marker val="1"/>
        <c:smooth val="0"/>
        <c:axId val="1495861983"/>
        <c:axId val="1495860319"/>
      </c:lineChart>
      <c:catAx>
        <c:axId val="1495861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MUESTRAS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HN"/>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1495860319"/>
        <c:crosses val="autoZero"/>
        <c:auto val="1"/>
        <c:lblAlgn val="ctr"/>
        <c:lblOffset val="100"/>
        <c:noMultiLvlLbl val="0"/>
      </c:catAx>
      <c:valAx>
        <c:axId val="14958603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DESVIACIÓN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H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1495861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CARTA DE MEDIAS PARA CARTA DE DESVIACIÓN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HN"/>
        </a:p>
      </c:txPr>
    </c:title>
    <c:autoTitleDeleted val="0"/>
    <c:plotArea>
      <c:layout/>
      <c:lineChart>
        <c:grouping val="standard"/>
        <c:varyColors val="0"/>
        <c:ser>
          <c:idx val="0"/>
          <c:order val="0"/>
          <c:tx>
            <c:strRef>
              <c:f>PLANTILLA!$B$6</c:f>
              <c:strCache>
                <c:ptCount val="1"/>
                <c:pt idx="0">
                  <c:v>MEDIAS</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val>
            <c:numRef>
              <c:f>PLANTILLA!$B$7:$B$26</c:f>
              <c:numCache>
                <c:formatCode>General</c:formatCode>
                <c:ptCount val="20"/>
                <c:pt idx="0">
                  <c:v>28.047999999999998</c:v>
                </c:pt>
                <c:pt idx="1">
                  <c:v>28.042000000000002</c:v>
                </c:pt>
                <c:pt idx="2">
                  <c:v>27.984999999999999</c:v>
                </c:pt>
                <c:pt idx="3">
                  <c:v>27.968</c:v>
                </c:pt>
                <c:pt idx="4">
                  <c:v>28.044</c:v>
                </c:pt>
                <c:pt idx="5">
                  <c:v>28.161999999999999</c:v>
                </c:pt>
                <c:pt idx="6">
                  <c:v>27.981000000000002</c:v>
                </c:pt>
                <c:pt idx="7">
                  <c:v>27.984999999999999</c:v>
                </c:pt>
                <c:pt idx="8">
                  <c:v>28.024000000000001</c:v>
                </c:pt>
                <c:pt idx="9">
                  <c:v>27.972999999999999</c:v>
                </c:pt>
                <c:pt idx="10">
                  <c:v>28.021000000000001</c:v>
                </c:pt>
                <c:pt idx="11">
                  <c:v>28.026</c:v>
                </c:pt>
                <c:pt idx="12">
                  <c:v>28.004000000000001</c:v>
                </c:pt>
                <c:pt idx="13">
                  <c:v>27.992999999999999</c:v>
                </c:pt>
                <c:pt idx="14">
                  <c:v>27.949000000000002</c:v>
                </c:pt>
                <c:pt idx="15">
                  <c:v>28.027999999999999</c:v>
                </c:pt>
                <c:pt idx="16">
                  <c:v>27.99</c:v>
                </c:pt>
                <c:pt idx="17">
                  <c:v>28.004000000000001</c:v>
                </c:pt>
                <c:pt idx="18">
                  <c:v>27.997</c:v>
                </c:pt>
                <c:pt idx="19">
                  <c:v>28.013999999999999</c:v>
                </c:pt>
              </c:numCache>
            </c:numRef>
          </c:val>
          <c:smooth val="0"/>
          <c:extLst>
            <c:ext xmlns:c16="http://schemas.microsoft.com/office/drawing/2014/chart" uri="{C3380CC4-5D6E-409C-BE32-E72D297353CC}">
              <c16:uniqueId val="{00000000-A0E0-4702-9A65-4D0332475551}"/>
            </c:ext>
          </c:extLst>
        </c:ser>
        <c:ser>
          <c:idx val="1"/>
          <c:order val="1"/>
          <c:tx>
            <c:strRef>
              <c:f>PLANTILLA!$H$6</c:f>
              <c:strCache>
                <c:ptCount val="1"/>
                <c:pt idx="0">
                  <c:v>LCS</c:v>
                </c:pt>
              </c:strCache>
            </c:strRef>
          </c:tx>
          <c:spPr>
            <a:ln w="28575" cap="rnd">
              <a:solidFill>
                <a:schemeClr val="accent2"/>
              </a:solidFill>
              <a:round/>
            </a:ln>
            <a:effectLst/>
          </c:spPr>
          <c:marker>
            <c:symbol val="none"/>
          </c:marker>
          <c:val>
            <c:numRef>
              <c:f>PLANTILLA!$H$7:$H$26</c:f>
              <c:numCache>
                <c:formatCode>General</c:formatCode>
                <c:ptCount val="20"/>
                <c:pt idx="0">
                  <c:v>28.120808452612795</c:v>
                </c:pt>
                <c:pt idx="1">
                  <c:v>28.120808452612795</c:v>
                </c:pt>
                <c:pt idx="2">
                  <c:v>28.120808452612795</c:v>
                </c:pt>
                <c:pt idx="3">
                  <c:v>28.120808452612795</c:v>
                </c:pt>
                <c:pt idx="4">
                  <c:v>28.120808452612795</c:v>
                </c:pt>
                <c:pt idx="5">
                  <c:v>28.120808452612795</c:v>
                </c:pt>
                <c:pt idx="6">
                  <c:v>28.120808452612795</c:v>
                </c:pt>
                <c:pt idx="7">
                  <c:v>28.120808452612795</c:v>
                </c:pt>
                <c:pt idx="8">
                  <c:v>28.120808452612795</c:v>
                </c:pt>
                <c:pt idx="9">
                  <c:v>28.120808452612795</c:v>
                </c:pt>
                <c:pt idx="10">
                  <c:v>28.120808452612795</c:v>
                </c:pt>
                <c:pt idx="11">
                  <c:v>28.120808452612795</c:v>
                </c:pt>
                <c:pt idx="12">
                  <c:v>28.120808452612795</c:v>
                </c:pt>
                <c:pt idx="13">
                  <c:v>28.120808452612795</c:v>
                </c:pt>
                <c:pt idx="14">
                  <c:v>28.120808452612795</c:v>
                </c:pt>
                <c:pt idx="15">
                  <c:v>28.120808452612795</c:v>
                </c:pt>
                <c:pt idx="16">
                  <c:v>28.120808452612795</c:v>
                </c:pt>
                <c:pt idx="17">
                  <c:v>28.120808452612795</c:v>
                </c:pt>
                <c:pt idx="18">
                  <c:v>28.120808452612795</c:v>
                </c:pt>
                <c:pt idx="19">
                  <c:v>28.120808452612795</c:v>
                </c:pt>
              </c:numCache>
            </c:numRef>
          </c:val>
          <c:smooth val="0"/>
          <c:extLst>
            <c:ext xmlns:c16="http://schemas.microsoft.com/office/drawing/2014/chart" uri="{C3380CC4-5D6E-409C-BE32-E72D297353CC}">
              <c16:uniqueId val="{00000001-A0E0-4702-9A65-4D0332475551}"/>
            </c:ext>
          </c:extLst>
        </c:ser>
        <c:ser>
          <c:idx val="2"/>
          <c:order val="2"/>
          <c:tx>
            <c:strRef>
              <c:f>PLANTILLA!$I$6</c:f>
              <c:strCache>
                <c:ptCount val="1"/>
                <c:pt idx="0">
                  <c:v>LC</c:v>
                </c:pt>
              </c:strCache>
            </c:strRef>
          </c:tx>
          <c:spPr>
            <a:ln w="28575" cap="rnd">
              <a:solidFill>
                <a:schemeClr val="accent3"/>
              </a:solidFill>
              <a:round/>
            </a:ln>
            <a:effectLst/>
          </c:spPr>
          <c:marker>
            <c:symbol val="none"/>
          </c:marker>
          <c:val>
            <c:numRef>
              <c:f>PLANTILLA!$I$7:$I$26</c:f>
              <c:numCache>
                <c:formatCode>General</c:formatCode>
                <c:ptCount val="20"/>
                <c:pt idx="0">
                  <c:v>28.011900000000008</c:v>
                </c:pt>
                <c:pt idx="1">
                  <c:v>28.011900000000008</c:v>
                </c:pt>
                <c:pt idx="2">
                  <c:v>28.011900000000008</c:v>
                </c:pt>
                <c:pt idx="3">
                  <c:v>28.011900000000008</c:v>
                </c:pt>
                <c:pt idx="4">
                  <c:v>28.011900000000008</c:v>
                </c:pt>
                <c:pt idx="5">
                  <c:v>28.011900000000008</c:v>
                </c:pt>
                <c:pt idx="6">
                  <c:v>28.011900000000008</c:v>
                </c:pt>
                <c:pt idx="7">
                  <c:v>28.011900000000008</c:v>
                </c:pt>
                <c:pt idx="8">
                  <c:v>28.011900000000008</c:v>
                </c:pt>
                <c:pt idx="9">
                  <c:v>28.011900000000008</c:v>
                </c:pt>
                <c:pt idx="10">
                  <c:v>28.011900000000008</c:v>
                </c:pt>
                <c:pt idx="11">
                  <c:v>28.011900000000008</c:v>
                </c:pt>
                <c:pt idx="12">
                  <c:v>28.011900000000008</c:v>
                </c:pt>
                <c:pt idx="13">
                  <c:v>28.011900000000008</c:v>
                </c:pt>
                <c:pt idx="14">
                  <c:v>28.011900000000008</c:v>
                </c:pt>
                <c:pt idx="15">
                  <c:v>28.011900000000008</c:v>
                </c:pt>
                <c:pt idx="16">
                  <c:v>28.011900000000008</c:v>
                </c:pt>
                <c:pt idx="17">
                  <c:v>28.011900000000008</c:v>
                </c:pt>
                <c:pt idx="18">
                  <c:v>28.011900000000008</c:v>
                </c:pt>
                <c:pt idx="19">
                  <c:v>28.011900000000008</c:v>
                </c:pt>
              </c:numCache>
            </c:numRef>
          </c:val>
          <c:smooth val="0"/>
          <c:extLst>
            <c:ext xmlns:c16="http://schemas.microsoft.com/office/drawing/2014/chart" uri="{C3380CC4-5D6E-409C-BE32-E72D297353CC}">
              <c16:uniqueId val="{00000002-A0E0-4702-9A65-4D0332475551}"/>
            </c:ext>
          </c:extLst>
        </c:ser>
        <c:ser>
          <c:idx val="3"/>
          <c:order val="3"/>
          <c:tx>
            <c:strRef>
              <c:f>PLANTILLA!$J$6</c:f>
              <c:strCache>
                <c:ptCount val="1"/>
                <c:pt idx="0">
                  <c:v>LCI</c:v>
                </c:pt>
              </c:strCache>
            </c:strRef>
          </c:tx>
          <c:spPr>
            <a:ln w="28575" cap="rnd">
              <a:solidFill>
                <a:schemeClr val="accent4"/>
              </a:solidFill>
              <a:round/>
            </a:ln>
            <a:effectLst/>
          </c:spPr>
          <c:marker>
            <c:symbol val="none"/>
          </c:marker>
          <c:val>
            <c:numRef>
              <c:f>PLANTILLA!$J$7:$J$26</c:f>
              <c:numCache>
                <c:formatCode>General</c:formatCode>
                <c:ptCount val="20"/>
                <c:pt idx="0">
                  <c:v>27.90299154738722</c:v>
                </c:pt>
                <c:pt idx="1">
                  <c:v>27.90299154738722</c:v>
                </c:pt>
                <c:pt idx="2">
                  <c:v>27.90299154738722</c:v>
                </c:pt>
                <c:pt idx="3">
                  <c:v>27.90299154738722</c:v>
                </c:pt>
                <c:pt idx="4">
                  <c:v>27.90299154738722</c:v>
                </c:pt>
                <c:pt idx="5">
                  <c:v>27.90299154738722</c:v>
                </c:pt>
                <c:pt idx="6">
                  <c:v>27.90299154738722</c:v>
                </c:pt>
                <c:pt idx="7">
                  <c:v>27.90299154738722</c:v>
                </c:pt>
                <c:pt idx="8">
                  <c:v>27.90299154738722</c:v>
                </c:pt>
                <c:pt idx="9">
                  <c:v>27.90299154738722</c:v>
                </c:pt>
                <c:pt idx="10">
                  <c:v>27.90299154738722</c:v>
                </c:pt>
                <c:pt idx="11">
                  <c:v>27.90299154738722</c:v>
                </c:pt>
                <c:pt idx="12">
                  <c:v>27.90299154738722</c:v>
                </c:pt>
                <c:pt idx="13">
                  <c:v>27.90299154738722</c:v>
                </c:pt>
                <c:pt idx="14">
                  <c:v>27.90299154738722</c:v>
                </c:pt>
                <c:pt idx="15">
                  <c:v>27.90299154738722</c:v>
                </c:pt>
                <c:pt idx="16">
                  <c:v>27.90299154738722</c:v>
                </c:pt>
                <c:pt idx="17">
                  <c:v>27.90299154738722</c:v>
                </c:pt>
                <c:pt idx="18">
                  <c:v>27.90299154738722</c:v>
                </c:pt>
                <c:pt idx="19">
                  <c:v>27.90299154738722</c:v>
                </c:pt>
              </c:numCache>
            </c:numRef>
          </c:val>
          <c:smooth val="0"/>
          <c:extLst>
            <c:ext xmlns:c16="http://schemas.microsoft.com/office/drawing/2014/chart" uri="{C3380CC4-5D6E-409C-BE32-E72D297353CC}">
              <c16:uniqueId val="{00000003-A0E0-4702-9A65-4D0332475551}"/>
            </c:ext>
          </c:extLst>
        </c:ser>
        <c:dLbls>
          <c:showLegendKey val="0"/>
          <c:showVal val="0"/>
          <c:showCatName val="0"/>
          <c:showSerName val="0"/>
          <c:showPercent val="0"/>
          <c:showBubbleSize val="0"/>
        </c:dLbls>
        <c:marker val="1"/>
        <c:smooth val="0"/>
        <c:axId val="1585530335"/>
        <c:axId val="1585528255"/>
      </c:lineChart>
      <c:catAx>
        <c:axId val="1585530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MUESTRAS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HN"/>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1585528255"/>
        <c:crosses val="autoZero"/>
        <c:auto val="1"/>
        <c:lblAlgn val="ctr"/>
        <c:lblOffset val="100"/>
        <c:noMultiLvlLbl val="0"/>
      </c:catAx>
      <c:valAx>
        <c:axId val="158552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MEDIAS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H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1585530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632013</xdr:colOff>
      <xdr:row>3</xdr:row>
      <xdr:rowOff>161365</xdr:rowOff>
    </xdr:from>
    <xdr:to>
      <xdr:col>16</xdr:col>
      <xdr:colOff>1972236</xdr:colOff>
      <xdr:row>20</xdr:row>
      <xdr:rowOff>107577</xdr:rowOff>
    </xdr:to>
    <xdr:graphicFrame macro="">
      <xdr:nvGraphicFramePr>
        <xdr:cNvPr id="2" name="Gráfico 1">
          <a:extLst>
            <a:ext uri="{FF2B5EF4-FFF2-40B4-BE49-F238E27FC236}">
              <a16:creationId xmlns:a16="http://schemas.microsoft.com/office/drawing/2014/main" id="{EC8A9B2F-7C4F-0FD6-D22A-D93E8827E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748552</xdr:colOff>
      <xdr:row>35</xdr:row>
      <xdr:rowOff>98610</xdr:rowOff>
    </xdr:from>
    <xdr:to>
      <xdr:col>16</xdr:col>
      <xdr:colOff>1488140</xdr:colOff>
      <xdr:row>51</xdr:row>
      <xdr:rowOff>519951</xdr:rowOff>
    </xdr:to>
    <xdr:graphicFrame macro="">
      <xdr:nvGraphicFramePr>
        <xdr:cNvPr id="3" name="Gráfico 2">
          <a:extLst>
            <a:ext uri="{FF2B5EF4-FFF2-40B4-BE49-F238E27FC236}">
              <a16:creationId xmlns:a16="http://schemas.microsoft.com/office/drawing/2014/main" id="{14021F5D-7202-EFAC-CEEF-006102E33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abSelected="1" topLeftCell="E41" zoomScale="85" zoomScaleNormal="85" workbookViewId="0">
      <selection activeCell="R56" sqref="R56"/>
    </sheetView>
  </sheetViews>
  <sheetFormatPr baseColWidth="10" defaultColWidth="9.109375" defaultRowHeight="14.4" x14ac:dyDescent="0.3"/>
  <cols>
    <col min="1" max="1" width="14.44140625" customWidth="1"/>
    <col min="3" max="3" width="15.44140625" customWidth="1"/>
    <col min="4" max="4" width="10.33203125" bestFit="1" customWidth="1"/>
    <col min="5" max="5" width="7.33203125" bestFit="1" customWidth="1"/>
    <col min="6" max="6" width="16.88671875" customWidth="1"/>
    <col min="8" max="8" width="28.33203125" bestFit="1" customWidth="1"/>
    <col min="15" max="15" width="16.109375" customWidth="1"/>
    <col min="16" max="16" width="49.5546875" customWidth="1"/>
    <col min="17" max="17" width="36.109375" customWidth="1"/>
    <col min="26" max="26" width="9.109375" customWidth="1"/>
  </cols>
  <sheetData>
    <row r="1" spans="1:10" ht="101.25" customHeight="1" x14ac:dyDescent="0.3">
      <c r="A1" s="17" t="s">
        <v>0</v>
      </c>
      <c r="B1" s="17"/>
      <c r="C1" s="17"/>
      <c r="D1" s="17"/>
      <c r="E1" s="17"/>
      <c r="F1" s="17"/>
      <c r="G1" s="17"/>
      <c r="H1" s="17"/>
      <c r="I1" s="17"/>
      <c r="J1" s="17"/>
    </row>
    <row r="2" spans="1:10" ht="14.25" customHeight="1" x14ac:dyDescent="0.3">
      <c r="A2" s="1"/>
      <c r="B2" s="1"/>
      <c r="C2" s="1"/>
      <c r="D2" s="1"/>
      <c r="E2" s="1"/>
      <c r="F2" s="1"/>
      <c r="G2" s="1"/>
      <c r="H2" s="1"/>
      <c r="I2" s="1"/>
      <c r="J2" s="1"/>
    </row>
    <row r="3" spans="1:10" ht="103.5" customHeight="1" x14ac:dyDescent="0.3">
      <c r="A3" s="17" t="s">
        <v>1</v>
      </c>
      <c r="B3" s="17"/>
      <c r="C3" s="17"/>
      <c r="D3" s="17"/>
      <c r="E3" s="17"/>
      <c r="F3" s="17"/>
      <c r="G3" s="17"/>
      <c r="H3" s="17"/>
      <c r="I3" s="17"/>
      <c r="J3" s="17"/>
    </row>
    <row r="4" spans="1:10" ht="14.25" customHeight="1" x14ac:dyDescent="0.3">
      <c r="A4" s="1"/>
      <c r="B4" s="1"/>
      <c r="C4" s="1"/>
      <c r="D4" s="1"/>
      <c r="E4" s="1"/>
      <c r="F4" s="1"/>
      <c r="G4" s="1"/>
      <c r="H4" s="1"/>
      <c r="I4" s="1"/>
      <c r="J4" s="1"/>
    </row>
    <row r="5" spans="1:10" x14ac:dyDescent="0.3">
      <c r="D5" s="18" t="s">
        <v>2</v>
      </c>
      <c r="E5" s="19"/>
      <c r="F5" s="20"/>
      <c r="H5" s="18" t="s">
        <v>3</v>
      </c>
      <c r="I5" s="19"/>
      <c r="J5" s="20"/>
    </row>
    <row r="6" spans="1:10" x14ac:dyDescent="0.3">
      <c r="B6" s="15" t="s">
        <v>4</v>
      </c>
      <c r="C6" s="14" t="s">
        <v>5</v>
      </c>
      <c r="D6" s="14" t="s">
        <v>6</v>
      </c>
      <c r="E6" s="14" t="s">
        <v>7</v>
      </c>
      <c r="F6" s="14" t="s">
        <v>8</v>
      </c>
      <c r="H6" s="15" t="s">
        <v>6</v>
      </c>
      <c r="I6" s="15" t="s">
        <v>7</v>
      </c>
      <c r="J6" s="15" t="s">
        <v>8</v>
      </c>
    </row>
    <row r="7" spans="1:10" x14ac:dyDescent="0.3">
      <c r="B7" s="15">
        <v>28.047999999999998</v>
      </c>
      <c r="C7" s="14">
        <v>0.1343</v>
      </c>
      <c r="D7" s="14">
        <f>$B$35</f>
        <v>0.19167719999999996</v>
      </c>
      <c r="E7" s="14">
        <f>$B$36</f>
        <v>0.11169999999999998</v>
      </c>
      <c r="F7" s="14">
        <f>$B$37</f>
        <v>3.1722799999999989E-2</v>
      </c>
      <c r="H7" s="15">
        <f>$B$46</f>
        <v>28.120808452612795</v>
      </c>
      <c r="I7" s="15">
        <f>$B$47</f>
        <v>28.011900000000008</v>
      </c>
      <c r="J7" s="15">
        <f>$B$48</f>
        <v>27.90299154738722</v>
      </c>
    </row>
    <row r="8" spans="1:10" x14ac:dyDescent="0.3">
      <c r="B8" s="15">
        <v>28.042000000000002</v>
      </c>
      <c r="C8" s="14">
        <v>0.15959999999999999</v>
      </c>
      <c r="D8" s="14">
        <f t="shared" ref="D8:D26" si="0">$B$35</f>
        <v>0.19167719999999996</v>
      </c>
      <c r="E8" s="14">
        <f t="shared" ref="E8:E26" si="1">$B$36</f>
        <v>0.11169999999999998</v>
      </c>
      <c r="F8" s="14">
        <f t="shared" ref="F8:F26" si="2">$B$37</f>
        <v>3.1722799999999989E-2</v>
      </c>
      <c r="H8" s="15">
        <f t="shared" ref="H8:H26" si="3">$B$46</f>
        <v>28.120808452612795</v>
      </c>
      <c r="I8" s="15">
        <f t="shared" ref="I8:I26" si="4">$B$47</f>
        <v>28.011900000000008</v>
      </c>
      <c r="J8" s="15">
        <f t="shared" ref="J8:J26" si="5">$B$48</f>
        <v>27.90299154738722</v>
      </c>
    </row>
    <row r="9" spans="1:10" x14ac:dyDescent="0.3">
      <c r="B9" s="15">
        <v>27.984999999999999</v>
      </c>
      <c r="C9" s="14">
        <v>8.4599999999999995E-2</v>
      </c>
      <c r="D9" s="14">
        <f t="shared" si="0"/>
        <v>0.19167719999999996</v>
      </c>
      <c r="E9" s="14">
        <f t="shared" si="1"/>
        <v>0.11169999999999998</v>
      </c>
      <c r="F9" s="14">
        <f t="shared" si="2"/>
        <v>3.1722799999999989E-2</v>
      </c>
      <c r="H9" s="15">
        <f t="shared" si="3"/>
        <v>28.120808452612795</v>
      </c>
      <c r="I9" s="15">
        <f t="shared" si="4"/>
        <v>28.011900000000008</v>
      </c>
      <c r="J9" s="15">
        <f t="shared" si="5"/>
        <v>27.90299154738722</v>
      </c>
    </row>
    <row r="10" spans="1:10" x14ac:dyDescent="0.3">
      <c r="B10" s="15">
        <v>27.968</v>
      </c>
      <c r="C10" s="14">
        <v>8.6800000000000002E-2</v>
      </c>
      <c r="D10" s="14">
        <f t="shared" si="0"/>
        <v>0.19167719999999996</v>
      </c>
      <c r="E10" s="14">
        <f t="shared" si="1"/>
        <v>0.11169999999999998</v>
      </c>
      <c r="F10" s="14">
        <f t="shared" si="2"/>
        <v>3.1722799999999989E-2</v>
      </c>
      <c r="H10" s="15">
        <f t="shared" si="3"/>
        <v>28.120808452612795</v>
      </c>
      <c r="I10" s="15">
        <f t="shared" si="4"/>
        <v>28.011900000000008</v>
      </c>
      <c r="J10" s="15">
        <f t="shared" si="5"/>
        <v>27.90299154738722</v>
      </c>
    </row>
    <row r="11" spans="1:10" x14ac:dyDescent="0.3">
      <c r="B11" s="15">
        <v>28.044</v>
      </c>
      <c r="C11" s="14">
        <v>0.1086</v>
      </c>
      <c r="D11" s="14">
        <f t="shared" si="0"/>
        <v>0.19167719999999996</v>
      </c>
      <c r="E11" s="14">
        <f t="shared" si="1"/>
        <v>0.11169999999999998</v>
      </c>
      <c r="F11" s="14">
        <f t="shared" si="2"/>
        <v>3.1722799999999989E-2</v>
      </c>
      <c r="H11" s="15">
        <f t="shared" si="3"/>
        <v>28.120808452612795</v>
      </c>
      <c r="I11" s="15">
        <f t="shared" si="4"/>
        <v>28.011900000000008</v>
      </c>
      <c r="J11" s="15">
        <f t="shared" si="5"/>
        <v>27.90299154738722</v>
      </c>
    </row>
    <row r="12" spans="1:10" x14ac:dyDescent="0.3">
      <c r="B12" s="15">
        <v>28.161999999999999</v>
      </c>
      <c r="C12" s="14">
        <v>0.10290000000000001</v>
      </c>
      <c r="D12" s="14">
        <f t="shared" si="0"/>
        <v>0.19167719999999996</v>
      </c>
      <c r="E12" s="14">
        <f t="shared" si="1"/>
        <v>0.11169999999999998</v>
      </c>
      <c r="F12" s="14">
        <f t="shared" si="2"/>
        <v>3.1722799999999989E-2</v>
      </c>
      <c r="H12" s="15">
        <f t="shared" si="3"/>
        <v>28.120808452612795</v>
      </c>
      <c r="I12" s="15">
        <f t="shared" si="4"/>
        <v>28.011900000000008</v>
      </c>
      <c r="J12" s="15">
        <f t="shared" si="5"/>
        <v>27.90299154738722</v>
      </c>
    </row>
    <row r="13" spans="1:10" x14ac:dyDescent="0.3">
      <c r="B13" s="15">
        <v>27.981000000000002</v>
      </c>
      <c r="C13" s="14">
        <v>0.1241</v>
      </c>
      <c r="D13" s="14">
        <f t="shared" si="0"/>
        <v>0.19167719999999996</v>
      </c>
      <c r="E13" s="14">
        <f t="shared" si="1"/>
        <v>0.11169999999999998</v>
      </c>
      <c r="F13" s="14">
        <f t="shared" si="2"/>
        <v>3.1722799999999989E-2</v>
      </c>
      <c r="H13" s="15">
        <f t="shared" si="3"/>
        <v>28.120808452612795</v>
      </c>
      <c r="I13" s="15">
        <f t="shared" si="4"/>
        <v>28.011900000000008</v>
      </c>
      <c r="J13" s="15">
        <f t="shared" si="5"/>
        <v>27.90299154738722</v>
      </c>
    </row>
    <row r="14" spans="1:10" x14ac:dyDescent="0.3">
      <c r="B14" s="15">
        <v>27.984999999999999</v>
      </c>
      <c r="C14" s="14">
        <v>0.10100000000000001</v>
      </c>
      <c r="D14" s="14">
        <f t="shared" si="0"/>
        <v>0.19167719999999996</v>
      </c>
      <c r="E14" s="14">
        <f t="shared" si="1"/>
        <v>0.11169999999999998</v>
      </c>
      <c r="F14" s="14">
        <f t="shared" si="2"/>
        <v>3.1722799999999989E-2</v>
      </c>
      <c r="H14" s="15">
        <f t="shared" si="3"/>
        <v>28.120808452612795</v>
      </c>
      <c r="I14" s="15">
        <f t="shared" si="4"/>
        <v>28.011900000000008</v>
      </c>
      <c r="J14" s="15">
        <f t="shared" si="5"/>
        <v>27.90299154738722</v>
      </c>
    </row>
    <row r="15" spans="1:10" x14ac:dyDescent="0.3">
      <c r="B15" s="15">
        <v>28.024000000000001</v>
      </c>
      <c r="C15" s="14">
        <v>9.2399999999999996E-2</v>
      </c>
      <c r="D15" s="14">
        <f t="shared" si="0"/>
        <v>0.19167719999999996</v>
      </c>
      <c r="E15" s="14">
        <f t="shared" si="1"/>
        <v>0.11169999999999998</v>
      </c>
      <c r="F15" s="14">
        <f t="shared" si="2"/>
        <v>3.1722799999999989E-2</v>
      </c>
      <c r="H15" s="15">
        <f t="shared" si="3"/>
        <v>28.120808452612795</v>
      </c>
      <c r="I15" s="15">
        <f t="shared" si="4"/>
        <v>28.011900000000008</v>
      </c>
      <c r="J15" s="15">
        <f t="shared" si="5"/>
        <v>27.90299154738722</v>
      </c>
    </row>
    <row r="16" spans="1:10" x14ac:dyDescent="0.3">
      <c r="B16" s="15">
        <v>27.972999999999999</v>
      </c>
      <c r="C16" s="14">
        <v>0.10489999999999999</v>
      </c>
      <c r="D16" s="14">
        <f t="shared" si="0"/>
        <v>0.19167719999999996</v>
      </c>
      <c r="E16" s="14">
        <f t="shared" si="1"/>
        <v>0.11169999999999998</v>
      </c>
      <c r="F16" s="14">
        <f t="shared" si="2"/>
        <v>3.1722799999999989E-2</v>
      </c>
      <c r="H16" s="15">
        <f t="shared" si="3"/>
        <v>28.120808452612795</v>
      </c>
      <c r="I16" s="15">
        <f t="shared" si="4"/>
        <v>28.011900000000008</v>
      </c>
      <c r="J16" s="15">
        <f t="shared" si="5"/>
        <v>27.90299154738722</v>
      </c>
    </row>
    <row r="17" spans="1:17" x14ac:dyDescent="0.3">
      <c r="B17" s="15">
        <v>28.021000000000001</v>
      </c>
      <c r="C17" s="14">
        <v>0.1157</v>
      </c>
      <c r="D17" s="14">
        <f t="shared" si="0"/>
        <v>0.19167719999999996</v>
      </c>
      <c r="E17" s="14">
        <f t="shared" si="1"/>
        <v>0.11169999999999998</v>
      </c>
      <c r="F17" s="14">
        <f t="shared" si="2"/>
        <v>3.1722799999999989E-2</v>
      </c>
      <c r="H17" s="15">
        <f t="shared" si="3"/>
        <v>28.120808452612795</v>
      </c>
      <c r="I17" s="15">
        <f t="shared" si="4"/>
        <v>28.011900000000008</v>
      </c>
      <c r="J17" s="15">
        <f t="shared" si="5"/>
        <v>27.90299154738722</v>
      </c>
    </row>
    <row r="18" spans="1:17" x14ac:dyDescent="0.3">
      <c r="B18" s="15">
        <v>28.026</v>
      </c>
      <c r="C18" s="14">
        <v>0.11269999999999999</v>
      </c>
      <c r="D18" s="14">
        <f t="shared" si="0"/>
        <v>0.19167719999999996</v>
      </c>
      <c r="E18" s="14">
        <f t="shared" si="1"/>
        <v>0.11169999999999998</v>
      </c>
      <c r="F18" s="14">
        <f t="shared" si="2"/>
        <v>3.1722799999999989E-2</v>
      </c>
      <c r="H18" s="15">
        <f t="shared" si="3"/>
        <v>28.120808452612795</v>
      </c>
      <c r="I18" s="15">
        <f t="shared" si="4"/>
        <v>28.011900000000008</v>
      </c>
      <c r="J18" s="15">
        <f t="shared" si="5"/>
        <v>27.90299154738722</v>
      </c>
    </row>
    <row r="19" spans="1:17" x14ac:dyDescent="0.3">
      <c r="B19" s="15">
        <v>28.004000000000001</v>
      </c>
      <c r="C19" s="14">
        <v>8.4099999999999994E-2</v>
      </c>
      <c r="D19" s="14">
        <f t="shared" si="0"/>
        <v>0.19167719999999996</v>
      </c>
      <c r="E19" s="14">
        <f t="shared" si="1"/>
        <v>0.11169999999999998</v>
      </c>
      <c r="F19" s="14">
        <f t="shared" si="2"/>
        <v>3.1722799999999989E-2</v>
      </c>
      <c r="H19" s="15">
        <f t="shared" si="3"/>
        <v>28.120808452612795</v>
      </c>
      <c r="I19" s="15">
        <f t="shared" si="4"/>
        <v>28.011900000000008</v>
      </c>
      <c r="J19" s="15">
        <f t="shared" si="5"/>
        <v>27.90299154738722</v>
      </c>
    </row>
    <row r="20" spans="1:17" x14ac:dyDescent="0.3">
      <c r="B20" s="15">
        <v>27.992999999999999</v>
      </c>
      <c r="C20" s="14">
        <v>0.109</v>
      </c>
      <c r="D20" s="14">
        <f t="shared" si="0"/>
        <v>0.19167719999999996</v>
      </c>
      <c r="E20" s="14">
        <f t="shared" si="1"/>
        <v>0.11169999999999998</v>
      </c>
      <c r="F20" s="14">
        <f t="shared" si="2"/>
        <v>3.1722799999999989E-2</v>
      </c>
      <c r="H20" s="15">
        <f t="shared" si="3"/>
        <v>28.120808452612795</v>
      </c>
      <c r="I20" s="15">
        <f t="shared" si="4"/>
        <v>28.011900000000008</v>
      </c>
      <c r="J20" s="15">
        <f t="shared" si="5"/>
        <v>27.90299154738722</v>
      </c>
    </row>
    <row r="21" spans="1:17" x14ac:dyDescent="0.3">
      <c r="B21" s="15">
        <v>27.949000000000002</v>
      </c>
      <c r="C21" s="14">
        <v>0.1285</v>
      </c>
      <c r="D21" s="14">
        <f t="shared" si="0"/>
        <v>0.19167719999999996</v>
      </c>
      <c r="E21" s="14">
        <f t="shared" si="1"/>
        <v>0.11169999999999998</v>
      </c>
      <c r="F21" s="14">
        <f t="shared" si="2"/>
        <v>3.1722799999999989E-2</v>
      </c>
      <c r="H21" s="15">
        <f t="shared" si="3"/>
        <v>28.120808452612795</v>
      </c>
      <c r="I21" s="15">
        <f t="shared" si="4"/>
        <v>28.011900000000008</v>
      </c>
      <c r="J21" s="15">
        <f t="shared" si="5"/>
        <v>27.90299154738722</v>
      </c>
    </row>
    <row r="22" spans="1:17" x14ac:dyDescent="0.3">
      <c r="B22" s="15">
        <v>28.027999999999999</v>
      </c>
      <c r="C22" s="14">
        <v>0.1116</v>
      </c>
      <c r="D22" s="14">
        <f t="shared" si="0"/>
        <v>0.19167719999999996</v>
      </c>
      <c r="E22" s="14">
        <f t="shared" si="1"/>
        <v>0.11169999999999998</v>
      </c>
      <c r="F22" s="14">
        <f t="shared" si="2"/>
        <v>3.1722799999999989E-2</v>
      </c>
      <c r="H22" s="15">
        <f t="shared" si="3"/>
        <v>28.120808452612795</v>
      </c>
      <c r="I22" s="15">
        <f t="shared" si="4"/>
        <v>28.011900000000008</v>
      </c>
      <c r="J22" s="15">
        <f t="shared" si="5"/>
        <v>27.90299154738722</v>
      </c>
    </row>
    <row r="23" spans="1:17" x14ac:dyDescent="0.3">
      <c r="B23" s="15">
        <v>27.99</v>
      </c>
      <c r="C23" s="14">
        <v>9.2700000000000005E-2</v>
      </c>
      <c r="D23" s="14">
        <f t="shared" si="0"/>
        <v>0.19167719999999996</v>
      </c>
      <c r="E23" s="14">
        <f t="shared" si="1"/>
        <v>0.11169999999999998</v>
      </c>
      <c r="F23" s="14">
        <f t="shared" si="2"/>
        <v>3.1722799999999989E-2</v>
      </c>
      <c r="H23" s="15">
        <f t="shared" si="3"/>
        <v>28.120808452612795</v>
      </c>
      <c r="I23" s="15">
        <f t="shared" si="4"/>
        <v>28.011900000000008</v>
      </c>
      <c r="J23" s="15">
        <f t="shared" si="5"/>
        <v>27.90299154738722</v>
      </c>
    </row>
    <row r="24" spans="1:17" x14ac:dyDescent="0.3">
      <c r="B24" s="15">
        <v>28.004000000000001</v>
      </c>
      <c r="C24" s="14">
        <v>0.1691</v>
      </c>
      <c r="D24" s="14">
        <f t="shared" si="0"/>
        <v>0.19167719999999996</v>
      </c>
      <c r="E24" s="14">
        <f t="shared" si="1"/>
        <v>0.11169999999999998</v>
      </c>
      <c r="F24" s="14">
        <f t="shared" si="2"/>
        <v>3.1722799999999989E-2</v>
      </c>
      <c r="H24" s="15">
        <f t="shared" si="3"/>
        <v>28.120808452612795</v>
      </c>
      <c r="I24" s="15">
        <f t="shared" si="4"/>
        <v>28.011900000000008</v>
      </c>
      <c r="J24" s="15">
        <f t="shared" si="5"/>
        <v>27.90299154738722</v>
      </c>
    </row>
    <row r="25" spans="1:17" x14ac:dyDescent="0.3">
      <c r="B25" s="15">
        <v>27.997</v>
      </c>
      <c r="C25" s="14">
        <v>0.10829999999999999</v>
      </c>
      <c r="D25" s="14">
        <f t="shared" si="0"/>
        <v>0.19167719999999996</v>
      </c>
      <c r="E25" s="14">
        <f t="shared" si="1"/>
        <v>0.11169999999999998</v>
      </c>
      <c r="F25" s="14">
        <f t="shared" si="2"/>
        <v>3.1722799999999989E-2</v>
      </c>
      <c r="H25" s="15">
        <f t="shared" si="3"/>
        <v>28.120808452612795</v>
      </c>
      <c r="I25" s="15">
        <f t="shared" si="4"/>
        <v>28.011900000000008</v>
      </c>
      <c r="J25" s="15">
        <f t="shared" si="5"/>
        <v>27.90299154738722</v>
      </c>
      <c r="O25" s="17" t="s">
        <v>9</v>
      </c>
      <c r="P25" s="17"/>
      <c r="Q25" s="3"/>
    </row>
    <row r="26" spans="1:17" x14ac:dyDescent="0.3">
      <c r="B26" s="15">
        <v>28.013999999999999</v>
      </c>
      <c r="C26" s="14">
        <v>0.1031</v>
      </c>
      <c r="D26" s="14">
        <f t="shared" si="0"/>
        <v>0.19167719999999996</v>
      </c>
      <c r="E26" s="14">
        <f t="shared" si="1"/>
        <v>0.11169999999999998</v>
      </c>
      <c r="F26" s="14">
        <f t="shared" si="2"/>
        <v>3.1722799999999989E-2</v>
      </c>
      <c r="H26" s="15">
        <f t="shared" si="3"/>
        <v>28.120808452612795</v>
      </c>
      <c r="I26" s="15">
        <f t="shared" si="4"/>
        <v>28.011900000000008</v>
      </c>
      <c r="J26" s="15">
        <f t="shared" si="5"/>
        <v>27.90299154738722</v>
      </c>
      <c r="O26" s="3"/>
      <c r="P26" s="3"/>
      <c r="Q26" s="3"/>
    </row>
    <row r="27" spans="1:17" x14ac:dyDescent="0.3">
      <c r="A27" s="2" t="s">
        <v>10</v>
      </c>
      <c r="B27" s="4">
        <f>AVERAGE(B7:B26)</f>
        <v>28.011900000000008</v>
      </c>
      <c r="C27" s="4">
        <f>AVERAGE(C7:C26)</f>
        <v>0.11169999999999998</v>
      </c>
      <c r="D27" s="2"/>
      <c r="E27" s="2"/>
      <c r="F27" s="2"/>
      <c r="H27" s="2"/>
      <c r="I27" s="2"/>
      <c r="J27" s="2"/>
      <c r="O27" s="5" t="s">
        <v>11</v>
      </c>
      <c r="P27" s="5" t="s">
        <v>12</v>
      </c>
      <c r="Q27" s="5" t="s">
        <v>13</v>
      </c>
    </row>
    <row r="28" spans="1:17" ht="55.2" customHeight="1" x14ac:dyDescent="0.7">
      <c r="A28" s="6" t="s">
        <v>14</v>
      </c>
      <c r="O28" s="7" t="s">
        <v>15</v>
      </c>
      <c r="P28" s="7" t="s">
        <v>16</v>
      </c>
      <c r="Q28" s="8" t="s">
        <v>42</v>
      </c>
    </row>
    <row r="29" spans="1:17" ht="30.6" customHeight="1" x14ac:dyDescent="0.4">
      <c r="A29" s="9" t="s">
        <v>17</v>
      </c>
      <c r="B29" s="10">
        <v>10</v>
      </c>
      <c r="C29" s="9" t="s">
        <v>18</v>
      </c>
      <c r="D29" s="10">
        <v>0.28399999999999997</v>
      </c>
      <c r="E29" s="9" t="s">
        <v>19</v>
      </c>
      <c r="F29" s="10">
        <v>1.716</v>
      </c>
      <c r="O29" s="7" t="s">
        <v>20</v>
      </c>
      <c r="P29" s="7" t="s">
        <v>21</v>
      </c>
      <c r="Q29" s="8" t="s">
        <v>43</v>
      </c>
    </row>
    <row r="30" spans="1:17" ht="28.8" x14ac:dyDescent="0.3">
      <c r="O30" s="7" t="s">
        <v>22</v>
      </c>
      <c r="P30" s="7" t="s">
        <v>23</v>
      </c>
      <c r="Q30" s="8" t="s">
        <v>44</v>
      </c>
    </row>
    <row r="31" spans="1:17" ht="28.8" x14ac:dyDescent="0.3">
      <c r="A31" t="s">
        <v>6</v>
      </c>
      <c r="B31" t="s">
        <v>24</v>
      </c>
      <c r="F31" s="11" t="s">
        <v>25</v>
      </c>
      <c r="G31" s="11"/>
      <c r="H31" s="11"/>
      <c r="I31" s="11"/>
      <c r="J31" s="11"/>
      <c r="K31" s="11"/>
      <c r="L31" s="11"/>
      <c r="O31" s="7" t="s">
        <v>26</v>
      </c>
      <c r="P31" s="7" t="s">
        <v>27</v>
      </c>
      <c r="Q31" s="8" t="s">
        <v>45</v>
      </c>
    </row>
    <row r="32" spans="1:17" ht="28.8" x14ac:dyDescent="0.3">
      <c r="A32" t="s">
        <v>7</v>
      </c>
      <c r="B32" t="s">
        <v>28</v>
      </c>
      <c r="F32" s="11" t="s">
        <v>29</v>
      </c>
      <c r="G32" s="11"/>
      <c r="H32" s="11"/>
      <c r="I32" s="11"/>
      <c r="J32" s="11"/>
      <c r="K32" s="11"/>
      <c r="L32" s="11"/>
      <c r="O32" s="7" t="s">
        <v>30</v>
      </c>
      <c r="P32" s="7" t="s">
        <v>31</v>
      </c>
      <c r="Q32" s="8" t="s">
        <v>46</v>
      </c>
    </row>
    <row r="33" spans="1:17" ht="28.8" x14ac:dyDescent="0.3">
      <c r="A33" t="s">
        <v>8</v>
      </c>
      <c r="B33" t="s">
        <v>32</v>
      </c>
      <c r="O33" s="7" t="s">
        <v>33</v>
      </c>
      <c r="P33" s="7" t="s">
        <v>34</v>
      </c>
      <c r="Q33" s="8" t="s">
        <v>47</v>
      </c>
    </row>
    <row r="34" spans="1:17" x14ac:dyDescent="0.3">
      <c r="O34" s="3"/>
      <c r="P34" s="3"/>
      <c r="Q34" s="3"/>
    </row>
    <row r="35" spans="1:17" x14ac:dyDescent="0.3">
      <c r="A35" s="2" t="s">
        <v>6</v>
      </c>
      <c r="B35" s="4">
        <f>C27*F29</f>
        <v>0.19167719999999996</v>
      </c>
    </row>
    <row r="36" spans="1:17" x14ac:dyDescent="0.3">
      <c r="A36" s="2" t="s">
        <v>7</v>
      </c>
      <c r="B36" s="4">
        <f>C27</f>
        <v>0.11169999999999998</v>
      </c>
    </row>
    <row r="37" spans="1:17" x14ac:dyDescent="0.3">
      <c r="A37" s="2" t="s">
        <v>8</v>
      </c>
      <c r="B37" s="4">
        <f>C27*D29</f>
        <v>3.1722799999999989E-2</v>
      </c>
    </row>
    <row r="39" spans="1:17" ht="36.6" x14ac:dyDescent="0.7">
      <c r="A39" s="6" t="s">
        <v>35</v>
      </c>
    </row>
    <row r="40" spans="1:17" ht="21" x14ac:dyDescent="0.4">
      <c r="A40" s="9" t="s">
        <v>17</v>
      </c>
      <c r="B40" s="10">
        <v>10</v>
      </c>
      <c r="C40" s="9" t="s">
        <v>36</v>
      </c>
      <c r="D40" s="10">
        <v>0.97299999999999998</v>
      </c>
      <c r="E40" s="9"/>
      <c r="F40" s="9"/>
    </row>
    <row r="42" spans="1:17" x14ac:dyDescent="0.3">
      <c r="A42" t="s">
        <v>6</v>
      </c>
      <c r="B42" t="s">
        <v>37</v>
      </c>
    </row>
    <row r="43" spans="1:17" x14ac:dyDescent="0.3">
      <c r="A43" t="s">
        <v>7</v>
      </c>
      <c r="B43" t="s">
        <v>38</v>
      </c>
    </row>
    <row r="44" spans="1:17" x14ac:dyDescent="0.3">
      <c r="A44" t="s">
        <v>8</v>
      </c>
      <c r="B44" t="s">
        <v>39</v>
      </c>
    </row>
    <row r="46" spans="1:17" x14ac:dyDescent="0.3">
      <c r="A46" s="2" t="s">
        <v>6</v>
      </c>
      <c r="B46" s="4">
        <f>B27+3*(C27/(D40*SQRT(B29)))</f>
        <v>28.120808452612795</v>
      </c>
    </row>
    <row r="47" spans="1:17" x14ac:dyDescent="0.3">
      <c r="A47" s="2" t="s">
        <v>7</v>
      </c>
      <c r="B47" s="4">
        <f>B27</f>
        <v>28.011900000000008</v>
      </c>
    </row>
    <row r="48" spans="1:17" x14ac:dyDescent="0.3">
      <c r="A48" s="2" t="s">
        <v>8</v>
      </c>
      <c r="B48" s="4">
        <f>B27-3*(C27/(D40*SQRT(B29)))</f>
        <v>27.90299154738722</v>
      </c>
    </row>
    <row r="52" spans="1:17" ht="159.75" customHeight="1" x14ac:dyDescent="0.3">
      <c r="A52" s="17" t="s">
        <v>40</v>
      </c>
      <c r="B52" s="17"/>
      <c r="C52" s="17"/>
      <c r="D52" s="17"/>
      <c r="E52" s="17"/>
      <c r="F52" s="17"/>
      <c r="G52" s="17"/>
      <c r="H52" s="17"/>
      <c r="I52" s="17"/>
      <c r="J52" s="17"/>
      <c r="K52" s="17"/>
    </row>
    <row r="53" spans="1:17" x14ac:dyDescent="0.3">
      <c r="O53" s="12"/>
      <c r="P53" s="12"/>
    </row>
    <row r="54" spans="1:17" x14ac:dyDescent="0.3">
      <c r="O54" s="16" t="s">
        <v>41</v>
      </c>
      <c r="P54" s="16"/>
      <c r="Q54" s="3"/>
    </row>
    <row r="55" spans="1:17" x14ac:dyDescent="0.3">
      <c r="O55" s="13"/>
      <c r="P55" s="13"/>
      <c r="Q55" s="3"/>
    </row>
    <row r="56" spans="1:17" x14ac:dyDescent="0.3">
      <c r="O56" s="7" t="s">
        <v>11</v>
      </c>
      <c r="P56" s="7" t="s">
        <v>12</v>
      </c>
      <c r="Q56" s="5" t="s">
        <v>13</v>
      </c>
    </row>
    <row r="57" spans="1:17" ht="43.2" x14ac:dyDescent="0.3">
      <c r="O57" s="7" t="s">
        <v>15</v>
      </c>
      <c r="P57" s="7" t="s">
        <v>16</v>
      </c>
      <c r="Q57" s="8" t="s">
        <v>49</v>
      </c>
    </row>
    <row r="58" spans="1:17" ht="28.8" x14ac:dyDescent="0.3">
      <c r="O58" s="7" t="s">
        <v>20</v>
      </c>
      <c r="P58" s="7" t="s">
        <v>21</v>
      </c>
      <c r="Q58" s="8" t="s">
        <v>43</v>
      </c>
    </row>
    <row r="59" spans="1:17" ht="28.8" x14ac:dyDescent="0.3">
      <c r="O59" s="7" t="s">
        <v>22</v>
      </c>
      <c r="P59" s="7" t="s">
        <v>23</v>
      </c>
      <c r="Q59" s="8" t="s">
        <v>48</v>
      </c>
    </row>
    <row r="60" spans="1:17" ht="28.8" x14ac:dyDescent="0.3">
      <c r="O60" s="7" t="s">
        <v>26</v>
      </c>
      <c r="P60" s="7" t="s">
        <v>27</v>
      </c>
      <c r="Q60" s="8" t="s">
        <v>45</v>
      </c>
    </row>
    <row r="61" spans="1:17" ht="28.8" x14ac:dyDescent="0.3">
      <c r="O61" s="7" t="s">
        <v>30</v>
      </c>
      <c r="P61" s="7" t="s">
        <v>31</v>
      </c>
      <c r="Q61" s="8" t="s">
        <v>46</v>
      </c>
    </row>
    <row r="62" spans="1:17" ht="28.8" x14ac:dyDescent="0.3">
      <c r="O62" s="7" t="s">
        <v>33</v>
      </c>
      <c r="P62" s="7" t="s">
        <v>34</v>
      </c>
      <c r="Q62" s="8" t="s">
        <v>50</v>
      </c>
    </row>
  </sheetData>
  <mergeCells count="7">
    <mergeCell ref="O54:P54"/>
    <mergeCell ref="A1:J1"/>
    <mergeCell ref="A3:J3"/>
    <mergeCell ref="D5:F5"/>
    <mergeCell ref="H5:J5"/>
    <mergeCell ref="O25:P25"/>
    <mergeCell ref="A52:K52"/>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bendicion de Dios</dc:creator>
  <cp:lastModifiedBy>Lizzy Montserrat Ortega Ordóñez</cp:lastModifiedBy>
  <dcterms:created xsi:type="dcterms:W3CDTF">2022-07-20T14:11:29Z</dcterms:created>
  <dcterms:modified xsi:type="dcterms:W3CDTF">2022-07-21T01:08:52Z</dcterms:modified>
</cp:coreProperties>
</file>