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<sst xmlns="http://schemas.openxmlformats.org/spreadsheetml/2006/main" count="41" uniqueCount="41">
  <si>
    <t>Numero de datos</t>
  </si>
  <si>
    <t>numero de Clases</t>
  </si>
  <si>
    <t xml:space="preserve">Media </t>
  </si>
  <si>
    <t>Valor mayor</t>
  </si>
  <si>
    <t>Standard Error</t>
  </si>
  <si>
    <t>Valor Menor</t>
  </si>
  <si>
    <t>Moda</t>
  </si>
  <si>
    <t>Amplitud de Clase</t>
  </si>
  <si>
    <t>Mediana</t>
  </si>
  <si>
    <t>First Quartile</t>
  </si>
  <si>
    <t>Third Quartile</t>
  </si>
  <si>
    <t>Variance</t>
  </si>
  <si>
    <t>Numero de claes</t>
  </si>
  <si>
    <t>Limite superior</t>
  </si>
  <si>
    <t>Standard Deviation</t>
  </si>
  <si>
    <t>Curtosis</t>
  </si>
  <si>
    <t>Asimetria</t>
  </si>
  <si>
    <t>Range</t>
  </si>
  <si>
    <t>Minimum</t>
  </si>
  <si>
    <t>Maximum</t>
  </si>
  <si>
    <t>Sum</t>
  </si>
  <si>
    <t>Count</t>
  </si>
  <si>
    <t>CRITERIO</t>
  </si>
  <si>
    <t>INTERPRETACION</t>
  </si>
  <si>
    <t>VARIABILIDAD:</t>
  </si>
  <si>
    <t>Histograma de poca variabilidad</t>
  </si>
  <si>
    <t>ACANTILADO:</t>
  </si>
  <si>
    <t>Proceso acantilado a la izquierda</t>
  </si>
  <si>
    <t>BIMODAL:</t>
  </si>
  <si>
    <t>No es bimodal</t>
  </si>
  <si>
    <t>DATOS ATÍPICOS:</t>
  </si>
  <si>
    <t>proceso con datos atipicos</t>
  </si>
  <si>
    <t xml:space="preserve">CURTOSIS </t>
  </si>
  <si>
    <t>La distribucion es leptocurtica dado que el indice es mayor a 0</t>
  </si>
  <si>
    <t>ASIMETRÍA</t>
  </si>
  <si>
    <t>La curva presenta asimetria hacia la derecha</t>
  </si>
  <si>
    <t>CENTRADO Y ESPECIFICACIONES</t>
  </si>
  <si>
    <t>Proceso centrado y fuera de espesificacion</t>
  </si>
  <si>
    <t>DISTRIBUCION PLANA</t>
  </si>
  <si>
    <t>No es una distribucion plana</t>
  </si>
  <si>
    <t>subo imagen de el hitograma xq por alguna razon no se ve una vez exporto el archivo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</si>
</sst>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4" xfId="0" applyAlignment="1" applyBorder="1" applyFont="1" applyNumberFormat="1">
      <alignment shrinkToFit="0" vertical="bottom" wrapText="1"/>
    </xf>
    <xf borderId="0" fillId="0" fontId="2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1"/>
    </xf>
    <xf borderId="4" fillId="0" fontId="1" numFmtId="4" xfId="0" applyAlignment="1" applyBorder="1" applyFont="1" applyNumberFormat="1">
      <alignment shrinkToFit="0" vertical="bottom" wrapText="1"/>
    </xf>
    <xf borderId="1" fillId="0" fontId="3" numFmtId="0" xfId="0" applyBorder="1" applyFont="1"/>
    <xf borderId="2" fillId="0" fontId="3" numFmtId="4" xfId="0" applyBorder="1" applyFont="1" applyNumberFormat="1"/>
    <xf borderId="3" fillId="0" fontId="3" numFmtId="0" xfId="0" applyBorder="1" applyFont="1"/>
    <xf borderId="4" fillId="0" fontId="3" numFmtId="4" xfId="0" applyBorder="1" applyFont="1" applyNumberFormat="1"/>
    <xf borderId="5" fillId="0" fontId="1" numFmtId="0" xfId="0" applyAlignment="1" applyBorder="1" applyFont="1">
      <alignment shrinkToFit="0" vertical="bottom" wrapText="1"/>
    </xf>
    <xf borderId="6" fillId="0" fontId="1" numFmtId="4" xfId="0" applyAlignment="1" applyBorder="1" applyFont="1" applyNumberForma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3" numFmtId="0" xfId="0" applyFont="1"/>
    <xf borderId="3" fillId="0" fontId="1" numFmtId="3" xfId="0" applyAlignment="1" applyBorder="1" applyFont="1" applyNumberFormat="1">
      <alignment shrinkToFit="0" vertical="bottom" wrapText="1"/>
    </xf>
    <xf borderId="5" fillId="0" fontId="1" numFmtId="3" xfId="0" applyAlignment="1" applyBorder="1" applyFont="1" applyNumberFormat="1">
      <alignment shrinkToFit="0" vertical="bottom" wrapText="1"/>
    </xf>
    <xf borderId="5" fillId="0" fontId="3" numFmtId="0" xfId="0" applyBorder="1" applyFont="1"/>
    <xf borderId="6" fillId="0" fontId="3" numFmtId="4" xfId="0" applyBorder="1" applyFont="1" applyNumberFormat="1"/>
    <xf borderId="1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1085850</xdr:colOff>
      <xdr:row>20</xdr:row>
      <xdr:rowOff>142875</xdr:rowOff>
    </xdr:from>
    <xdr:ext cx="19050" cy="2971800"/>
    <xdr:grpSp>
      <xdr:nvGrpSpPr>
        <xdr:cNvPr id="2" name="Shape 2" title="Dibujo"/>
        <xdr:cNvGrpSpPr/>
      </xdr:nvGrpSpPr>
      <xdr:grpSpPr>
        <a:xfrm>
          <a:off x="4188475" y="798725"/>
          <a:ext cx="0" cy="2951400"/>
          <a:chOff x="4188475" y="798725"/>
          <a:chExt cx="0" cy="2951400"/>
        </a:xfrm>
      </xdr:grpSpPr>
      <xdr:cxnSp>
        <xdr:nvCxnSpPr>
          <xdr:cNvPr id="3" name="Shape 3"/>
          <xdr:cNvCxnSpPr/>
        </xdr:nvCxnSpPr>
        <xdr:spPr>
          <a:xfrm>
            <a:off x="4188475" y="798725"/>
            <a:ext cx="0" cy="2951400"/>
          </a:xfrm>
          <a:prstGeom prst="straightConnector1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876300</xdr:colOff>
      <xdr:row>14</xdr:row>
      <xdr:rowOff>95250</xdr:rowOff>
    </xdr:from>
    <xdr:ext cx="57150" cy="4695825"/>
    <xdr:grpSp>
      <xdr:nvGrpSpPr>
        <xdr:cNvPr id="2" name="Shape 2" title="Dibujo"/>
        <xdr:cNvGrpSpPr/>
      </xdr:nvGrpSpPr>
      <xdr:grpSpPr>
        <a:xfrm>
          <a:off x="4120275" y="954575"/>
          <a:ext cx="39000" cy="4675500"/>
          <a:chOff x="4120275" y="954575"/>
          <a:chExt cx="39000" cy="4675500"/>
        </a:xfrm>
      </xdr:grpSpPr>
      <xdr:cxnSp>
        <xdr:nvCxnSpPr>
          <xdr:cNvPr id="4" name="Shape 4"/>
          <xdr:cNvCxnSpPr/>
        </xdr:nvCxnSpPr>
        <xdr:spPr>
          <a:xfrm>
            <a:off x="4120275" y="954575"/>
            <a:ext cx="39000" cy="4675500"/>
          </a:xfrm>
          <a:prstGeom prst="straightConnector1">
            <a:avLst/>
          </a:prstGeom>
          <a:noFill/>
          <a:ln cap="flat" cmpd="sng" w="9525">
            <a:solidFill>
              <a:srgbClr val="FFFF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3009900</xdr:colOff>
      <xdr:row>16</xdr:row>
      <xdr:rowOff>133350</xdr:rowOff>
    </xdr:from>
    <xdr:ext cx="19050" cy="3724275"/>
    <xdr:grpSp>
      <xdr:nvGrpSpPr>
        <xdr:cNvPr id="2" name="Shape 2" title="Dibujo"/>
        <xdr:cNvGrpSpPr/>
      </xdr:nvGrpSpPr>
      <xdr:grpSpPr>
        <a:xfrm>
          <a:off x="4344325" y="827950"/>
          <a:ext cx="0" cy="3701400"/>
          <a:chOff x="4344325" y="827950"/>
          <a:chExt cx="0" cy="3701400"/>
        </a:xfrm>
      </xdr:grpSpPr>
      <xdr:cxnSp>
        <xdr:nvCxnSpPr>
          <xdr:cNvPr id="5" name="Shape 5"/>
          <xdr:cNvCxnSpPr/>
        </xdr:nvCxnSpPr>
        <xdr:spPr>
          <a:xfrm>
            <a:off x="4344325" y="827950"/>
            <a:ext cx="0" cy="3701400"/>
          </a:xfrm>
          <a:prstGeom prst="straightConnector1">
            <a:avLst/>
          </a:prstGeom>
          <a:noFill/>
          <a:ln cap="flat" cmpd="sng" w="9525">
            <a:solidFill>
              <a:srgbClr val="FFFF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152400</xdr:colOff>
      <xdr:row>55</xdr:row>
      <xdr:rowOff>152400</xdr:rowOff>
    </xdr:from>
    <xdr:ext cx="6029325" cy="4657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15.13"/>
    <col customWidth="1" min="4" max="4" width="64.88"/>
    <col customWidth="1" min="5" max="6" width="11.5"/>
    <col customWidth="1" min="7" max="7" width="19.75"/>
    <col customWidth="1" min="8" max="8" width="15.88"/>
  </cols>
  <sheetData>
    <row r="1" ht="15.0" customHeight="1">
      <c r="A1" s="1">
        <v>15.0</v>
      </c>
    </row>
    <row r="2" ht="12.75" customHeight="1">
      <c r="A2" s="2">
        <v>15.0</v>
      </c>
      <c r="C2" s="3" t="s">
        <v>0</v>
      </c>
      <c r="D2" s="4">
        <f>COUNT(A1:A70)</f>
        <v>70</v>
      </c>
      <c r="H2" s="5"/>
    </row>
    <row r="3" ht="12.75" customHeight="1">
      <c r="A3" s="2">
        <v>23.0</v>
      </c>
      <c r="C3" s="6" t="s">
        <v>1</v>
      </c>
      <c r="D3" s="7">
        <f>1+3.3*LOG10(D2)</f>
        <v>7.088823532</v>
      </c>
      <c r="G3" s="8" t="s">
        <v>2</v>
      </c>
      <c r="H3" s="9">
        <f>AVERAGE($A$1:$A$70)</f>
        <v>19.61428571</v>
      </c>
    </row>
    <row r="4" ht="12.75" customHeight="1">
      <c r="A4" s="2">
        <v>24.0</v>
      </c>
      <c r="C4" s="6" t="s">
        <v>3</v>
      </c>
      <c r="D4" s="7">
        <f>MAX(A1:A70)</f>
        <v>60</v>
      </c>
      <c r="G4" s="10" t="s">
        <v>4</v>
      </c>
      <c r="H4" s="11">
        <f>SQRT(VAR($A$1:$A$70)/COUNT($A$1:$A$70))</f>
        <v>0.6746804649</v>
      </c>
    </row>
    <row r="5" ht="12.75" customHeight="1">
      <c r="A5" s="2">
        <v>18.0</v>
      </c>
      <c r="C5" s="6" t="s">
        <v>5</v>
      </c>
      <c r="D5" s="7">
        <f>MIN(A1:A70)</f>
        <v>10</v>
      </c>
      <c r="G5" s="10" t="s">
        <v>6</v>
      </c>
      <c r="H5" s="11">
        <f>MODE($A$1:$A$70)</f>
        <v>20</v>
      </c>
    </row>
    <row r="6" ht="12.75" customHeight="1">
      <c r="A6" s="2">
        <v>20.0</v>
      </c>
      <c r="C6" s="12" t="s">
        <v>7</v>
      </c>
      <c r="D6" s="13">
        <f>(D4-D5)/D3</f>
        <v>7.053356565</v>
      </c>
      <c r="G6" s="10" t="s">
        <v>8</v>
      </c>
      <c r="H6" s="11">
        <f>MEDIAN($A$1:$A$70)</f>
        <v>20</v>
      </c>
    </row>
    <row r="7" ht="12.75" customHeight="1">
      <c r="A7" s="2">
        <v>18.0</v>
      </c>
      <c r="G7" s="10" t="s">
        <v>9</v>
      </c>
      <c r="H7" s="11">
        <f>QUARTILE($A$1:$A$70, 1)</f>
        <v>18</v>
      </c>
    </row>
    <row r="8" ht="12.75" customHeight="1">
      <c r="A8" s="2">
        <v>20.0</v>
      </c>
      <c r="G8" s="10" t="s">
        <v>10</v>
      </c>
      <c r="H8" s="11">
        <f>QUARTILE($A$1:$A$70, 3)</f>
        <v>21</v>
      </c>
    </row>
    <row r="9" ht="12.75" customHeight="1">
      <c r="A9" s="2">
        <v>20.0</v>
      </c>
      <c r="G9" s="10" t="s">
        <v>11</v>
      </c>
      <c r="H9" s="11">
        <f>VAR($A$1:$A$70)</f>
        <v>31.86356108</v>
      </c>
    </row>
    <row r="10" ht="12.75" customHeight="1">
      <c r="A10" s="2">
        <v>19.0</v>
      </c>
      <c r="C10" s="3" t="s">
        <v>12</v>
      </c>
      <c r="D10" s="14" t="s">
        <v>13</v>
      </c>
      <c r="G10" s="10" t="s">
        <v>14</v>
      </c>
      <c r="H10" s="11">
        <f>STDEV($A$1:$A$70)</f>
        <v>5.644781756</v>
      </c>
    </row>
    <row r="11" ht="12.75" customHeight="1">
      <c r="A11" s="15">
        <v>12.0</v>
      </c>
      <c r="C11" s="16">
        <v>1.0</v>
      </c>
      <c r="D11" s="7">
        <f>D5+D6</f>
        <v>17.05335657</v>
      </c>
      <c r="G11" s="10" t="s">
        <v>15</v>
      </c>
      <c r="H11" s="11">
        <f>KURT($A$1:$A$70)</f>
        <v>38.65084211</v>
      </c>
    </row>
    <row r="12" ht="12.75" customHeight="1">
      <c r="A12" s="15">
        <v>11.0</v>
      </c>
      <c r="C12" s="16">
        <v>2.0</v>
      </c>
      <c r="D12" s="7">
        <f t="shared" ref="D12:D16" si="1">D11+$D$6</f>
        <v>24.10671313</v>
      </c>
      <c r="G12" s="10" t="s">
        <v>16</v>
      </c>
      <c r="H12" s="11">
        <f>SKEW($A$1:$A$70)</f>
        <v>5.268029139</v>
      </c>
    </row>
    <row r="13" ht="12.75" customHeight="1">
      <c r="A13" s="15">
        <v>19.0</v>
      </c>
      <c r="C13" s="16">
        <v>3.0</v>
      </c>
      <c r="D13" s="7">
        <f t="shared" si="1"/>
        <v>31.1600697</v>
      </c>
      <c r="G13" s="10" t="s">
        <v>17</v>
      </c>
      <c r="H13" s="11">
        <f>MAX($A$1:$A$70)-MIN($A$1:$A$70)</f>
        <v>50</v>
      </c>
    </row>
    <row r="14" ht="12.75" customHeight="1">
      <c r="A14" s="15">
        <v>20.0</v>
      </c>
      <c r="C14" s="16">
        <v>4.0</v>
      </c>
      <c r="D14" s="7">
        <f t="shared" si="1"/>
        <v>38.21342626</v>
      </c>
      <c r="G14" s="10" t="s">
        <v>18</v>
      </c>
      <c r="H14" s="11">
        <f>MIN($A$1:$A$70)</f>
        <v>10</v>
      </c>
    </row>
    <row r="15" ht="12.75" customHeight="1">
      <c r="A15" s="15">
        <v>21.0</v>
      </c>
      <c r="C15" s="16">
        <v>5.0</v>
      </c>
      <c r="D15" s="7">
        <f t="shared" si="1"/>
        <v>45.26678283</v>
      </c>
      <c r="G15" s="10" t="s">
        <v>19</v>
      </c>
      <c r="H15" s="11">
        <f>MAX($A$1:$A$70)</f>
        <v>60</v>
      </c>
    </row>
    <row r="16" ht="12.75" customHeight="1">
      <c r="A16" s="15">
        <v>21.0</v>
      </c>
      <c r="C16" s="17">
        <v>6.0</v>
      </c>
      <c r="D16" s="13">
        <f t="shared" si="1"/>
        <v>52.32013939</v>
      </c>
      <c r="G16" s="10" t="s">
        <v>20</v>
      </c>
      <c r="H16" s="11">
        <f>SUM($A$1:$A$70)</f>
        <v>1373</v>
      </c>
    </row>
    <row r="17" ht="12.75" customHeight="1">
      <c r="A17" s="15">
        <v>20.0</v>
      </c>
      <c r="G17" s="18" t="s">
        <v>21</v>
      </c>
      <c r="H17" s="19">
        <f>COUNT($A$1:$A$70)</f>
        <v>70</v>
      </c>
    </row>
    <row r="18" ht="12.75" customHeight="1">
      <c r="A18" s="15">
        <v>21.0</v>
      </c>
    </row>
    <row r="19" ht="12.75" customHeight="1">
      <c r="A19" s="15">
        <v>17.0</v>
      </c>
    </row>
    <row r="20" ht="12.75" customHeight="1">
      <c r="A20" s="15">
        <v>21.0</v>
      </c>
    </row>
    <row r="21" ht="12.75" customHeight="1">
      <c r="A21" s="15">
        <v>17.0</v>
      </c>
    </row>
    <row r="22" ht="12.75" customHeight="1">
      <c r="A22" s="15">
        <v>17.0</v>
      </c>
    </row>
    <row r="23" ht="12.75" customHeight="1">
      <c r="A23" s="15">
        <v>20.0</v>
      </c>
    </row>
    <row r="24" ht="12.75" customHeight="1">
      <c r="A24" s="15">
        <v>10.0</v>
      </c>
    </row>
    <row r="25" ht="12.75" customHeight="1">
      <c r="A25" s="15">
        <v>23.0</v>
      </c>
    </row>
    <row r="26" ht="12.75" customHeight="1">
      <c r="A26" s="15">
        <v>18.0</v>
      </c>
    </row>
    <row r="27" ht="12.75" customHeight="1">
      <c r="A27" s="15">
        <v>60.0</v>
      </c>
    </row>
    <row r="28" ht="12.75" customHeight="1">
      <c r="A28" s="15">
        <v>25.0</v>
      </c>
    </row>
    <row r="29" ht="12.75" customHeight="1">
      <c r="A29" s="15">
        <v>19.0</v>
      </c>
    </row>
    <row r="30" ht="12.75" customHeight="1">
      <c r="A30" s="15">
        <v>19.0</v>
      </c>
    </row>
    <row r="31" ht="12.75" customHeight="1">
      <c r="A31" s="15">
        <v>16.0</v>
      </c>
    </row>
    <row r="32" ht="12.75" customHeight="1">
      <c r="A32" s="15">
        <v>23.0</v>
      </c>
    </row>
    <row r="33" ht="12.75" customHeight="1">
      <c r="A33" s="15">
        <v>21.0</v>
      </c>
    </row>
    <row r="34" ht="12.75" customHeight="1">
      <c r="A34" s="15">
        <v>20.0</v>
      </c>
    </row>
    <row r="35" ht="12.75" customHeight="1">
      <c r="A35" s="15">
        <v>18.0</v>
      </c>
    </row>
    <row r="36" ht="12.75" customHeight="1">
      <c r="A36" s="15">
        <v>21.0</v>
      </c>
    </row>
    <row r="37" ht="12.75" customHeight="1">
      <c r="A37" s="15">
        <v>19.0</v>
      </c>
    </row>
    <row r="38" ht="12.75" customHeight="1">
      <c r="A38" s="15">
        <v>19.0</v>
      </c>
    </row>
    <row r="39" ht="12.75" customHeight="1">
      <c r="A39" s="15">
        <v>21.0</v>
      </c>
    </row>
    <row r="40" ht="12.75" customHeight="1">
      <c r="A40" s="15">
        <v>20.0</v>
      </c>
    </row>
    <row r="41" ht="12.75" customHeight="1">
      <c r="A41" s="15">
        <v>14.0</v>
      </c>
    </row>
    <row r="42" ht="12.75" customHeight="1">
      <c r="A42" s="15">
        <v>23.0</v>
      </c>
    </row>
    <row r="43" ht="12.75" customHeight="1">
      <c r="A43" s="15">
        <v>20.0</v>
      </c>
    </row>
    <row r="44" ht="12.75" customHeight="1">
      <c r="A44" s="15">
        <v>21.0</v>
      </c>
    </row>
    <row r="45" ht="12.75" customHeight="1">
      <c r="A45" s="15">
        <v>19.0</v>
      </c>
      <c r="C45" s="20" t="s">
        <v>22</v>
      </c>
      <c r="D45" s="21" t="s">
        <v>23</v>
      </c>
    </row>
    <row r="46" ht="12.75" customHeight="1">
      <c r="A46" s="15">
        <v>20.0</v>
      </c>
      <c r="C46" s="21" t="s">
        <v>24</v>
      </c>
      <c r="D46" s="21" t="s">
        <v>25</v>
      </c>
    </row>
    <row r="47" ht="12.75" customHeight="1">
      <c r="A47" s="15">
        <v>21.0</v>
      </c>
      <c r="C47" s="21" t="s">
        <v>26</v>
      </c>
      <c r="D47" s="21" t="s">
        <v>27</v>
      </c>
    </row>
    <row r="48" ht="12.75" customHeight="1">
      <c r="A48" s="15">
        <v>15.0</v>
      </c>
      <c r="C48" s="21" t="s">
        <v>28</v>
      </c>
      <c r="D48" s="21" t="s">
        <v>29</v>
      </c>
    </row>
    <row r="49" ht="12.75" customHeight="1">
      <c r="A49" s="15">
        <v>18.0</v>
      </c>
      <c r="C49" s="21" t="s">
        <v>30</v>
      </c>
      <c r="D49" s="21" t="s">
        <v>31</v>
      </c>
    </row>
    <row r="50" ht="12.75" customHeight="1">
      <c r="A50" s="15">
        <v>21.0</v>
      </c>
      <c r="C50" s="21" t="s">
        <v>32</v>
      </c>
      <c r="D50" s="21" t="s">
        <v>33</v>
      </c>
    </row>
    <row r="51" ht="12.75" customHeight="1">
      <c r="A51" s="15">
        <v>18.0</v>
      </c>
      <c r="C51" s="21" t="s">
        <v>34</v>
      </c>
      <c r="D51" s="21" t="s">
        <v>35</v>
      </c>
    </row>
    <row r="52" ht="12.75" customHeight="1">
      <c r="A52" s="15">
        <v>18.0</v>
      </c>
      <c r="C52" s="21" t="s">
        <v>36</v>
      </c>
      <c r="D52" s="22" t="s">
        <v>37</v>
      </c>
    </row>
    <row r="53" ht="12.75" customHeight="1">
      <c r="A53" s="15">
        <v>19.0</v>
      </c>
      <c r="C53" s="21" t="s">
        <v>38</v>
      </c>
      <c r="D53" s="21" t="s">
        <v>39</v>
      </c>
    </row>
    <row r="54" ht="12.75" customHeight="1">
      <c r="A54" s="15">
        <v>20.0</v>
      </c>
    </row>
    <row r="55" ht="12.75" customHeight="1">
      <c r="A55" s="15">
        <v>16.0</v>
      </c>
    </row>
    <row r="56" ht="12.75" customHeight="1">
      <c r="A56" s="15">
        <v>23.0</v>
      </c>
      <c r="C56" s="23" t="s">
        <v>40</v>
      </c>
    </row>
    <row r="57" ht="12.75" customHeight="1">
      <c r="A57" s="15">
        <v>18.0</v>
      </c>
    </row>
    <row r="58" ht="12.75" customHeight="1">
      <c r="A58" s="15">
        <v>20.0</v>
      </c>
    </row>
    <row r="59" ht="12.75" customHeight="1">
      <c r="A59" s="15">
        <v>21.0</v>
      </c>
    </row>
    <row r="60" ht="12.75" customHeight="1">
      <c r="A60" s="15">
        <v>20.0</v>
      </c>
    </row>
    <row r="61" ht="12.75" customHeight="1">
      <c r="A61" s="15">
        <v>19.0</v>
      </c>
    </row>
    <row r="62" ht="12.75" customHeight="1">
      <c r="A62" s="15">
        <v>20.0</v>
      </c>
    </row>
    <row r="63" ht="12.75" customHeight="1">
      <c r="A63" s="15">
        <v>14.0</v>
      </c>
    </row>
    <row r="64" ht="12.75" customHeight="1">
      <c r="A64" s="15">
        <v>19.0</v>
      </c>
    </row>
    <row r="65" ht="12.75" customHeight="1">
      <c r="A65" s="15">
        <v>17.0</v>
      </c>
    </row>
    <row r="66" ht="12.75" customHeight="1">
      <c r="A66" s="15">
        <v>20.0</v>
      </c>
    </row>
    <row r="67" ht="12.75" customHeight="1">
      <c r="A67" s="15">
        <v>21.0</v>
      </c>
    </row>
    <row r="68" ht="12.75" customHeight="1">
      <c r="A68" s="15">
        <v>18.0</v>
      </c>
    </row>
    <row r="69" ht="12.75" customHeight="1">
      <c r="A69" s="15">
        <v>18.0</v>
      </c>
    </row>
    <row r="70" ht="12.75" customHeight="1">
      <c r="A70" s="15">
        <v>21.0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875" right="0.7875" top="0.7875"/>
  <pageSetup paperSize="9" orientation="portrait"/>
  <drawing r:id="rId1"/>
</worksheet>
</file>