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rober\OneDrive\Documentos\excel\guia\"/>
    </mc:Choice>
  </mc:AlternateContent>
  <xr:revisionPtr revIDLastSave="0" documentId="13_ncr:1_{51E50214-4B12-44A3-BDD3-A578709B1C26}" xr6:coauthVersionLast="47" xr6:coauthVersionMax="47" xr10:uidLastSave="{00000000-0000-0000-0000-000000000000}"/>
  <bookViews>
    <workbookView xWindow="0" yWindow="360" windowWidth="23040" windowHeight="12000" xr2:uid="{00000000-000D-0000-FFFF-FFFF00000000}"/>
  </bookViews>
  <sheets>
    <sheet name="portada" sheetId="10" r:id="rId1"/>
    <sheet name="buscarv" sheetId="1" r:id="rId2"/>
    <sheet name="indice y coincidir" sheetId="2" r:id="rId3"/>
    <sheet name="indirecto" sheetId="3" r:id="rId4"/>
    <sheet name="buscarv2" sheetId="4" r:id="rId5"/>
    <sheet name="indice y coincidir 2" sheetId="5" r:id="rId6"/>
    <sheet name="buscarv y buscarh" sheetId="8" r:id="rId7"/>
    <sheet name="Hoja6" sheetId="6" r:id="rId8"/>
    <sheet name="Hoja7" sheetId="7" r:id="rId9"/>
    <sheet name="Hoja9" sheetId="9" r:id="rId10"/>
  </sheets>
  <definedNames>
    <definedName name="Administracion" localSheetId="3">indirecto!$G$14:$G$16</definedName>
    <definedName name="AdministracionI" localSheetId="3">indirecto!$N$22:$N$25</definedName>
    <definedName name="Algoritmos" localSheetId="3">indirecto!$F$22:$F$24</definedName>
    <definedName name="BasesdeDatos" localSheetId="3">indirecto!$H$22:$H$25</definedName>
    <definedName name="Bendaña" localSheetId="7">Hoja6!$E$14:$E$17</definedName>
    <definedName name="Cardiologo" localSheetId="7">Hoja6!$H$22:$H$25</definedName>
    <definedName name="CentroMedico" localSheetId="7">Hoja6!$F$14:$F$16</definedName>
    <definedName name="Civil" localSheetId="3">indirecto!$P$22:$P$24</definedName>
    <definedName name="Concretos" localSheetId="3">indirecto!$J$22:$J$24</definedName>
    <definedName name="Contabilidad." localSheetId="3">indirecto!$L$22:$L$24</definedName>
    <definedName name="DelValle" localSheetId="7">Hoja6!$G$14:$G$16</definedName>
    <definedName name="Derecho" localSheetId="3">indirecto!$H$14:$H$16</definedName>
    <definedName name="Dermatologo" localSheetId="7">Hoja6!$O$22:$O$24</definedName>
    <definedName name="Estatica" localSheetId="3">indirecto!$K$22:$K$25</definedName>
    <definedName name="Gastroenterologo" localSheetId="7">Hoja6!$N$22:$N$25</definedName>
    <definedName name="Ginecologo" localSheetId="7">Hoja6!$K$22:$K$25</definedName>
    <definedName name="Ing.Civil" localSheetId="3">indirecto!$F$14:$F$16</definedName>
    <definedName name="Internista" localSheetId="7">Hoja6!$J$22:$J$24</definedName>
    <definedName name="Legislacion" localSheetId="3">indirecto!$Q$22:$Q$24</definedName>
    <definedName name="Neumologo" localSheetId="7">Hoja6!$F$22:$F$24</definedName>
    <definedName name="Neurologo" localSheetId="7">Hoja6!$L$22:$L$24</definedName>
    <definedName name="Nutricionista" localSheetId="7">Hoja6!$E$22:$E$25</definedName>
    <definedName name="Oftalmologo" localSheetId="7">Hoja6!$P$22:$P$24</definedName>
    <definedName name="Oncologo" localSheetId="7">Hoja6!$G$22:$G$25</definedName>
    <definedName name="Otorrinolaringologo" localSheetId="7">Hoja6!$M$22:$M$25</definedName>
    <definedName name="Pediatra" localSheetId="7">Hoja6!$I$22:$I$23</definedName>
    <definedName name="Penal" localSheetId="3">indirecto!$O$22:$O$24</definedName>
    <definedName name="PrincipiosdeComputacion" localSheetId="3">indirecto!$E$22:$E$25</definedName>
    <definedName name="ProgramacionI" localSheetId="3">indirecto!$G$22:$G$25</definedName>
    <definedName name="RecursosHumanos" localSheetId="3">indirecto!$M$22:$M$25</definedName>
    <definedName name="Semesa" localSheetId="7">Hoja6!$H$14:$H$16</definedName>
    <definedName name="Sistemas" localSheetId="3">indirecto!$E$14:$E$17</definedName>
    <definedName name="Topografia" localSheetId="3">indirecto!$I$22:$I$23</definedName>
    <definedName name="Urologo" localSheetId="7">Hoja6!$Q$22:$Q$24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9" i="7" l="1"/>
  <c r="C9" i="6"/>
  <c r="C30" i="8"/>
  <c r="D30" i="8"/>
  <c r="E30" i="8"/>
  <c r="F30" i="8"/>
  <c r="G30" i="8"/>
  <c r="H30" i="8"/>
  <c r="B30" i="8"/>
  <c r="F16" i="8" a="1"/>
  <c r="F16" i="8" s="1"/>
  <c r="C11" i="8"/>
  <c r="D11" i="8"/>
  <c r="E11" i="8"/>
  <c r="F11" i="8"/>
  <c r="G11" i="8"/>
  <c r="H11" i="8"/>
  <c r="B11" i="8"/>
  <c r="B7" i="5"/>
  <c r="C19" i="4"/>
  <c r="B19" i="4"/>
  <c r="C9" i="3"/>
  <c r="L7" i="2"/>
  <c r="L6" i="2"/>
  <c r="G23" i="8" l="1"/>
  <c r="G16" i="8"/>
  <c r="G19" i="8"/>
  <c r="F23" i="8"/>
  <c r="F19" i="8"/>
  <c r="G22" i="8"/>
  <c r="G18" i="8"/>
  <c r="F22" i="8"/>
  <c r="F18" i="8"/>
  <c r="G21" i="8"/>
  <c r="G17" i="8"/>
  <c r="F21" i="8"/>
  <c r="F17" i="8"/>
  <c r="G20" i="8"/>
  <c r="F20" i="8"/>
  <c r="I10" i="2"/>
  <c r="D33" i="1" l="1"/>
  <c r="D32" i="1"/>
  <c r="G33" i="1"/>
  <c r="G34" i="1"/>
  <c r="G35" i="1"/>
  <c r="G36" i="1"/>
  <c r="G37" i="1"/>
  <c r="G38" i="1"/>
  <c r="G39" i="1"/>
  <c r="G40" i="1"/>
  <c r="G41" i="1"/>
  <c r="G42" i="1"/>
  <c r="G43" i="1"/>
  <c r="G32" i="1"/>
  <c r="F32" i="1"/>
  <c r="F33" i="1"/>
  <c r="F34" i="1"/>
  <c r="F35" i="1"/>
  <c r="F36" i="1"/>
  <c r="F37" i="1"/>
  <c r="F38" i="1"/>
  <c r="F39" i="1"/>
  <c r="F40" i="1"/>
  <c r="F41" i="1"/>
  <c r="F42" i="1"/>
  <c r="F43" i="1"/>
  <c r="D34" i="1"/>
  <c r="D35" i="1"/>
  <c r="D36" i="1"/>
  <c r="D37" i="1"/>
  <c r="D38" i="1"/>
  <c r="D39" i="1"/>
  <c r="D40" i="1"/>
  <c r="D41" i="1"/>
  <c r="D42" i="1"/>
  <c r="D43" i="1"/>
  <c r="C32" i="1"/>
  <c r="C33" i="1"/>
  <c r="C34" i="1"/>
  <c r="C35" i="1"/>
  <c r="C36" i="1"/>
  <c r="C37" i="1"/>
  <c r="C38" i="1"/>
  <c r="C39" i="1"/>
  <c r="C40" i="1"/>
  <c r="C41" i="1"/>
  <c r="C42" i="1"/>
  <c r="C43" i="1"/>
  <c r="C16" i="8" a="1"/>
  <c r="C16" i="8" s="1"/>
  <c r="C19" i="8" l="1"/>
  <c r="D18" i="8"/>
  <c r="C18" i="8"/>
  <c r="D17" i="8"/>
  <c r="C17" i="8"/>
  <c r="C20" i="8"/>
  <c r="D23" i="8"/>
  <c r="D19" i="8"/>
  <c r="C23" i="8"/>
  <c r="D22" i="8"/>
  <c r="C22" i="8"/>
  <c r="D21" i="8"/>
  <c r="C21" i="8"/>
  <c r="D20" i="8"/>
  <c r="D16" i="8"/>
  <c r="B33" i="1"/>
  <c r="B34" i="1" s="1"/>
  <c r="B35" i="1" s="1"/>
  <c r="B36" i="1" s="1"/>
  <c r="B37" i="1" s="1"/>
  <c r="B38" i="1" s="1"/>
  <c r="B39" i="1" l="1"/>
  <c r="E73" i="6"/>
  <c r="E72" i="6"/>
  <c r="E71" i="6"/>
  <c r="E70" i="6"/>
  <c r="E69" i="6"/>
  <c r="E68" i="6"/>
  <c r="E67" i="6"/>
  <c r="E66" i="6"/>
  <c r="E65" i="6"/>
  <c r="E64" i="6"/>
  <c r="E63" i="6"/>
  <c r="E62" i="6"/>
  <c r="E61" i="6"/>
  <c r="E60" i="6"/>
  <c r="E59" i="6"/>
  <c r="E58" i="6"/>
  <c r="E57" i="6"/>
  <c r="E56" i="6"/>
  <c r="E55" i="6"/>
  <c r="E54" i="6"/>
  <c r="E53" i="6"/>
  <c r="E52" i="6"/>
  <c r="E51" i="6"/>
  <c r="E50" i="6"/>
  <c r="E49" i="6"/>
  <c r="E48" i="6"/>
  <c r="E47" i="6"/>
  <c r="E46" i="6"/>
  <c r="E45" i="6"/>
  <c r="E44" i="6"/>
  <c r="E43" i="6"/>
  <c r="E42" i="6"/>
  <c r="E41" i="6"/>
  <c r="E40" i="6"/>
  <c r="E39" i="6"/>
  <c r="E38" i="6"/>
  <c r="E37" i="6"/>
  <c r="E36" i="6"/>
  <c r="E35" i="6"/>
  <c r="E34" i="6"/>
  <c r="E33" i="6"/>
  <c r="E32" i="6"/>
  <c r="E31" i="6"/>
  <c r="E30" i="6"/>
  <c r="H13" i="6"/>
  <c r="G13" i="6"/>
  <c r="F13" i="6"/>
  <c r="E13" i="6"/>
  <c r="B40" i="1" l="1"/>
  <c r="E73" i="3"/>
  <c r="E72" i="3"/>
  <c r="E71" i="3"/>
  <c r="E70" i="3"/>
  <c r="E69" i="3"/>
  <c r="E68" i="3"/>
  <c r="E67" i="3"/>
  <c r="E66" i="3"/>
  <c r="E65" i="3"/>
  <c r="E64" i="3"/>
  <c r="E63" i="3"/>
  <c r="E62" i="3"/>
  <c r="E61" i="3"/>
  <c r="E60" i="3"/>
  <c r="E59" i="3"/>
  <c r="E58" i="3"/>
  <c r="E57" i="3"/>
  <c r="E56" i="3"/>
  <c r="E55" i="3"/>
  <c r="E54" i="3"/>
  <c r="E53" i="3"/>
  <c r="E52" i="3"/>
  <c r="E51" i="3"/>
  <c r="E50" i="3"/>
  <c r="E49" i="3"/>
  <c r="E48" i="3"/>
  <c r="E47" i="3"/>
  <c r="E46" i="3"/>
  <c r="E45" i="3"/>
  <c r="E44" i="3"/>
  <c r="E43" i="3"/>
  <c r="E42" i="3"/>
  <c r="E41" i="3"/>
  <c r="E40" i="3"/>
  <c r="E39" i="3"/>
  <c r="E38" i="3"/>
  <c r="E37" i="3"/>
  <c r="E36" i="3"/>
  <c r="E35" i="3"/>
  <c r="E34" i="3"/>
  <c r="E33" i="3"/>
  <c r="E32" i="3"/>
  <c r="E31" i="3"/>
  <c r="E30" i="3"/>
  <c r="B8" i="2"/>
  <c r="B9" i="2" s="1"/>
  <c r="B10" i="2" s="1"/>
  <c r="B11" i="2" s="1"/>
  <c r="B12" i="2" s="1"/>
  <c r="B13" i="2" s="1"/>
  <c r="B14" i="2" s="1"/>
  <c r="B15" i="2" s="1"/>
  <c r="B16" i="2" s="1"/>
  <c r="B41" i="1" l="1"/>
  <c r="B42" i="1" l="1"/>
  <c r="B43" i="1" l="1"/>
</calcChain>
</file>

<file path=xl/sharedStrings.xml><?xml version="1.0" encoding="utf-8"?>
<sst xmlns="http://schemas.openxmlformats.org/spreadsheetml/2006/main" count="418" uniqueCount="305">
  <si>
    <t>Ejercicio No. 1</t>
  </si>
  <si>
    <t>en el siguiente ejercicio de acuerdo alas tablas proporcionadas trabaje la tabla de abajo</t>
  </si>
  <si>
    <t>obtenga el nombre, la direccion, el nombre de la pelicula y la trama</t>
  </si>
  <si>
    <t>TABLA DE CLIENTES VIDEO CLUB</t>
  </si>
  <si>
    <t>TABLA DE PELICULAS</t>
  </si>
  <si>
    <t>CODIGO</t>
  </si>
  <si>
    <t>NOMBRE</t>
  </si>
  <si>
    <t>DIRECCION</t>
  </si>
  <si>
    <t>NOMBRE PELÍCULA</t>
  </si>
  <si>
    <t>TRAMA</t>
  </si>
  <si>
    <t>MARIO SALDIA DOMINGUEZ</t>
  </si>
  <si>
    <t>LO PRADO 1102</t>
  </si>
  <si>
    <t>PESADILLA 1</t>
  </si>
  <si>
    <t>TERROR</t>
  </si>
  <si>
    <t>MONICA AVILES CANDIA</t>
  </si>
  <si>
    <t>SANTIAGUILLO 32</t>
  </si>
  <si>
    <t>PESADILLA 2</t>
  </si>
  <si>
    <t>CLAUDIA SANHUEZA LIRA</t>
  </si>
  <si>
    <t>SAN MARTIN 894</t>
  </si>
  <si>
    <t>PESADILLA 3</t>
  </si>
  <si>
    <t>PABLO TABILO MUÑOS</t>
  </si>
  <si>
    <t>TRIESTE 1428</t>
  </si>
  <si>
    <t>LA CUIDAD DE LOS MUERTOS VIVOS</t>
  </si>
  <si>
    <t>SANDRA LORCA DEL PIANO</t>
  </si>
  <si>
    <t>VALLENAR 714</t>
  </si>
  <si>
    <t>EL DIA DE LA BESTIA</t>
  </si>
  <si>
    <t>PATRICIO VARGAS PINTO</t>
  </si>
  <si>
    <t>LINCON 5236</t>
  </si>
  <si>
    <t>ALONE IN THE DARK</t>
  </si>
  <si>
    <t>VICTOR PINEDA PINEDA</t>
  </si>
  <si>
    <t>LOS PINOS 8542</t>
  </si>
  <si>
    <t>EL PACIENTE INGLES</t>
  </si>
  <si>
    <t>DRAMA</t>
  </si>
  <si>
    <t>SOLEDAD CARRASCO SOTO</t>
  </si>
  <si>
    <t>LAS FLORES 653</t>
  </si>
  <si>
    <t>AMOR EN LAS VEGAS</t>
  </si>
  <si>
    <t>MARIO MARTINEZ SEPULVEDA</t>
  </si>
  <si>
    <t>PLACERES 965</t>
  </si>
  <si>
    <t>VIVIR DOS VECES</t>
  </si>
  <si>
    <t>PATRICIA MONTES LARA</t>
  </si>
  <si>
    <t>LO PRADO 236</t>
  </si>
  <si>
    <t>CONTRACARA</t>
  </si>
  <si>
    <t>ACCION</t>
  </si>
  <si>
    <t>XIMENA URZUA TORRES</t>
  </si>
  <si>
    <t>SANTIAGUILLO 56</t>
  </si>
  <si>
    <t>LA GUERRA DE LAS GALAXIAS</t>
  </si>
  <si>
    <t>IRMA MUÑOZ MUÑOZ</t>
  </si>
  <si>
    <t>SAN MARTIN 847</t>
  </si>
  <si>
    <t>EL REGRESO DEL JEDI</t>
  </si>
  <si>
    <t>PATICIO JIMENEZ GONZALEZ</t>
  </si>
  <si>
    <t>TRIESTE 15</t>
  </si>
  <si>
    <t>EL IMPERIO CONTRATACA</t>
  </si>
  <si>
    <t>VICTOR MARTINEZ MORA</t>
  </si>
  <si>
    <t>VALLENAR 853</t>
  </si>
  <si>
    <t>VELOCIDAD MAXIMA I</t>
  </si>
  <si>
    <t>GIOVANNA LABARCA OSSA</t>
  </si>
  <si>
    <t>LINCON 552</t>
  </si>
  <si>
    <t>VELOCIDAD MAXIMA II</t>
  </si>
  <si>
    <t>SANDRA SARMIENTO CANTO</t>
  </si>
  <si>
    <t>LOS PINOS 412</t>
  </si>
  <si>
    <t>JURASIK PARK</t>
  </si>
  <si>
    <t>TERESA TORRES MARIN</t>
  </si>
  <si>
    <t>LAS FLORES 652</t>
  </si>
  <si>
    <t>ANACONDA</t>
  </si>
  <si>
    <t>HUMBERTO LEPPERTON RUIZ</t>
  </si>
  <si>
    <t>PLACERES 853</t>
  </si>
  <si>
    <t>MENTIROSO, MENTIROSO</t>
  </si>
  <si>
    <t>COMEDIA</t>
  </si>
  <si>
    <t>CAROLINA SOLIS CARTEZ</t>
  </si>
  <si>
    <t>LO PRADO 7441</t>
  </si>
  <si>
    <t>ACE VENTURA</t>
  </si>
  <si>
    <t>BENJAMIN TRUJILLO GONZALEZ</t>
  </si>
  <si>
    <t>SANTIAGUILLO 9651</t>
  </si>
  <si>
    <t>MIRA QUIEN HABLA AHORA</t>
  </si>
  <si>
    <t>JAIME ESPINOZA LOPEZ</t>
  </si>
  <si>
    <t>SAN MARTIN 451</t>
  </si>
  <si>
    <t>MAN IN BLACK</t>
  </si>
  <si>
    <t>CODIGO CLIENTE</t>
  </si>
  <si>
    <t>CODIGO PELICULA</t>
  </si>
  <si>
    <t>TITULO PELICULA</t>
  </si>
  <si>
    <t>Ejercicio No. 3</t>
  </si>
  <si>
    <t>En el siguiente ejercicio la Empresa La CURACAO necesita conocer el stock que tienen en las diferentes tiendas que posee</t>
  </si>
  <si>
    <t>Ordene la matriz en forma ascendente</t>
  </si>
  <si>
    <t xml:space="preserve">Encuentre el stock por producto y tienda </t>
  </si>
  <si>
    <t>Control de Stock</t>
  </si>
  <si>
    <t>Producto/tienda</t>
  </si>
  <si>
    <t>Santa Rosa</t>
  </si>
  <si>
    <t>La Entrada</t>
  </si>
  <si>
    <t>Ocotepeque</t>
  </si>
  <si>
    <t>Tienda</t>
  </si>
  <si>
    <t>Producto</t>
  </si>
  <si>
    <t># fila</t>
  </si>
  <si>
    <t>Camas para niños</t>
  </si>
  <si>
    <t>Percoladoras</t>
  </si>
  <si>
    <t># Columna</t>
  </si>
  <si>
    <t>Computadoras Portatiles</t>
  </si>
  <si>
    <t>Motos para niños</t>
  </si>
  <si>
    <t>Muebles de Comedor</t>
  </si>
  <si>
    <t>Stock</t>
  </si>
  <si>
    <t>Muebles de sala</t>
  </si>
  <si>
    <t>Refrigeradoras</t>
  </si>
  <si>
    <t>Teatros en Casa</t>
  </si>
  <si>
    <t>Telefonos Celulares</t>
  </si>
  <si>
    <t>Televisores Pantalla Plana</t>
  </si>
  <si>
    <t>Ejercicio No. 2</t>
  </si>
  <si>
    <t>Cree una lista desplegable para carrera, materia y alumno con la informacion que tiene a su derecha</t>
  </si>
  <si>
    <t>y luego encuentre la calificacion de cada alumno</t>
  </si>
  <si>
    <t>Carreras</t>
  </si>
  <si>
    <t>Carrera</t>
  </si>
  <si>
    <t>Sistemas</t>
  </si>
  <si>
    <t>Materia</t>
  </si>
  <si>
    <t>Ing. Civil</t>
  </si>
  <si>
    <t>Alumno</t>
  </si>
  <si>
    <t>Administracion</t>
  </si>
  <si>
    <t>Calificacion</t>
  </si>
  <si>
    <t>Derecho</t>
  </si>
  <si>
    <t>Principios de Computacion</t>
  </si>
  <si>
    <t>Topografia</t>
  </si>
  <si>
    <t>Contabilidad.</t>
  </si>
  <si>
    <t>Penal</t>
  </si>
  <si>
    <t>Algoritmos</t>
  </si>
  <si>
    <t>Concretos</t>
  </si>
  <si>
    <t>Recursos Humanos</t>
  </si>
  <si>
    <t>Civil</t>
  </si>
  <si>
    <t>Programacion I</t>
  </si>
  <si>
    <t>Estatica</t>
  </si>
  <si>
    <t>Administracion I</t>
  </si>
  <si>
    <t>Legislacion</t>
  </si>
  <si>
    <t>Bases de Datos</t>
  </si>
  <si>
    <t xml:space="preserve">Maria </t>
  </si>
  <si>
    <t>Teresa</t>
  </si>
  <si>
    <t>Mercedes</t>
  </si>
  <si>
    <t>Patricia</t>
  </si>
  <si>
    <t>Nidia</t>
  </si>
  <si>
    <t>Hugo</t>
  </si>
  <si>
    <t>Nora</t>
  </si>
  <si>
    <t>Kenia</t>
  </si>
  <si>
    <t>Wendy</t>
  </si>
  <si>
    <t>Gerardo</t>
  </si>
  <si>
    <t>Roberto</t>
  </si>
  <si>
    <t>Reyna</t>
  </si>
  <si>
    <t>Oscar</t>
  </si>
  <si>
    <t>Luis</t>
  </si>
  <si>
    <t>Flor</t>
  </si>
  <si>
    <t>Carlos</t>
  </si>
  <si>
    <t>Lucas</t>
  </si>
  <si>
    <t>Victoria</t>
  </si>
  <si>
    <t>Vanesa</t>
  </si>
  <si>
    <t>Ramon</t>
  </si>
  <si>
    <t>Maritza</t>
  </si>
  <si>
    <t>Naun</t>
  </si>
  <si>
    <t>Daniel</t>
  </si>
  <si>
    <t>Mary</t>
  </si>
  <si>
    <t>Ricardo</t>
  </si>
  <si>
    <t>David</t>
  </si>
  <si>
    <t>Angel</t>
  </si>
  <si>
    <t>Pablo</t>
  </si>
  <si>
    <t>Tulio</t>
  </si>
  <si>
    <t>Victor</t>
  </si>
  <si>
    <t>Humberto</t>
  </si>
  <si>
    <t>Julian</t>
  </si>
  <si>
    <t>Lito</t>
  </si>
  <si>
    <t>Eduardo</t>
  </si>
  <si>
    <t>Daniela</t>
  </si>
  <si>
    <t>Claudia</t>
  </si>
  <si>
    <t>Concepcion</t>
  </si>
  <si>
    <t>Galary</t>
  </si>
  <si>
    <t>Pedro</t>
  </si>
  <si>
    <t>Javier</t>
  </si>
  <si>
    <t>Lorena</t>
  </si>
  <si>
    <t>Bertha</t>
  </si>
  <si>
    <t>Jose</t>
  </si>
  <si>
    <t>Mercy</t>
  </si>
  <si>
    <t xml:space="preserve">Ejercicio No. </t>
  </si>
  <si>
    <t>Ordene la columna de equipo de forma ascendente</t>
  </si>
  <si>
    <t>cree una lista deplegable para equipo</t>
  </si>
  <si>
    <t xml:space="preserve">y busque los puntos que le corresponden a cada  equipo seleccionado en la lista </t>
  </si>
  <si>
    <t>Equipo</t>
  </si>
  <si>
    <t>Partidos Jugados</t>
  </si>
  <si>
    <t>Partidos Ganados</t>
  </si>
  <si>
    <t>Partido Empatados</t>
  </si>
  <si>
    <t>Partidos Perdidos</t>
  </si>
  <si>
    <t>Goles a Favor</t>
  </si>
  <si>
    <t>Goles en Contra</t>
  </si>
  <si>
    <t>Puntos</t>
  </si>
  <si>
    <t>Barcelona</t>
  </si>
  <si>
    <t>Deportivo</t>
  </si>
  <si>
    <t>Mallorca</t>
  </si>
  <si>
    <t>Real Madrid</t>
  </si>
  <si>
    <t>Sevilla</t>
  </si>
  <si>
    <t>Valencia</t>
  </si>
  <si>
    <t>Diferencia de Goles</t>
  </si>
  <si>
    <t>Proyecion de Ventas</t>
  </si>
  <si>
    <t>Marca</t>
  </si>
  <si>
    <t>Nissan</t>
  </si>
  <si>
    <t>coincidir</t>
  </si>
  <si>
    <t>Año</t>
  </si>
  <si>
    <t>Mazda</t>
  </si>
  <si>
    <t>Toyota</t>
  </si>
  <si>
    <t>Ventas</t>
  </si>
  <si>
    <t>Mitsubishi</t>
  </si>
  <si>
    <t>Cree una lista desplegable para marca y para año</t>
  </si>
  <si>
    <t>Luego encuentre la proyeccion de ventas de acuerdo a la marca y el año</t>
  </si>
  <si>
    <t>Cree una lista desplegable para Hospital, especialidad y doctor con la informacion que tiene a su derecha</t>
  </si>
  <si>
    <t>y luego encuentre la consulta de cada doctor</t>
  </si>
  <si>
    <t>Hospital</t>
  </si>
  <si>
    <t>Bendaña</t>
  </si>
  <si>
    <t>Especialidad</t>
  </si>
  <si>
    <t>Centro Medico</t>
  </si>
  <si>
    <t>Doctor</t>
  </si>
  <si>
    <t>Del Valle</t>
  </si>
  <si>
    <t>Consulta</t>
  </si>
  <si>
    <t>Semesa</t>
  </si>
  <si>
    <t>Nutricionista</t>
  </si>
  <si>
    <t>Pediatra</t>
  </si>
  <si>
    <t>Neurologo</t>
  </si>
  <si>
    <t>Dermatologa</t>
  </si>
  <si>
    <t>Neumologo</t>
  </si>
  <si>
    <t>Internista</t>
  </si>
  <si>
    <t>Otorrinolaringologo</t>
  </si>
  <si>
    <t>Oftalmologo</t>
  </si>
  <si>
    <t>Oncologo</t>
  </si>
  <si>
    <t>Ginecologo</t>
  </si>
  <si>
    <t>Gastroenterologo</t>
  </si>
  <si>
    <t>Urologo</t>
  </si>
  <si>
    <t>Cardiologo</t>
  </si>
  <si>
    <t>Dermatologo</t>
  </si>
  <si>
    <t>Helyana</t>
  </si>
  <si>
    <t>Waldina</t>
  </si>
  <si>
    <t>Jorge</t>
  </si>
  <si>
    <t>Marcelino</t>
  </si>
  <si>
    <t>Fausto</t>
  </si>
  <si>
    <t>Nelson</t>
  </si>
  <si>
    <t>Denis</t>
  </si>
  <si>
    <t>Silvia</t>
  </si>
  <si>
    <t>Juan</t>
  </si>
  <si>
    <t>Gustavo</t>
  </si>
  <si>
    <t>Danory</t>
  </si>
  <si>
    <t>Suyapa</t>
  </si>
  <si>
    <t>Enrique</t>
  </si>
  <si>
    <t>Yumana</t>
  </si>
  <si>
    <t>Carolina</t>
  </si>
  <si>
    <t>Amanda</t>
  </si>
  <si>
    <t>Gelder</t>
  </si>
  <si>
    <t>Karen</t>
  </si>
  <si>
    <t>Jamil</t>
  </si>
  <si>
    <t>Gabriela</t>
  </si>
  <si>
    <t>Rolando</t>
  </si>
  <si>
    <t>Alcides</t>
  </si>
  <si>
    <t>Antonia</t>
  </si>
  <si>
    <t>Glenda</t>
  </si>
  <si>
    <t>Sonia</t>
  </si>
  <si>
    <t>Edwing</t>
  </si>
  <si>
    <t>Salvador</t>
  </si>
  <si>
    <t>Matbia</t>
  </si>
  <si>
    <t>Arturo</t>
  </si>
  <si>
    <t>Francisco</t>
  </si>
  <si>
    <t>Medico</t>
  </si>
  <si>
    <t>Ejercicio # 16</t>
  </si>
  <si>
    <t>En el siguiente ejercicio inserte un cuadro combinado para Universidad</t>
  </si>
  <si>
    <t>y luego obtenga los precios de las mensualidades de cada Universidad</t>
  </si>
  <si>
    <t>Datos de Vínculos</t>
  </si>
  <si>
    <t>Universidad</t>
  </si>
  <si>
    <t>Precios Mensualidades</t>
  </si>
  <si>
    <t>UNICAH</t>
  </si>
  <si>
    <t>UNAH</t>
  </si>
  <si>
    <t>Precios</t>
  </si>
  <si>
    <t>UNITEC</t>
  </si>
  <si>
    <t>UTH</t>
  </si>
  <si>
    <t>José Cecilio del Valle</t>
  </si>
  <si>
    <t>Pedagogica</t>
  </si>
  <si>
    <t>En el siguiente ejercicio encuentre con la funcion adecuada el precio de dichos</t>
  </si>
  <si>
    <t>Codigo</t>
  </si>
  <si>
    <t>articulos</t>
  </si>
  <si>
    <t>Precio</t>
  </si>
  <si>
    <t>Articulo</t>
  </si>
  <si>
    <t>Televisor</t>
  </si>
  <si>
    <t>Radio</t>
  </si>
  <si>
    <t>Computadora</t>
  </si>
  <si>
    <t>Impresora</t>
  </si>
  <si>
    <t>Camara</t>
  </si>
  <si>
    <t>Celular</t>
  </si>
  <si>
    <t>Videocamara</t>
  </si>
  <si>
    <t>toshiba</t>
  </si>
  <si>
    <t>Sony</t>
  </si>
  <si>
    <t>HP</t>
  </si>
  <si>
    <t>Nikon</t>
  </si>
  <si>
    <t>Apple</t>
  </si>
  <si>
    <t>Una vez haya encontrado los precios transponga la tabla.</t>
  </si>
  <si>
    <t>Fruta</t>
  </si>
  <si>
    <t>Imagen</t>
  </si>
  <si>
    <t>Manzana</t>
  </si>
  <si>
    <t>filas</t>
  </si>
  <si>
    <t>columnas</t>
  </si>
  <si>
    <t># columna</t>
  </si>
  <si>
    <t>universidad</t>
  </si>
  <si>
    <t>precio</t>
  </si>
  <si>
    <t xml:space="preserve">  </t>
  </si>
  <si>
    <t>Roberto Castillo Castellanos</t>
  </si>
  <si>
    <t>Yanina Vasquez</t>
  </si>
  <si>
    <t>Francisco Madrid</t>
  </si>
  <si>
    <t>Guillermo Panameño</t>
  </si>
  <si>
    <t>Integrantes</t>
  </si>
  <si>
    <t>Allan Mejia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</si>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</sst>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_ ;_ * \-#,##0_ ;_ * &quot;-&quot;_ ;_ @_ "/>
    <numFmt numFmtId="165" formatCode="_ * #,##0.00_ ;_ * \-#,##0.00_ ;_ * &quot;-&quot;??_ ;_ @_ 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b/>
      <i/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B05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53">
    <xf numFmtId="0" fontId="0" fillId="0" borderId="0" xfId="0"/>
    <xf numFmtId="1" fontId="0" fillId="0" borderId="0" xfId="0" applyNumberFormat="1"/>
    <xf numFmtId="1" fontId="3" fillId="2" borderId="1" xfId="0" applyNumberFormat="1" applyFont="1" applyFill="1" applyBorder="1" applyAlignment="1">
      <alignment horizontal="centerContinuous"/>
    </xf>
    <xf numFmtId="1" fontId="4" fillId="2" borderId="2" xfId="0" applyNumberFormat="1" applyFont="1" applyFill="1" applyBorder="1" applyAlignment="1">
      <alignment horizontal="centerContinuous"/>
    </xf>
    <xf numFmtId="1" fontId="4" fillId="2" borderId="3" xfId="0" applyNumberFormat="1" applyFont="1" applyFill="1" applyBorder="1" applyAlignment="1">
      <alignment horizontal="centerContinuous"/>
    </xf>
    <xf numFmtId="1" fontId="0" fillId="3" borderId="0" xfId="0" applyNumberFormat="1" applyFill="1"/>
    <xf numFmtId="1" fontId="5" fillId="2" borderId="1" xfId="0" applyNumberFormat="1" applyFont="1" applyFill="1" applyBorder="1" applyAlignment="1">
      <alignment horizontal="centerContinuous"/>
    </xf>
    <xf numFmtId="1" fontId="6" fillId="2" borderId="2" xfId="0" applyNumberFormat="1" applyFont="1" applyFill="1" applyBorder="1" applyAlignment="1">
      <alignment horizontal="centerContinuous"/>
    </xf>
    <xf numFmtId="1" fontId="6" fillId="2" borderId="3" xfId="0" applyNumberFormat="1" applyFont="1" applyFill="1" applyBorder="1" applyAlignment="1">
      <alignment horizontal="centerContinuous"/>
    </xf>
    <xf numFmtId="1" fontId="4" fillId="2" borderId="4" xfId="0" applyNumberFormat="1" applyFont="1" applyFill="1" applyBorder="1" applyAlignment="1">
      <alignment horizontal="center"/>
    </xf>
    <xf numFmtId="1" fontId="7" fillId="3" borderId="0" xfId="0" applyNumberFormat="1" applyFont="1" applyFill="1"/>
    <xf numFmtId="1" fontId="0" fillId="3" borderId="4" xfId="0" applyNumberFormat="1" applyFill="1" applyBorder="1"/>
    <xf numFmtId="1" fontId="0" fillId="3" borderId="4" xfId="1" applyNumberFormat="1" applyFont="1" applyFill="1" applyBorder="1"/>
    <xf numFmtId="1" fontId="0" fillId="3" borderId="4" xfId="0" quotePrefix="1" applyNumberFormat="1" applyFill="1" applyBorder="1" applyAlignment="1">
      <alignment horizontal="left"/>
    </xf>
    <xf numFmtId="1" fontId="4" fillId="3" borderId="4" xfId="2" applyNumberFormat="1" applyFont="1" applyFill="1" applyBorder="1"/>
    <xf numFmtId="14" fontId="0" fillId="0" borderId="4" xfId="0" applyNumberFormat="1" applyBorder="1"/>
    <xf numFmtId="0" fontId="2" fillId="0" borderId="0" xfId="0" applyFont="1"/>
    <xf numFmtId="0" fontId="2" fillId="4" borderId="4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0" fillId="4" borderId="0" xfId="0" applyFill="1"/>
    <xf numFmtId="0" fontId="0" fillId="0" borderId="4" xfId="0" applyBorder="1"/>
    <xf numFmtId="0" fontId="0" fillId="5" borderId="0" xfId="0" applyFill="1"/>
    <xf numFmtId="0" fontId="2" fillId="4" borderId="0" xfId="0" applyFont="1" applyFill="1"/>
    <xf numFmtId="0" fontId="2" fillId="4" borderId="0" xfId="0" applyFont="1" applyFill="1" applyAlignment="1">
      <alignment horizontal="center"/>
    </xf>
    <xf numFmtId="0" fontId="0" fillId="0" borderId="0" xfId="0" applyAlignment="1">
      <alignment wrapText="1"/>
    </xf>
    <xf numFmtId="0" fontId="2" fillId="4" borderId="0" xfId="0" applyFont="1" applyFill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2" fillId="0" borderId="4" xfId="0" applyFont="1" applyBorder="1"/>
    <xf numFmtId="0" fontId="8" fillId="0" borderId="0" xfId="0" applyFont="1"/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4" fontId="0" fillId="0" borderId="0" xfId="0" applyNumberFormat="1"/>
    <xf numFmtId="0" fontId="2" fillId="7" borderId="4" xfId="0" applyFont="1" applyFill="1" applyBorder="1"/>
    <xf numFmtId="165" fontId="0" fillId="0" borderId="4" xfId="1" applyFont="1" applyBorder="1"/>
    <xf numFmtId="0" fontId="2" fillId="5" borderId="0" xfId="0" applyFont="1" applyFill="1"/>
    <xf numFmtId="0" fontId="0" fillId="8" borderId="0" xfId="0" applyFill="1"/>
    <xf numFmtId="0" fontId="2" fillId="8" borderId="4" xfId="0" applyFont="1" applyFill="1" applyBorder="1" applyAlignment="1">
      <alignment horizontal="center"/>
    </xf>
    <xf numFmtId="0" fontId="9" fillId="0" borderId="0" xfId="0" applyFont="1"/>
    <xf numFmtId="0" fontId="2" fillId="0" borderId="0" xfId="0" applyFont="1" applyAlignment="1">
      <alignment horizontal="center"/>
    </xf>
    <xf numFmtId="0" fontId="0" fillId="0" borderId="5" xfId="0" applyBorder="1"/>
    <xf numFmtId="0" fontId="0" fillId="6" borderId="0" xfId="0" applyFill="1" applyAlignment="1">
      <alignment horizontal="center"/>
    </xf>
    <xf numFmtId="0" fontId="2" fillId="0" borderId="0" xfId="0" applyFont="1" applyFill="1" applyBorder="1"/>
    <xf numFmtId="0" fontId="0" fillId="0" borderId="0" xfId="0" applyFill="1" applyBorder="1"/>
    <xf numFmtId="165" fontId="0" fillId="0" borderId="0" xfId="1" applyFont="1" applyFill="1" applyBorder="1"/>
    <xf numFmtId="0" fontId="9" fillId="0" borderId="4" xfId="0" applyFont="1" applyBorder="1"/>
    <xf numFmtId="0" fontId="10" fillId="9" borderId="4" xfId="0" applyFont="1" applyFill="1" applyBorder="1"/>
  </cellXfs>
  <cellStyles count="3">
    <cellStyle name="Millares" xfId="1" builtinId="3"/>
    <cellStyle name="Millares [0]" xfId="2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200025</xdr:colOff>
      <xdr:row>5</xdr:row>
      <xdr:rowOff>104776</xdr:rowOff>
    </xdr:from>
    <xdr:to>
      <xdr:col>3</xdr:col>
      <xdr:colOff>533400</xdr:colOff>
      <xdr:row>7</xdr:row>
      <xdr:rowOff>66676</xdr:rowOff>
    </xdr:to>
    <xdr:sp macro="" textlink="">
      <xdr:nvSpPr>
        <xdr:cNvPr id="2" name="Cara sonrient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/>
      </xdr:nvSpPr>
      <xdr:spPr>
        <a:xfrm>
          <a:off x="2577465" y="1019176"/>
          <a:ext cx="333375" cy="327660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6:C18"/>
  <sheetViews>
    <sheetView tabSelected="1" topLeftCell="A4" workbookViewId="0">
      <selection activeCell="B14" sqref="B14"/>
    </sheetView>
  </sheetViews>
  <sheetFormatPr baseColWidth="10" defaultColWidth="11.44140625" defaultRowHeight="18" x14ac:dyDescent="0.35"/>
  <cols>
    <col min="1" max="1" width="11.44140625" style="44"/>
    <col min="2" max="2" width="30.21875" style="44" customWidth="1"/>
    <col min="3" max="16384" width="11.44140625" style="44"/>
  </cols>
  <sheetData>
    <row r="6" spans="2:3" x14ac:dyDescent="0.35">
      <c r="B6" s="44" t="s">
        <v>302</v>
      </c>
    </row>
    <row r="8" spans="2:3" x14ac:dyDescent="0.35">
      <c r="B8" s="51" t="s">
        <v>299</v>
      </c>
      <c r="C8" s="52"/>
    </row>
    <row r="9" spans="2:3" x14ac:dyDescent="0.35">
      <c r="B9" s="51" t="s">
        <v>300</v>
      </c>
      <c r="C9" s="52"/>
    </row>
    <row r="10" spans="2:3" x14ac:dyDescent="0.35">
      <c r="B10" s="51" t="s">
        <v>301</v>
      </c>
      <c r="C10" s="52"/>
    </row>
    <row r="11" spans="2:3" x14ac:dyDescent="0.35">
      <c r="B11" s="51" t="s">
        <v>298</v>
      </c>
      <c r="C11" s="52"/>
    </row>
    <row r="12" spans="2:3" x14ac:dyDescent="0.35">
      <c r="B12" s="51" t="s">
        <v>303</v>
      </c>
      <c r="C12" s="52"/>
    </row>
    <row r="18" spans="2:2" x14ac:dyDescent="0.35">
      <c r="B18" s="44" t="s">
        <v>297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opLeftCell="A43" workbookViewId="0">
      <selection activeCell="B63" sqref="B63"/>
    </sheetView>
  </sheetViews>
  <sheetFormatPr baseColWidth="10" defaultColWidth="11.44140625" defaultRowHeight="14.4" x14ac:dyDescent="0.3"/>
  <cols>
    <col min="1" max="1" width="11.44140625" style="1"/>
    <col min="2" max="2" width="33" style="1" customWidth="1"/>
    <col min="3" max="3" width="29.6640625" style="1" customWidth="1"/>
    <col min="4" max="4" width="26.5546875" style="1" customWidth="1"/>
    <col min="5" max="5" width="18.88671875" style="1" customWidth="1"/>
    <col min="6" max="6" width="33" style="1" customWidth="1"/>
    <col min="7" max="7" width="23.44140625" style="1" customWidth="1"/>
    <col min="8" max="16384" width="11.44140625" style="1"/>
  </cols>
  <sheetData>
    <row r="1" spans="1:7" x14ac:dyDescent="0.3">
      <c r="A1" s="1" t="s">
        <v>0</v>
      </c>
    </row>
    <row r="2" spans="1:7" x14ac:dyDescent="0.3">
      <c r="A2" s="1" t="s">
        <v>1</v>
      </c>
    </row>
    <row r="3" spans="1:7" x14ac:dyDescent="0.3">
      <c r="A3" s="1" t="s">
        <v>2</v>
      </c>
    </row>
    <row r="5" spans="1:7" ht="17.399999999999999" x14ac:dyDescent="0.3">
      <c r="A5" s="2" t="s">
        <v>3</v>
      </c>
      <c r="B5" s="3"/>
      <c r="C5" s="4"/>
      <c r="D5" s="5"/>
      <c r="E5" s="6" t="s">
        <v>4</v>
      </c>
      <c r="F5" s="7"/>
      <c r="G5" s="8"/>
    </row>
    <row r="6" spans="1:7" x14ac:dyDescent="0.3">
      <c r="A6" s="9" t="s">
        <v>5</v>
      </c>
      <c r="B6" s="9" t="s">
        <v>6</v>
      </c>
      <c r="C6" s="9" t="s">
        <v>7</v>
      </c>
      <c r="D6" s="10"/>
      <c r="E6" s="9" t="s">
        <v>5</v>
      </c>
      <c r="F6" s="9" t="s">
        <v>8</v>
      </c>
      <c r="G6" s="9" t="s">
        <v>9</v>
      </c>
    </row>
    <row r="7" spans="1:7" x14ac:dyDescent="0.3">
      <c r="A7" s="11">
        <v>1</v>
      </c>
      <c r="B7" s="11" t="s">
        <v>10</v>
      </c>
      <c r="C7" s="11" t="s">
        <v>11</v>
      </c>
      <c r="D7" s="5"/>
      <c r="E7" s="12">
        <v>1</v>
      </c>
      <c r="F7" s="11" t="s">
        <v>12</v>
      </c>
      <c r="G7" s="11" t="s">
        <v>13</v>
      </c>
    </row>
    <row r="8" spans="1:7" x14ac:dyDescent="0.3">
      <c r="A8" s="11">
        <v>2</v>
      </c>
      <c r="B8" s="11" t="s">
        <v>14</v>
      </c>
      <c r="C8" s="11" t="s">
        <v>15</v>
      </c>
      <c r="D8" s="5"/>
      <c r="E8" s="12">
        <v>2</v>
      </c>
      <c r="F8" s="11" t="s">
        <v>16</v>
      </c>
      <c r="G8" s="11" t="s">
        <v>13</v>
      </c>
    </row>
    <row r="9" spans="1:7" x14ac:dyDescent="0.3">
      <c r="A9" s="11">
        <v>3</v>
      </c>
      <c r="B9" s="11" t="s">
        <v>17</v>
      </c>
      <c r="C9" s="11" t="s">
        <v>18</v>
      </c>
      <c r="D9" s="5"/>
      <c r="E9" s="12">
        <v>3</v>
      </c>
      <c r="F9" s="11" t="s">
        <v>19</v>
      </c>
      <c r="G9" s="11" t="s">
        <v>13</v>
      </c>
    </row>
    <row r="10" spans="1:7" x14ac:dyDescent="0.3">
      <c r="A10" s="11">
        <v>4</v>
      </c>
      <c r="B10" s="13" t="s">
        <v>20</v>
      </c>
      <c r="C10" s="13" t="s">
        <v>21</v>
      </c>
      <c r="D10" s="5"/>
      <c r="E10" s="12">
        <v>4</v>
      </c>
      <c r="F10" s="11" t="s">
        <v>22</v>
      </c>
      <c r="G10" s="11" t="s">
        <v>13</v>
      </c>
    </row>
    <row r="11" spans="1:7" x14ac:dyDescent="0.3">
      <c r="A11" s="11">
        <v>5</v>
      </c>
      <c r="B11" s="11" t="s">
        <v>23</v>
      </c>
      <c r="C11" s="11" t="s">
        <v>24</v>
      </c>
      <c r="D11" s="5"/>
      <c r="E11" s="12">
        <v>5</v>
      </c>
      <c r="F11" s="11" t="s">
        <v>25</v>
      </c>
      <c r="G11" s="11" t="s">
        <v>13</v>
      </c>
    </row>
    <row r="12" spans="1:7" x14ac:dyDescent="0.3">
      <c r="A12" s="11">
        <v>6</v>
      </c>
      <c r="B12" s="11" t="s">
        <v>26</v>
      </c>
      <c r="C12" s="11" t="s">
        <v>27</v>
      </c>
      <c r="D12" s="5"/>
      <c r="E12" s="12">
        <v>6</v>
      </c>
      <c r="F12" s="11" t="s">
        <v>28</v>
      </c>
      <c r="G12" s="11" t="s">
        <v>13</v>
      </c>
    </row>
    <row r="13" spans="1:7" x14ac:dyDescent="0.3">
      <c r="A13" s="11">
        <v>7</v>
      </c>
      <c r="B13" s="11" t="s">
        <v>29</v>
      </c>
      <c r="C13" s="11" t="s">
        <v>30</v>
      </c>
      <c r="D13" s="5"/>
      <c r="E13" s="12">
        <v>7</v>
      </c>
      <c r="F13" s="11" t="s">
        <v>31</v>
      </c>
      <c r="G13" s="11" t="s">
        <v>32</v>
      </c>
    </row>
    <row r="14" spans="1:7" x14ac:dyDescent="0.3">
      <c r="A14" s="11">
        <v>8</v>
      </c>
      <c r="B14" s="11" t="s">
        <v>33</v>
      </c>
      <c r="C14" s="11" t="s">
        <v>34</v>
      </c>
      <c r="D14" s="5"/>
      <c r="E14" s="12">
        <v>8</v>
      </c>
      <c r="F14" s="11" t="s">
        <v>35</v>
      </c>
      <c r="G14" s="11" t="s">
        <v>32</v>
      </c>
    </row>
    <row r="15" spans="1:7" x14ac:dyDescent="0.3">
      <c r="A15" s="11">
        <v>9</v>
      </c>
      <c r="B15" s="11" t="s">
        <v>36</v>
      </c>
      <c r="C15" s="11" t="s">
        <v>37</v>
      </c>
      <c r="D15" s="5"/>
      <c r="E15" s="12">
        <v>9</v>
      </c>
      <c r="F15" s="11" t="s">
        <v>38</v>
      </c>
      <c r="G15" s="11" t="s">
        <v>32</v>
      </c>
    </row>
    <row r="16" spans="1:7" x14ac:dyDescent="0.3">
      <c r="A16" s="11">
        <v>10</v>
      </c>
      <c r="B16" s="11" t="s">
        <v>39</v>
      </c>
      <c r="C16" s="11" t="s">
        <v>40</v>
      </c>
      <c r="D16" s="5"/>
      <c r="E16" s="12">
        <v>10</v>
      </c>
      <c r="F16" s="11" t="s">
        <v>41</v>
      </c>
      <c r="G16" s="11" t="s">
        <v>42</v>
      </c>
    </row>
    <row r="17" spans="1:7" x14ac:dyDescent="0.3">
      <c r="A17" s="11">
        <v>11</v>
      </c>
      <c r="B17" s="11" t="s">
        <v>43</v>
      </c>
      <c r="C17" s="11" t="s">
        <v>44</v>
      </c>
      <c r="D17" s="5"/>
      <c r="E17" s="12">
        <v>11</v>
      </c>
      <c r="F17" s="11" t="s">
        <v>45</v>
      </c>
      <c r="G17" s="11" t="s">
        <v>42</v>
      </c>
    </row>
    <row r="18" spans="1:7" x14ac:dyDescent="0.3">
      <c r="A18" s="11">
        <v>12</v>
      </c>
      <c r="B18" s="11" t="s">
        <v>46</v>
      </c>
      <c r="C18" s="11" t="s">
        <v>47</v>
      </c>
      <c r="D18" s="5"/>
      <c r="E18" s="12">
        <v>12</v>
      </c>
      <c r="F18" s="11" t="s">
        <v>48</v>
      </c>
      <c r="G18" s="11" t="s">
        <v>42</v>
      </c>
    </row>
    <row r="19" spans="1:7" x14ac:dyDescent="0.3">
      <c r="A19" s="11">
        <v>13</v>
      </c>
      <c r="B19" s="11" t="s">
        <v>49</v>
      </c>
      <c r="C19" s="11" t="s">
        <v>50</v>
      </c>
      <c r="D19" s="5"/>
      <c r="E19" s="12">
        <v>13</v>
      </c>
      <c r="F19" s="11" t="s">
        <v>51</v>
      </c>
      <c r="G19" s="11" t="s">
        <v>42</v>
      </c>
    </row>
    <row r="20" spans="1:7" x14ac:dyDescent="0.3">
      <c r="A20" s="11">
        <v>14</v>
      </c>
      <c r="B20" s="11" t="s">
        <v>52</v>
      </c>
      <c r="C20" s="11" t="s">
        <v>53</v>
      </c>
      <c r="D20" s="5"/>
      <c r="E20" s="12">
        <v>14</v>
      </c>
      <c r="F20" s="13" t="s">
        <v>54</v>
      </c>
      <c r="G20" s="11" t="s">
        <v>42</v>
      </c>
    </row>
    <row r="21" spans="1:7" x14ac:dyDescent="0.3">
      <c r="A21" s="11">
        <v>15</v>
      </c>
      <c r="B21" s="11" t="s">
        <v>55</v>
      </c>
      <c r="C21" s="11" t="s">
        <v>56</v>
      </c>
      <c r="D21" s="5"/>
      <c r="E21" s="12">
        <v>15</v>
      </c>
      <c r="F21" s="13" t="s">
        <v>57</v>
      </c>
      <c r="G21" s="11" t="s">
        <v>42</v>
      </c>
    </row>
    <row r="22" spans="1:7" x14ac:dyDescent="0.3">
      <c r="A22" s="11">
        <v>16</v>
      </c>
      <c r="B22" s="11" t="s">
        <v>58</v>
      </c>
      <c r="C22" s="11" t="s">
        <v>59</v>
      </c>
      <c r="D22" s="5"/>
      <c r="E22" s="12">
        <v>16</v>
      </c>
      <c r="F22" s="11" t="s">
        <v>60</v>
      </c>
      <c r="G22" s="11" t="s">
        <v>42</v>
      </c>
    </row>
    <row r="23" spans="1:7" x14ac:dyDescent="0.3">
      <c r="A23" s="11">
        <v>17</v>
      </c>
      <c r="B23" s="11" t="s">
        <v>61</v>
      </c>
      <c r="C23" s="11" t="s">
        <v>62</v>
      </c>
      <c r="D23" s="5"/>
      <c r="E23" s="12">
        <v>17</v>
      </c>
      <c r="F23" s="11" t="s">
        <v>63</v>
      </c>
      <c r="G23" s="11" t="s">
        <v>42</v>
      </c>
    </row>
    <row r="24" spans="1:7" x14ac:dyDescent="0.3">
      <c r="A24" s="11">
        <v>18</v>
      </c>
      <c r="B24" s="11" t="s">
        <v>64</v>
      </c>
      <c r="C24" s="11" t="s">
        <v>65</v>
      </c>
      <c r="D24" s="5"/>
      <c r="E24" s="12">
        <v>18</v>
      </c>
      <c r="F24" s="11" t="s">
        <v>66</v>
      </c>
      <c r="G24" s="11" t="s">
        <v>67</v>
      </c>
    </row>
    <row r="25" spans="1:7" x14ac:dyDescent="0.3">
      <c r="A25" s="11">
        <v>19</v>
      </c>
      <c r="B25" s="11" t="s">
        <v>68</v>
      </c>
      <c r="C25" s="11" t="s">
        <v>69</v>
      </c>
      <c r="D25" s="5"/>
      <c r="E25" s="12">
        <v>19</v>
      </c>
      <c r="F25" s="13" t="s">
        <v>70</v>
      </c>
      <c r="G25" s="11" t="s">
        <v>67</v>
      </c>
    </row>
    <row r="26" spans="1:7" x14ac:dyDescent="0.3">
      <c r="A26" s="11">
        <v>20</v>
      </c>
      <c r="B26" s="11" t="s">
        <v>71</v>
      </c>
      <c r="C26" s="11" t="s">
        <v>72</v>
      </c>
      <c r="D26" s="5"/>
      <c r="E26" s="12">
        <v>20</v>
      </c>
      <c r="F26" s="11" t="s">
        <v>73</v>
      </c>
      <c r="G26" s="11" t="s">
        <v>67</v>
      </c>
    </row>
    <row r="27" spans="1:7" x14ac:dyDescent="0.3">
      <c r="A27" s="11">
        <v>21</v>
      </c>
      <c r="B27" s="11" t="s">
        <v>74</v>
      </c>
      <c r="C27" s="11" t="s">
        <v>75</v>
      </c>
      <c r="D27" s="5"/>
      <c r="E27" s="12">
        <v>21</v>
      </c>
      <c r="F27" s="11" t="s">
        <v>76</v>
      </c>
      <c r="G27" s="11" t="s">
        <v>67</v>
      </c>
    </row>
    <row r="28" spans="1:7" x14ac:dyDescent="0.3">
      <c r="A28" s="5"/>
      <c r="B28" s="5"/>
      <c r="C28" s="5"/>
      <c r="D28" s="5"/>
      <c r="E28" s="5"/>
      <c r="F28" s="5"/>
      <c r="G28" s="5"/>
    </row>
    <row r="29" spans="1:7" x14ac:dyDescent="0.3">
      <c r="A29" s="5"/>
      <c r="B29" s="5"/>
      <c r="C29" s="5"/>
      <c r="D29" s="5"/>
      <c r="E29" s="5"/>
      <c r="F29" s="5"/>
      <c r="G29" s="5"/>
    </row>
    <row r="30" spans="1:7" x14ac:dyDescent="0.3">
      <c r="D30" s="5"/>
      <c r="E30" s="5"/>
      <c r="F30" s="5"/>
      <c r="G30" s="5"/>
    </row>
    <row r="31" spans="1:7" x14ac:dyDescent="0.3">
      <c r="B31" s="9" t="s">
        <v>77</v>
      </c>
      <c r="C31" s="9" t="s">
        <v>6</v>
      </c>
      <c r="D31" s="9" t="s">
        <v>7</v>
      </c>
      <c r="E31" s="9" t="s">
        <v>78</v>
      </c>
      <c r="F31" s="9" t="s">
        <v>79</v>
      </c>
      <c r="G31" s="9" t="s">
        <v>9</v>
      </c>
    </row>
    <row r="32" spans="1:7" x14ac:dyDescent="0.3">
      <c r="B32" s="14">
        <v>1</v>
      </c>
      <c r="C32" s="11" t="str">
        <f>VLOOKUP(B32,A7:C27,2,FALSE)</f>
        <v>MARIO SALDIA DOMINGUEZ</v>
      </c>
      <c r="D32" s="11" t="str">
        <f>VLOOKUP(B32,A7:C27,3,FALSE)</f>
        <v>LO PRADO 1102</v>
      </c>
      <c r="E32" s="14">
        <v>21</v>
      </c>
      <c r="F32" s="15" t="str">
        <f>VLOOKUP(E32,E7:G27,2,FALSE)</f>
        <v>MAN IN BLACK</v>
      </c>
      <c r="G32" s="15" t="str">
        <f>VLOOKUP(E32,E7:G27,3,FALSE)</f>
        <v>COMEDIA</v>
      </c>
    </row>
    <row r="33" spans="2:7" x14ac:dyDescent="0.3">
      <c r="B33" s="14">
        <f>B32+1</f>
        <v>2</v>
      </c>
      <c r="C33" s="11" t="str">
        <f t="shared" ref="C33:C43" si="0">VLOOKUP(B33,A8:C28,2,FALSE)</f>
        <v>MONICA AVILES CANDIA</v>
      </c>
      <c r="D33" s="11" t="str">
        <f>VLOOKUP(B33,A7:C27,3,FALSE)</f>
        <v>SANTIAGUILLO 32</v>
      </c>
      <c r="E33" s="14">
        <v>3</v>
      </c>
      <c r="F33" s="15" t="str">
        <f t="shared" ref="F33:F43" si="1">VLOOKUP(E33,E8:G28,2,FALSE)</f>
        <v>PESADILLA 3</v>
      </c>
      <c r="G33" s="15" t="str">
        <f t="shared" ref="G33:G43" si="2">VLOOKUP(E33,E8:G28,3,FALSE)</f>
        <v>TERROR</v>
      </c>
    </row>
    <row r="34" spans="2:7" x14ac:dyDescent="0.3">
      <c r="B34" s="14">
        <f t="shared" ref="B34:B43" si="3">B33+1</f>
        <v>3</v>
      </c>
      <c r="C34" s="11" t="str">
        <f t="shared" si="0"/>
        <v>CLAUDIA SANHUEZA LIRA</v>
      </c>
      <c r="D34" s="11" t="str">
        <f t="shared" ref="D34:D43" si="4">VLOOKUP(B34,A9:C29,3,FALSE)</f>
        <v>SAN MARTIN 894</v>
      </c>
      <c r="E34" s="14">
        <v>5</v>
      </c>
      <c r="F34" s="15" t="str">
        <f t="shared" si="1"/>
        <v>EL DIA DE LA BESTIA</v>
      </c>
      <c r="G34" s="15" t="str">
        <f t="shared" si="2"/>
        <v>TERROR</v>
      </c>
    </row>
    <row r="35" spans="2:7" x14ac:dyDescent="0.3">
      <c r="B35" s="14">
        <f t="shared" si="3"/>
        <v>4</v>
      </c>
      <c r="C35" s="11" t="str">
        <f t="shared" si="0"/>
        <v>PABLO TABILO MUÑOS</v>
      </c>
      <c r="D35" s="11" t="str">
        <f t="shared" si="4"/>
        <v>TRIESTE 1428</v>
      </c>
      <c r="E35" s="14">
        <v>5</v>
      </c>
      <c r="F35" s="15" t="str">
        <f t="shared" si="1"/>
        <v>EL DIA DE LA BESTIA</v>
      </c>
      <c r="G35" s="15" t="str">
        <f t="shared" si="2"/>
        <v>TERROR</v>
      </c>
    </row>
    <row r="36" spans="2:7" x14ac:dyDescent="0.3">
      <c r="B36" s="14">
        <f t="shared" si="3"/>
        <v>5</v>
      </c>
      <c r="C36" s="11" t="str">
        <f t="shared" si="0"/>
        <v>SANDRA LORCA DEL PIANO</v>
      </c>
      <c r="D36" s="11" t="str">
        <f t="shared" si="4"/>
        <v>VALLENAR 714</v>
      </c>
      <c r="E36" s="14">
        <v>6</v>
      </c>
      <c r="F36" s="15" t="str">
        <f t="shared" si="1"/>
        <v>ALONE IN THE DARK</v>
      </c>
      <c r="G36" s="15" t="str">
        <f t="shared" si="2"/>
        <v>TERROR</v>
      </c>
    </row>
    <row r="37" spans="2:7" x14ac:dyDescent="0.3">
      <c r="B37" s="14">
        <f t="shared" si="3"/>
        <v>6</v>
      </c>
      <c r="C37" s="11" t="str">
        <f t="shared" si="0"/>
        <v>PATRICIO VARGAS PINTO</v>
      </c>
      <c r="D37" s="11" t="str">
        <f t="shared" si="4"/>
        <v>LINCON 5236</v>
      </c>
      <c r="E37" s="14">
        <v>7</v>
      </c>
      <c r="F37" s="15" t="str">
        <f t="shared" si="1"/>
        <v>EL PACIENTE INGLES</v>
      </c>
      <c r="G37" s="15" t="str">
        <f t="shared" si="2"/>
        <v>DRAMA</v>
      </c>
    </row>
    <row r="38" spans="2:7" x14ac:dyDescent="0.3">
      <c r="B38" s="14">
        <f t="shared" si="3"/>
        <v>7</v>
      </c>
      <c r="C38" s="11" t="str">
        <f t="shared" si="0"/>
        <v>VICTOR PINEDA PINEDA</v>
      </c>
      <c r="D38" s="11" t="str">
        <f t="shared" si="4"/>
        <v>LOS PINOS 8542</v>
      </c>
      <c r="E38" s="14">
        <v>8</v>
      </c>
      <c r="F38" s="15" t="str">
        <f t="shared" si="1"/>
        <v>AMOR EN LAS VEGAS</v>
      </c>
      <c r="G38" s="15" t="str">
        <f t="shared" si="2"/>
        <v>DRAMA</v>
      </c>
    </row>
    <row r="39" spans="2:7" x14ac:dyDescent="0.3">
      <c r="B39" s="14">
        <f t="shared" si="3"/>
        <v>8</v>
      </c>
      <c r="C39" s="11" t="str">
        <f t="shared" si="0"/>
        <v>SOLEDAD CARRASCO SOTO</v>
      </c>
      <c r="D39" s="11" t="str">
        <f t="shared" si="4"/>
        <v>LAS FLORES 653</v>
      </c>
      <c r="E39" s="14">
        <v>9</v>
      </c>
      <c r="F39" s="15" t="str">
        <f t="shared" si="1"/>
        <v>VIVIR DOS VECES</v>
      </c>
      <c r="G39" s="15" t="str">
        <f t="shared" si="2"/>
        <v>DRAMA</v>
      </c>
    </row>
    <row r="40" spans="2:7" x14ac:dyDescent="0.3">
      <c r="B40" s="14">
        <f t="shared" si="3"/>
        <v>9</v>
      </c>
      <c r="C40" s="11" t="str">
        <f t="shared" si="0"/>
        <v>MARIO MARTINEZ SEPULVEDA</v>
      </c>
      <c r="D40" s="11" t="str">
        <f t="shared" si="4"/>
        <v>PLACERES 965</v>
      </c>
      <c r="E40" s="14">
        <v>10</v>
      </c>
      <c r="F40" s="15" t="str">
        <f t="shared" si="1"/>
        <v>CONTRACARA</v>
      </c>
      <c r="G40" s="15" t="str">
        <f t="shared" si="2"/>
        <v>ACCION</v>
      </c>
    </row>
    <row r="41" spans="2:7" x14ac:dyDescent="0.3">
      <c r="B41" s="14">
        <f t="shared" si="3"/>
        <v>10</v>
      </c>
      <c r="C41" s="11" t="str">
        <f t="shared" si="0"/>
        <v>PATRICIA MONTES LARA</v>
      </c>
      <c r="D41" s="11" t="str">
        <f t="shared" si="4"/>
        <v>LO PRADO 236</v>
      </c>
      <c r="E41" s="14">
        <v>11</v>
      </c>
      <c r="F41" s="15" t="str">
        <f t="shared" si="1"/>
        <v>LA GUERRA DE LAS GALAXIAS</v>
      </c>
      <c r="G41" s="15" t="str">
        <f t="shared" si="2"/>
        <v>ACCION</v>
      </c>
    </row>
    <row r="42" spans="2:7" x14ac:dyDescent="0.3">
      <c r="B42" s="14">
        <f t="shared" si="3"/>
        <v>11</v>
      </c>
      <c r="C42" s="11" t="str">
        <f t="shared" si="0"/>
        <v>XIMENA URZUA TORRES</v>
      </c>
      <c r="D42" s="11" t="str">
        <f t="shared" si="4"/>
        <v>SANTIAGUILLO 56</v>
      </c>
      <c r="E42" s="14">
        <v>12</v>
      </c>
      <c r="F42" s="15" t="str">
        <f t="shared" si="1"/>
        <v>EL REGRESO DEL JEDI</v>
      </c>
      <c r="G42" s="15" t="str">
        <f t="shared" si="2"/>
        <v>ACCION</v>
      </c>
    </row>
    <row r="43" spans="2:7" x14ac:dyDescent="0.3">
      <c r="B43" s="14">
        <f t="shared" si="3"/>
        <v>12</v>
      </c>
      <c r="C43" s="11" t="str">
        <f t="shared" si="0"/>
        <v>IRMA MUÑOZ MUÑOZ</v>
      </c>
      <c r="D43" s="11" t="str">
        <f t="shared" si="4"/>
        <v>SAN MARTIN 847</v>
      </c>
      <c r="E43" s="14">
        <v>14</v>
      </c>
      <c r="F43" s="15" t="str">
        <f t="shared" si="1"/>
        <v>VELOCIDAD MAXIMA I</v>
      </c>
      <c r="G43" s="15" t="str">
        <f t="shared" si="2"/>
        <v>ACCION</v>
      </c>
    </row>
    <row r="44" spans="2:7" x14ac:dyDescent="0.3">
      <c r="C44" s="11"/>
    </row>
  </sheetData>
  <dataValidations count="1">
    <dataValidation type="whole" allowBlank="1" showInputMessage="1" showErrorMessage="1" errorTitle="Cuidado" error="dewewfdewfewfewfewf" sqref="B32:B43" xr:uid="{00000000-0002-0000-0000-000000000000}">
      <formula1>1</formula1>
      <formula2>21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M19"/>
  <sheetViews>
    <sheetView workbookViewId="0">
      <selection activeCell="I10" sqref="I10"/>
    </sheetView>
  </sheetViews>
  <sheetFormatPr baseColWidth="10" defaultRowHeight="14.4" x14ac:dyDescent="0.3"/>
  <cols>
    <col min="3" max="3" width="35.44140625" customWidth="1"/>
    <col min="4" max="5" width="13.6640625" customWidth="1"/>
    <col min="6" max="6" width="15.109375" customWidth="1"/>
    <col min="9" max="9" width="18.88671875" customWidth="1"/>
    <col min="12" max="12" width="21.5546875" customWidth="1"/>
  </cols>
  <sheetData>
    <row r="1" spans="2:13" x14ac:dyDescent="0.3">
      <c r="C1" t="s">
        <v>80</v>
      </c>
    </row>
    <row r="2" spans="2:13" x14ac:dyDescent="0.3">
      <c r="C2" t="s">
        <v>81</v>
      </c>
    </row>
    <row r="3" spans="2:13" x14ac:dyDescent="0.3">
      <c r="C3" t="s">
        <v>82</v>
      </c>
    </row>
    <row r="4" spans="2:13" x14ac:dyDescent="0.3">
      <c r="C4" t="s">
        <v>83</v>
      </c>
    </row>
    <row r="5" spans="2:13" x14ac:dyDescent="0.3">
      <c r="C5" s="16" t="s">
        <v>84</v>
      </c>
      <c r="D5">
        <v>1</v>
      </c>
      <c r="E5">
        <v>2</v>
      </c>
      <c r="F5">
        <v>3</v>
      </c>
    </row>
    <row r="6" spans="2:13" x14ac:dyDescent="0.3">
      <c r="C6" s="17" t="s">
        <v>85</v>
      </c>
      <c r="D6" s="17" t="s">
        <v>86</v>
      </c>
      <c r="E6" s="17" t="s">
        <v>87</v>
      </c>
      <c r="F6" s="17" t="s">
        <v>88</v>
      </c>
      <c r="H6" s="18" t="s">
        <v>89</v>
      </c>
      <c r="I6" s="19" t="s">
        <v>87</v>
      </c>
      <c r="K6" t="s">
        <v>90</v>
      </c>
      <c r="L6" s="19">
        <f>MATCH(I7,C7:C16,0)</f>
        <v>6</v>
      </c>
      <c r="M6" t="s">
        <v>91</v>
      </c>
    </row>
    <row r="7" spans="2:13" x14ac:dyDescent="0.3">
      <c r="B7">
        <v>1</v>
      </c>
      <c r="C7" s="20" t="s">
        <v>92</v>
      </c>
      <c r="D7" s="20">
        <v>19</v>
      </c>
      <c r="E7" s="20">
        <v>25</v>
      </c>
      <c r="F7" s="20">
        <v>12</v>
      </c>
      <c r="H7" s="21" t="s">
        <v>90</v>
      </c>
      <c r="I7" s="19" t="s">
        <v>93</v>
      </c>
      <c r="K7" t="s">
        <v>89</v>
      </c>
      <c r="L7" s="19">
        <f>MATCH(I6,D6:F6,0)</f>
        <v>2</v>
      </c>
      <c r="M7" t="s">
        <v>94</v>
      </c>
    </row>
    <row r="8" spans="2:13" x14ac:dyDescent="0.3">
      <c r="B8">
        <f>B7+1</f>
        <v>2</v>
      </c>
      <c r="C8" s="20" t="s">
        <v>95</v>
      </c>
      <c r="D8" s="20">
        <v>12</v>
      </c>
      <c r="E8" s="20">
        <v>14</v>
      </c>
      <c r="F8" s="20">
        <v>6</v>
      </c>
    </row>
    <row r="9" spans="2:13" x14ac:dyDescent="0.3">
      <c r="B9">
        <f t="shared" ref="B9:B16" si="0">B8+1</f>
        <v>3</v>
      </c>
      <c r="C9" s="20" t="s">
        <v>96</v>
      </c>
      <c r="D9" s="20">
        <v>5</v>
      </c>
      <c r="E9" s="20">
        <v>8</v>
      </c>
      <c r="F9" s="20">
        <v>3</v>
      </c>
    </row>
    <row r="10" spans="2:13" x14ac:dyDescent="0.3">
      <c r="B10">
        <f t="shared" si="0"/>
        <v>4</v>
      </c>
      <c r="C10" s="20" t="s">
        <v>97</v>
      </c>
      <c r="D10" s="20">
        <v>15</v>
      </c>
      <c r="E10" s="20">
        <v>20</v>
      </c>
      <c r="F10" s="20">
        <v>22</v>
      </c>
      <c r="H10" t="s">
        <v>98</v>
      </c>
      <c r="I10">
        <f>INDEX(D7:F16,L6,L7)</f>
        <v>23</v>
      </c>
    </row>
    <row r="11" spans="2:13" x14ac:dyDescent="0.3">
      <c r="B11">
        <f t="shared" si="0"/>
        <v>5</v>
      </c>
      <c r="C11" s="20" t="s">
        <v>99</v>
      </c>
      <c r="D11" s="20">
        <v>10</v>
      </c>
      <c r="E11" s="20">
        <v>18</v>
      </c>
      <c r="F11" s="20">
        <v>6</v>
      </c>
    </row>
    <row r="12" spans="2:13" x14ac:dyDescent="0.3">
      <c r="B12">
        <f t="shared" si="0"/>
        <v>6</v>
      </c>
      <c r="C12" s="20" t="s">
        <v>93</v>
      </c>
      <c r="D12" s="20">
        <v>17</v>
      </c>
      <c r="E12" s="20">
        <v>23</v>
      </c>
      <c r="F12" s="20">
        <v>14</v>
      </c>
    </row>
    <row r="13" spans="2:13" x14ac:dyDescent="0.3">
      <c r="B13">
        <f t="shared" si="0"/>
        <v>7</v>
      </c>
      <c r="C13" s="20" t="s">
        <v>100</v>
      </c>
      <c r="D13" s="20">
        <v>8</v>
      </c>
      <c r="E13" s="20">
        <v>25</v>
      </c>
      <c r="F13" s="20">
        <v>4</v>
      </c>
      <c r="G13" s="46"/>
      <c r="H13" s="45"/>
    </row>
    <row r="14" spans="2:13" x14ac:dyDescent="0.3">
      <c r="B14">
        <f t="shared" si="0"/>
        <v>8</v>
      </c>
      <c r="C14" s="20" t="s">
        <v>101</v>
      </c>
      <c r="D14" s="20">
        <v>15</v>
      </c>
      <c r="E14" s="20">
        <v>12</v>
      </c>
      <c r="F14" s="20">
        <v>5</v>
      </c>
    </row>
    <row r="15" spans="2:13" x14ac:dyDescent="0.3">
      <c r="B15">
        <f t="shared" si="0"/>
        <v>9</v>
      </c>
      <c r="C15" s="20" t="s">
        <v>102</v>
      </c>
      <c r="D15" s="20">
        <v>5</v>
      </c>
      <c r="E15" s="20">
        <v>10</v>
      </c>
      <c r="F15" s="20">
        <v>6</v>
      </c>
    </row>
    <row r="16" spans="2:13" x14ac:dyDescent="0.3">
      <c r="B16">
        <f t="shared" si="0"/>
        <v>10</v>
      </c>
      <c r="C16" s="20" t="s">
        <v>103</v>
      </c>
      <c r="D16" s="20">
        <v>30</v>
      </c>
      <c r="E16" s="20">
        <v>50</v>
      </c>
      <c r="F16" s="20">
        <v>20</v>
      </c>
    </row>
    <row r="17" spans="3:6" x14ac:dyDescent="0.3">
      <c r="C17" s="20"/>
      <c r="D17" s="20"/>
      <c r="E17" s="20"/>
      <c r="F17" s="20"/>
    </row>
    <row r="18" spans="3:6" x14ac:dyDescent="0.3">
      <c r="C18" s="20"/>
      <c r="D18" s="20"/>
      <c r="E18" s="20"/>
      <c r="F18" s="20"/>
    </row>
    <row r="19" spans="3:6" x14ac:dyDescent="0.3">
      <c r="C19" s="20"/>
      <c r="D19" s="20"/>
      <c r="E19" s="20"/>
      <c r="F19" s="20"/>
    </row>
  </sheetData>
  <dataValidations count="2">
    <dataValidation type="list" allowBlank="1" showInputMessage="1" showErrorMessage="1" sqref="I7" xr:uid="{8DE71AED-D7CD-426C-8EB9-6693C7FA1887}">
      <formula1>$C$7:$C$16</formula1>
    </dataValidation>
    <dataValidation type="list" allowBlank="1" showInputMessage="1" showErrorMessage="1" sqref="I6" xr:uid="{8053644B-EDBD-4A97-BB33-EED188EE107D}">
      <formula1>$D$6:$F$6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73"/>
  <sheetViews>
    <sheetView workbookViewId="0">
      <selection activeCell="F59" sqref="F59"/>
    </sheetView>
  </sheetViews>
  <sheetFormatPr baseColWidth="10" defaultRowHeight="14.4" x14ac:dyDescent="0.3"/>
  <cols>
    <col min="5" max="5" width="19" customWidth="1"/>
    <col min="6" max="6" width="13" customWidth="1"/>
    <col min="7" max="7" width="17.5546875" customWidth="1"/>
    <col min="8" max="8" width="15.33203125" customWidth="1"/>
    <col min="12" max="13" width="12.5546875" customWidth="1"/>
    <col min="14" max="14" width="15" customWidth="1"/>
  </cols>
  <sheetData>
    <row r="1" spans="1:8" x14ac:dyDescent="0.3">
      <c r="A1" t="s">
        <v>104</v>
      </c>
    </row>
    <row r="2" spans="1:8" x14ac:dyDescent="0.3">
      <c r="A2" t="s">
        <v>105</v>
      </c>
    </row>
    <row r="3" spans="1:8" x14ac:dyDescent="0.3">
      <c r="A3" t="s">
        <v>106</v>
      </c>
    </row>
    <row r="5" spans="1:8" x14ac:dyDescent="0.3">
      <c r="E5" s="22" t="s">
        <v>107</v>
      </c>
    </row>
    <row r="6" spans="1:8" x14ac:dyDescent="0.3">
      <c r="B6" s="20" t="s">
        <v>108</v>
      </c>
      <c r="C6" s="20" t="s">
        <v>113</v>
      </c>
      <c r="E6" t="s">
        <v>109</v>
      </c>
    </row>
    <row r="7" spans="1:8" x14ac:dyDescent="0.3">
      <c r="B7" s="20" t="s">
        <v>110</v>
      </c>
      <c r="C7" s="20" t="s">
        <v>122</v>
      </c>
      <c r="E7" t="s">
        <v>111</v>
      </c>
    </row>
    <row r="8" spans="1:8" x14ac:dyDescent="0.3">
      <c r="B8" s="20" t="s">
        <v>112</v>
      </c>
      <c r="C8" s="20" t="s">
        <v>162</v>
      </c>
      <c r="E8" t="s">
        <v>113</v>
      </c>
    </row>
    <row r="9" spans="1:8" x14ac:dyDescent="0.3">
      <c r="B9" s="20" t="s">
        <v>114</v>
      </c>
      <c r="C9" s="20">
        <f>VLOOKUP(C8,E30:F73,2,FALSE)</f>
        <v>91</v>
      </c>
      <c r="E9" t="s">
        <v>115</v>
      </c>
    </row>
    <row r="13" spans="1:8" x14ac:dyDescent="0.3">
      <c r="E13" s="23" t="s">
        <v>109</v>
      </c>
      <c r="F13" s="23" t="s">
        <v>111</v>
      </c>
      <c r="G13" s="23" t="s">
        <v>113</v>
      </c>
      <c r="H13" s="23" t="s">
        <v>115</v>
      </c>
    </row>
    <row r="14" spans="1:8" ht="28.8" x14ac:dyDescent="0.3">
      <c r="E14" s="24" t="s">
        <v>116</v>
      </c>
      <c r="F14" t="s">
        <v>117</v>
      </c>
      <c r="G14" t="s">
        <v>118</v>
      </c>
      <c r="H14" t="s">
        <v>119</v>
      </c>
    </row>
    <row r="15" spans="1:8" x14ac:dyDescent="0.3">
      <c r="E15" t="s">
        <v>120</v>
      </c>
      <c r="F15" t="s">
        <v>121</v>
      </c>
      <c r="G15" t="s">
        <v>122</v>
      </c>
      <c r="H15" t="s">
        <v>123</v>
      </c>
    </row>
    <row r="16" spans="1:8" x14ac:dyDescent="0.3">
      <c r="E16" t="s">
        <v>124</v>
      </c>
      <c r="F16" t="s">
        <v>125</v>
      </c>
      <c r="G16" t="s">
        <v>126</v>
      </c>
      <c r="H16" t="s">
        <v>127</v>
      </c>
    </row>
    <row r="17" spans="5:17" x14ac:dyDescent="0.3">
      <c r="E17" t="s">
        <v>128</v>
      </c>
    </row>
    <row r="21" spans="5:17" ht="28.8" x14ac:dyDescent="0.3">
      <c r="E21" s="25" t="s">
        <v>116</v>
      </c>
      <c r="F21" s="23" t="s">
        <v>120</v>
      </c>
      <c r="G21" s="23" t="s">
        <v>124</v>
      </c>
      <c r="H21" s="23" t="s">
        <v>128</v>
      </c>
      <c r="I21" s="23" t="s">
        <v>117</v>
      </c>
      <c r="J21" s="23" t="s">
        <v>121</v>
      </c>
      <c r="K21" s="23" t="s">
        <v>125</v>
      </c>
      <c r="L21" s="25" t="s">
        <v>118</v>
      </c>
      <c r="M21" s="25" t="s">
        <v>122</v>
      </c>
      <c r="N21" s="25" t="s">
        <v>126</v>
      </c>
      <c r="O21" s="23" t="s">
        <v>119</v>
      </c>
      <c r="P21" s="23" t="s">
        <v>123</v>
      </c>
      <c r="Q21" s="23" t="s">
        <v>127</v>
      </c>
    </row>
    <row r="22" spans="5:17" x14ac:dyDescent="0.3">
      <c r="E22" t="s">
        <v>129</v>
      </c>
      <c r="F22" t="s">
        <v>130</v>
      </c>
      <c r="G22" t="s">
        <v>131</v>
      </c>
      <c r="H22" t="s">
        <v>132</v>
      </c>
      <c r="I22" t="s">
        <v>133</v>
      </c>
      <c r="J22" t="s">
        <v>134</v>
      </c>
      <c r="K22" t="s">
        <v>135</v>
      </c>
      <c r="L22" t="s">
        <v>136</v>
      </c>
      <c r="M22" t="s">
        <v>137</v>
      </c>
      <c r="N22" t="s">
        <v>138</v>
      </c>
      <c r="O22" t="s">
        <v>139</v>
      </c>
      <c r="P22" t="s">
        <v>140</v>
      </c>
      <c r="Q22" t="s">
        <v>141</v>
      </c>
    </row>
    <row r="23" spans="5:17" x14ac:dyDescent="0.3">
      <c r="E23" t="s">
        <v>142</v>
      </c>
      <c r="F23" t="s">
        <v>143</v>
      </c>
      <c r="G23" t="s">
        <v>144</v>
      </c>
      <c r="H23" t="s">
        <v>145</v>
      </c>
      <c r="I23" t="s">
        <v>146</v>
      </c>
      <c r="J23" t="s">
        <v>147</v>
      </c>
      <c r="K23" t="s">
        <v>148</v>
      </c>
      <c r="L23" t="s">
        <v>149</v>
      </c>
      <c r="M23" t="s">
        <v>150</v>
      </c>
      <c r="N23" t="s">
        <v>151</v>
      </c>
      <c r="O23" t="s">
        <v>152</v>
      </c>
      <c r="P23" t="s">
        <v>153</v>
      </c>
      <c r="Q23" t="s">
        <v>154</v>
      </c>
    </row>
    <row r="24" spans="5:17" x14ac:dyDescent="0.3">
      <c r="E24" t="s">
        <v>155</v>
      </c>
      <c r="F24" t="s">
        <v>156</v>
      </c>
      <c r="G24" t="s">
        <v>157</v>
      </c>
      <c r="H24" t="s">
        <v>158</v>
      </c>
      <c r="J24" t="s">
        <v>159</v>
      </c>
      <c r="K24" t="s">
        <v>160</v>
      </c>
      <c r="L24" t="s">
        <v>161</v>
      </c>
      <c r="M24" t="s">
        <v>162</v>
      </c>
      <c r="N24" t="s">
        <v>163</v>
      </c>
      <c r="O24" t="s">
        <v>164</v>
      </c>
      <c r="P24" t="s">
        <v>165</v>
      </c>
      <c r="Q24" t="s">
        <v>166</v>
      </c>
    </row>
    <row r="25" spans="5:17" x14ac:dyDescent="0.3">
      <c r="E25" t="s">
        <v>167</v>
      </c>
      <c r="G25" t="s">
        <v>168</v>
      </c>
      <c r="H25" t="s">
        <v>169</v>
      </c>
      <c r="K25" t="s">
        <v>170</v>
      </c>
      <c r="M25" t="s">
        <v>171</v>
      </c>
      <c r="N25" t="s">
        <v>172</v>
      </c>
    </row>
    <row r="29" spans="5:17" x14ac:dyDescent="0.3">
      <c r="E29" s="23" t="s">
        <v>112</v>
      </c>
      <c r="F29" s="23" t="s">
        <v>114</v>
      </c>
    </row>
    <row r="30" spans="5:17" x14ac:dyDescent="0.3">
      <c r="E30" t="str">
        <f>+E22</f>
        <v xml:space="preserve">Maria </v>
      </c>
      <c r="F30">
        <v>90</v>
      </c>
    </row>
    <row r="31" spans="5:17" x14ac:dyDescent="0.3">
      <c r="E31" t="str">
        <f t="shared" ref="E31:E33" si="0">+E23</f>
        <v>Luis</v>
      </c>
      <c r="F31">
        <v>80</v>
      </c>
    </row>
    <row r="32" spans="5:17" x14ac:dyDescent="0.3">
      <c r="E32" t="str">
        <f t="shared" si="0"/>
        <v>Angel</v>
      </c>
      <c r="F32">
        <v>70</v>
      </c>
    </row>
    <row r="33" spans="5:6" x14ac:dyDescent="0.3">
      <c r="E33" t="str">
        <f t="shared" si="0"/>
        <v>Pedro</v>
      </c>
      <c r="F33">
        <v>73</v>
      </c>
    </row>
    <row r="34" spans="5:6" x14ac:dyDescent="0.3">
      <c r="E34" t="str">
        <f>+F22</f>
        <v>Teresa</v>
      </c>
      <c r="F34">
        <v>89</v>
      </c>
    </row>
    <row r="35" spans="5:6" x14ac:dyDescent="0.3">
      <c r="E35" t="str">
        <f t="shared" ref="E35:E36" si="1">+F23</f>
        <v>Flor</v>
      </c>
      <c r="F35">
        <v>93</v>
      </c>
    </row>
    <row r="36" spans="5:6" x14ac:dyDescent="0.3">
      <c r="E36" t="str">
        <f t="shared" si="1"/>
        <v>Pablo</v>
      </c>
      <c r="F36">
        <v>50</v>
      </c>
    </row>
    <row r="37" spans="5:6" x14ac:dyDescent="0.3">
      <c r="E37" t="str">
        <f>+G22</f>
        <v>Mercedes</v>
      </c>
      <c r="F37">
        <v>94</v>
      </c>
    </row>
    <row r="38" spans="5:6" x14ac:dyDescent="0.3">
      <c r="E38" t="str">
        <f t="shared" ref="E38" si="2">+G23</f>
        <v>Carlos</v>
      </c>
      <c r="F38">
        <v>85</v>
      </c>
    </row>
    <row r="39" spans="5:6" x14ac:dyDescent="0.3">
      <c r="E39" t="str">
        <f>+G24</f>
        <v>Tulio</v>
      </c>
      <c r="F39">
        <v>88</v>
      </c>
    </row>
    <row r="40" spans="5:6" x14ac:dyDescent="0.3">
      <c r="E40" t="str">
        <f>+G25</f>
        <v>Javier</v>
      </c>
      <c r="F40">
        <v>99</v>
      </c>
    </row>
    <row r="41" spans="5:6" x14ac:dyDescent="0.3">
      <c r="E41" t="str">
        <f>+H22</f>
        <v>Patricia</v>
      </c>
      <c r="F41">
        <v>100</v>
      </c>
    </row>
    <row r="42" spans="5:6" x14ac:dyDescent="0.3">
      <c r="E42" t="str">
        <f t="shared" ref="E42:E44" si="3">+H23</f>
        <v>Lucas</v>
      </c>
      <c r="F42">
        <v>74</v>
      </c>
    </row>
    <row r="43" spans="5:6" x14ac:dyDescent="0.3">
      <c r="E43" t="str">
        <f t="shared" si="3"/>
        <v>Victor</v>
      </c>
      <c r="F43">
        <v>67</v>
      </c>
    </row>
    <row r="44" spans="5:6" x14ac:dyDescent="0.3">
      <c r="E44" t="str">
        <f t="shared" si="3"/>
        <v>Lorena</v>
      </c>
      <c r="F44">
        <v>39</v>
      </c>
    </row>
    <row r="45" spans="5:6" x14ac:dyDescent="0.3">
      <c r="E45" t="str">
        <f>+I22</f>
        <v>Nidia</v>
      </c>
      <c r="F45">
        <v>20</v>
      </c>
    </row>
    <row r="46" spans="5:6" x14ac:dyDescent="0.3">
      <c r="E46" t="str">
        <f>+I23</f>
        <v>Victoria</v>
      </c>
      <c r="F46">
        <v>56</v>
      </c>
    </row>
    <row r="47" spans="5:6" x14ac:dyDescent="0.3">
      <c r="E47" t="str">
        <f>+J22</f>
        <v>Hugo</v>
      </c>
      <c r="F47">
        <v>90</v>
      </c>
    </row>
    <row r="48" spans="5:6" x14ac:dyDescent="0.3">
      <c r="E48" t="str">
        <f t="shared" ref="E48:E49" si="4">+J23</f>
        <v>Vanesa</v>
      </c>
      <c r="F48">
        <v>99</v>
      </c>
    </row>
    <row r="49" spans="5:6" x14ac:dyDescent="0.3">
      <c r="E49" t="str">
        <f t="shared" si="4"/>
        <v>Humberto</v>
      </c>
      <c r="F49">
        <v>100</v>
      </c>
    </row>
    <row r="50" spans="5:6" x14ac:dyDescent="0.3">
      <c r="E50" t="str">
        <f>+K22</f>
        <v>Nora</v>
      </c>
      <c r="F50">
        <v>59</v>
      </c>
    </row>
    <row r="51" spans="5:6" x14ac:dyDescent="0.3">
      <c r="E51" t="str">
        <f t="shared" ref="E51:E53" si="5">+K23</f>
        <v>Ramon</v>
      </c>
      <c r="F51">
        <v>79</v>
      </c>
    </row>
    <row r="52" spans="5:6" x14ac:dyDescent="0.3">
      <c r="E52" t="str">
        <f t="shared" si="5"/>
        <v>Julian</v>
      </c>
      <c r="F52">
        <v>82</v>
      </c>
    </row>
    <row r="53" spans="5:6" x14ac:dyDescent="0.3">
      <c r="E53" t="str">
        <f t="shared" si="5"/>
        <v>Bertha</v>
      </c>
      <c r="F53">
        <v>71</v>
      </c>
    </row>
    <row r="54" spans="5:6" x14ac:dyDescent="0.3">
      <c r="E54" t="str">
        <f>+L22</f>
        <v>Kenia</v>
      </c>
      <c r="F54">
        <v>92</v>
      </c>
    </row>
    <row r="55" spans="5:6" x14ac:dyDescent="0.3">
      <c r="E55" t="str">
        <f t="shared" ref="E55:E56" si="6">+L23</f>
        <v>Maritza</v>
      </c>
      <c r="F55">
        <v>60</v>
      </c>
    </row>
    <row r="56" spans="5:6" x14ac:dyDescent="0.3">
      <c r="E56" t="str">
        <f t="shared" si="6"/>
        <v>Lito</v>
      </c>
      <c r="F56">
        <v>85</v>
      </c>
    </row>
    <row r="57" spans="5:6" x14ac:dyDescent="0.3">
      <c r="E57" t="str">
        <f>+M22</f>
        <v>Wendy</v>
      </c>
      <c r="F57">
        <v>74</v>
      </c>
    </row>
    <row r="58" spans="5:6" x14ac:dyDescent="0.3">
      <c r="E58" t="str">
        <f t="shared" ref="E58:E60" si="7">+M23</f>
        <v>Naun</v>
      </c>
      <c r="F58">
        <v>93</v>
      </c>
    </row>
    <row r="59" spans="5:6" x14ac:dyDescent="0.3">
      <c r="E59" t="str">
        <f t="shared" si="7"/>
        <v>Eduardo</v>
      </c>
      <c r="F59">
        <v>91</v>
      </c>
    </row>
    <row r="60" spans="5:6" x14ac:dyDescent="0.3">
      <c r="E60" t="str">
        <f t="shared" si="7"/>
        <v>Jose</v>
      </c>
      <c r="F60">
        <v>90</v>
      </c>
    </row>
    <row r="61" spans="5:6" x14ac:dyDescent="0.3">
      <c r="E61" t="str">
        <f>+N22</f>
        <v>Gerardo</v>
      </c>
      <c r="F61">
        <v>98</v>
      </c>
    </row>
    <row r="62" spans="5:6" x14ac:dyDescent="0.3">
      <c r="E62" t="str">
        <f t="shared" ref="E62:E64" si="8">+N23</f>
        <v>Daniel</v>
      </c>
      <c r="F62">
        <v>78</v>
      </c>
    </row>
    <row r="63" spans="5:6" x14ac:dyDescent="0.3">
      <c r="E63" t="str">
        <f t="shared" si="8"/>
        <v>Daniela</v>
      </c>
      <c r="F63">
        <v>100</v>
      </c>
    </row>
    <row r="64" spans="5:6" x14ac:dyDescent="0.3">
      <c r="E64" t="str">
        <f t="shared" si="8"/>
        <v>Mercy</v>
      </c>
      <c r="F64">
        <v>45</v>
      </c>
    </row>
    <row r="65" spans="5:6" x14ac:dyDescent="0.3">
      <c r="E65" t="str">
        <f>+O22</f>
        <v>Roberto</v>
      </c>
      <c r="F65">
        <v>20</v>
      </c>
    </row>
    <row r="66" spans="5:6" x14ac:dyDescent="0.3">
      <c r="E66" t="str">
        <f t="shared" ref="E66:E67" si="9">+O23</f>
        <v>Mary</v>
      </c>
      <c r="F66">
        <v>50</v>
      </c>
    </row>
    <row r="67" spans="5:6" x14ac:dyDescent="0.3">
      <c r="E67" t="str">
        <f t="shared" si="9"/>
        <v>Claudia</v>
      </c>
      <c r="F67">
        <v>80</v>
      </c>
    </row>
    <row r="68" spans="5:6" x14ac:dyDescent="0.3">
      <c r="E68" t="str">
        <f>+P22</f>
        <v>Reyna</v>
      </c>
      <c r="F68">
        <v>70</v>
      </c>
    </row>
    <row r="69" spans="5:6" x14ac:dyDescent="0.3">
      <c r="E69" t="str">
        <f t="shared" ref="E69:E70" si="10">+P23</f>
        <v>Ricardo</v>
      </c>
      <c r="F69">
        <v>65</v>
      </c>
    </row>
    <row r="70" spans="5:6" x14ac:dyDescent="0.3">
      <c r="E70" t="str">
        <f t="shared" si="10"/>
        <v>Concepcion</v>
      </c>
      <c r="F70">
        <v>94</v>
      </c>
    </row>
    <row r="71" spans="5:6" x14ac:dyDescent="0.3">
      <c r="E71" t="str">
        <f>+Q22</f>
        <v>Oscar</v>
      </c>
      <c r="F71">
        <v>65</v>
      </c>
    </row>
    <row r="72" spans="5:6" x14ac:dyDescent="0.3">
      <c r="E72" t="str">
        <f>+Q23</f>
        <v>David</v>
      </c>
      <c r="F72">
        <v>78</v>
      </c>
    </row>
    <row r="73" spans="5:6" x14ac:dyDescent="0.3">
      <c r="E73" t="str">
        <f>+Q24</f>
        <v>Galary</v>
      </c>
      <c r="F73">
        <v>95</v>
      </c>
    </row>
  </sheetData>
  <dataValidations count="3">
    <dataValidation type="list" allowBlank="1" showInputMessage="1" showErrorMessage="1" sqref="C6" xr:uid="{865BD95E-C358-42A6-AFEE-398DA2239665}">
      <formula1>$E$6:$E$9</formula1>
    </dataValidation>
    <dataValidation type="list" allowBlank="1" showInputMessage="1" showErrorMessage="1" sqref="C7" xr:uid="{33E1F709-1FBA-4E97-A8A5-6F48103DFEF0}">
      <formula1>INDIRECT(SUBSTITUTE($C$6," ",""))</formula1>
    </dataValidation>
    <dataValidation type="list" allowBlank="1" showInputMessage="1" showErrorMessage="1" sqref="C8" xr:uid="{37600AD2-8ADD-4879-9075-41F612FC47B5}">
      <formula1>INDIRECT(SUBSTITUTE($C$7," ",""))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5"/>
  <sheetViews>
    <sheetView zoomScale="89" zoomScaleNormal="89" workbookViewId="0">
      <selection activeCell="E24" sqref="E24"/>
    </sheetView>
  </sheetViews>
  <sheetFormatPr baseColWidth="10" defaultRowHeight="14.4" x14ac:dyDescent="0.3"/>
  <cols>
    <col min="1" max="1" width="13.109375" customWidth="1"/>
    <col min="2" max="2" width="14.5546875" customWidth="1"/>
    <col min="3" max="3" width="19.88671875" customWidth="1"/>
    <col min="6" max="6" width="16.6640625" customWidth="1"/>
  </cols>
  <sheetData>
    <row r="1" spans="1:8" x14ac:dyDescent="0.3">
      <c r="A1" t="s">
        <v>173</v>
      </c>
    </row>
    <row r="3" spans="1:8" x14ac:dyDescent="0.3">
      <c r="A3" t="s">
        <v>174</v>
      </c>
    </row>
    <row r="4" spans="1:8" x14ac:dyDescent="0.3">
      <c r="A4" t="s">
        <v>175</v>
      </c>
    </row>
    <row r="5" spans="1:8" x14ac:dyDescent="0.3">
      <c r="A5" t="s">
        <v>176</v>
      </c>
    </row>
    <row r="8" spans="1:8" ht="28.8" x14ac:dyDescent="0.3">
      <c r="A8" s="26" t="s">
        <v>177</v>
      </c>
      <c r="B8" s="26" t="s">
        <v>178</v>
      </c>
      <c r="C8" s="26" t="s">
        <v>179</v>
      </c>
      <c r="D8" s="26" t="s">
        <v>180</v>
      </c>
      <c r="E8" s="26" t="s">
        <v>181</v>
      </c>
      <c r="F8" s="26" t="s">
        <v>182</v>
      </c>
      <c r="G8" s="26" t="s">
        <v>183</v>
      </c>
      <c r="H8" s="26" t="s">
        <v>184</v>
      </c>
    </row>
    <row r="9" spans="1:8" x14ac:dyDescent="0.3">
      <c r="A9" s="20" t="s">
        <v>190</v>
      </c>
      <c r="B9" s="20">
        <v>14</v>
      </c>
      <c r="C9" s="20">
        <v>8</v>
      </c>
      <c r="D9" s="20">
        <v>4</v>
      </c>
      <c r="E9" s="20">
        <v>2</v>
      </c>
      <c r="F9" s="20">
        <v>27</v>
      </c>
      <c r="G9" s="20">
        <v>16</v>
      </c>
      <c r="H9" s="20">
        <v>28</v>
      </c>
    </row>
    <row r="10" spans="1:8" x14ac:dyDescent="0.3">
      <c r="A10" s="20" t="s">
        <v>189</v>
      </c>
      <c r="B10" s="20">
        <v>14</v>
      </c>
      <c r="C10" s="20">
        <v>9</v>
      </c>
      <c r="D10" s="20">
        <v>3</v>
      </c>
      <c r="E10" s="20">
        <v>2</v>
      </c>
      <c r="F10" s="20">
        <v>25</v>
      </c>
      <c r="G10" s="20">
        <v>11</v>
      </c>
      <c r="H10" s="20">
        <v>30</v>
      </c>
    </row>
    <row r="11" spans="1:8" x14ac:dyDescent="0.3">
      <c r="A11" s="20" t="s">
        <v>188</v>
      </c>
      <c r="B11" s="20">
        <v>14</v>
      </c>
      <c r="C11" s="20">
        <v>11</v>
      </c>
      <c r="D11" s="20">
        <v>1</v>
      </c>
      <c r="E11" s="20">
        <v>2</v>
      </c>
      <c r="F11" s="20">
        <v>34</v>
      </c>
      <c r="G11" s="20">
        <v>13</v>
      </c>
      <c r="H11" s="20">
        <v>34</v>
      </c>
    </row>
    <row r="12" spans="1:8" x14ac:dyDescent="0.3">
      <c r="A12" s="20" t="s">
        <v>187</v>
      </c>
      <c r="B12" s="20">
        <v>14</v>
      </c>
      <c r="C12" s="20">
        <v>8</v>
      </c>
      <c r="D12" s="20">
        <v>3</v>
      </c>
      <c r="E12" s="20">
        <v>3</v>
      </c>
      <c r="F12" s="20">
        <v>27</v>
      </c>
      <c r="G12" s="20">
        <v>16</v>
      </c>
      <c r="H12" s="20">
        <v>27</v>
      </c>
    </row>
    <row r="13" spans="1:8" x14ac:dyDescent="0.3">
      <c r="A13" s="20" t="s">
        <v>186</v>
      </c>
      <c r="B13" s="20">
        <v>14</v>
      </c>
      <c r="C13" s="20">
        <v>8</v>
      </c>
      <c r="D13" s="20">
        <v>2</v>
      </c>
      <c r="E13" s="20">
        <v>4</v>
      </c>
      <c r="F13" s="20">
        <v>19</v>
      </c>
      <c r="G13" s="20">
        <v>16</v>
      </c>
      <c r="H13" s="20">
        <v>26</v>
      </c>
    </row>
    <row r="14" spans="1:8" x14ac:dyDescent="0.3">
      <c r="A14" s="20" t="s">
        <v>185</v>
      </c>
      <c r="B14" s="20">
        <v>15</v>
      </c>
      <c r="C14" s="20">
        <v>12</v>
      </c>
      <c r="D14" s="20">
        <v>3</v>
      </c>
      <c r="E14" s="20">
        <v>0</v>
      </c>
      <c r="F14" s="20">
        <v>36</v>
      </c>
      <c r="G14" s="20">
        <v>9</v>
      </c>
      <c r="H14" s="20">
        <v>39</v>
      </c>
    </row>
    <row r="18" spans="1:3" x14ac:dyDescent="0.3">
      <c r="A18" s="17" t="s">
        <v>177</v>
      </c>
      <c r="B18" s="17" t="s">
        <v>184</v>
      </c>
      <c r="C18" s="27" t="s">
        <v>191</v>
      </c>
    </row>
    <row r="19" spans="1:3" x14ac:dyDescent="0.3">
      <c r="A19" s="20" t="s">
        <v>185</v>
      </c>
      <c r="B19" s="20">
        <f>VLOOKUP(A19,A9:H14,8,FALSE)</f>
        <v>39</v>
      </c>
      <c r="C19" s="27">
        <f>VLOOKUP(A19,A9:H14,6,FALSE)-VLOOKUP(A19,A9:H14,7,FALSE)</f>
        <v>27</v>
      </c>
    </row>
    <row r="20" spans="1:3" x14ac:dyDescent="0.3">
      <c r="C20" s="16"/>
    </row>
    <row r="21" spans="1:3" x14ac:dyDescent="0.3">
      <c r="C21" s="16"/>
    </row>
    <row r="22" spans="1:3" x14ac:dyDescent="0.3">
      <c r="C22" s="16"/>
    </row>
    <row r="23" spans="1:3" x14ac:dyDescent="0.3">
      <c r="C23" s="16"/>
    </row>
    <row r="24" spans="1:3" x14ac:dyDescent="0.3">
      <c r="C24" s="16"/>
    </row>
    <row r="25" spans="1:3" x14ac:dyDescent="0.3">
      <c r="C25" s="16"/>
    </row>
  </sheetData>
  <sortState xmlns:xlrd2="http://schemas.microsoft.com/office/spreadsheetml/2017/richdata2" ref="A9:H14">
    <sortCondition descending="1" ref="A9:A14"/>
  </sortState>
  <dataValidations count="1">
    <dataValidation type="list" allowBlank="1" showInputMessage="1" showErrorMessage="1" sqref="A19" xr:uid="{218B1AB7-8001-4200-A209-B4ADFB24E861}">
      <formula1>$A$9:$A$14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I10"/>
  <sheetViews>
    <sheetView workbookViewId="0">
      <selection activeCell="B7" sqref="B7"/>
    </sheetView>
  </sheetViews>
  <sheetFormatPr baseColWidth="10" defaultRowHeight="14.4" x14ac:dyDescent="0.3"/>
  <cols>
    <col min="1" max="1" width="17.6640625" customWidth="1"/>
    <col min="2" max="2" width="17.33203125" customWidth="1"/>
    <col min="3" max="3" width="20.44140625" customWidth="1"/>
    <col min="4" max="4" width="22.88671875" customWidth="1"/>
  </cols>
  <sheetData>
    <row r="2" spans="1:9" x14ac:dyDescent="0.3">
      <c r="A2" s="28" t="s">
        <v>0</v>
      </c>
      <c r="E2" s="47" t="s">
        <v>192</v>
      </c>
      <c r="F2" s="47"/>
      <c r="G2" s="47"/>
    </row>
    <row r="3" spans="1:9" ht="15" thickBot="1" x14ac:dyDescent="0.35">
      <c r="E3" s="29">
        <v>2012</v>
      </c>
      <c r="F3" s="29">
        <v>2013</v>
      </c>
      <c r="G3" s="29">
        <v>2014</v>
      </c>
    </row>
    <row r="4" spans="1:9" x14ac:dyDescent="0.3">
      <c r="A4" t="s">
        <v>193</v>
      </c>
      <c r="B4" t="s">
        <v>198</v>
      </c>
      <c r="D4" t="s">
        <v>194</v>
      </c>
      <c r="E4" s="30">
        <v>15</v>
      </c>
      <c r="F4" s="31">
        <v>20</v>
      </c>
      <c r="G4" s="32">
        <v>25</v>
      </c>
      <c r="I4" t="s">
        <v>195</v>
      </c>
    </row>
    <row r="5" spans="1:9" x14ac:dyDescent="0.3">
      <c r="A5" t="s">
        <v>196</v>
      </c>
      <c r="B5">
        <v>2014</v>
      </c>
      <c r="D5" t="s">
        <v>197</v>
      </c>
      <c r="E5" s="33">
        <v>5</v>
      </c>
      <c r="F5" s="29">
        <v>10</v>
      </c>
      <c r="G5" s="34">
        <v>15</v>
      </c>
      <c r="I5" t="s">
        <v>196</v>
      </c>
    </row>
    <row r="6" spans="1:9" x14ac:dyDescent="0.3">
      <c r="D6" t="s">
        <v>198</v>
      </c>
      <c r="E6" s="33">
        <v>25</v>
      </c>
      <c r="F6" s="29">
        <v>20</v>
      </c>
      <c r="G6" s="34">
        <v>18</v>
      </c>
      <c r="I6" t="s">
        <v>193</v>
      </c>
    </row>
    <row r="7" spans="1:9" ht="15" thickBot="1" x14ac:dyDescent="0.35">
      <c r="A7" t="s">
        <v>199</v>
      </c>
      <c r="B7">
        <f>INDEX(E4:G7,MATCH(B4,D4:D7,0),MATCH(B5,E3:G3,0))</f>
        <v>18</v>
      </c>
      <c r="D7" t="s">
        <v>200</v>
      </c>
      <c r="E7" s="35">
        <v>10</v>
      </c>
      <c r="F7" s="36">
        <v>12</v>
      </c>
      <c r="G7" s="37">
        <v>19</v>
      </c>
    </row>
    <row r="9" spans="1:9" x14ac:dyDescent="0.3">
      <c r="A9" t="s">
        <v>201</v>
      </c>
    </row>
    <row r="10" spans="1:9" x14ac:dyDescent="0.3">
      <c r="A10" t="s">
        <v>202</v>
      </c>
    </row>
  </sheetData>
  <mergeCells count="1">
    <mergeCell ref="E2:G2"/>
  </mergeCells>
  <dataValidations count="2">
    <dataValidation type="list" allowBlank="1" showInputMessage="1" showErrorMessage="1" sqref="B4" xr:uid="{EF8D5CFE-7696-497B-A373-235AD0A40F2A}">
      <formula1>$D$4:$D$7</formula1>
    </dataValidation>
    <dataValidation type="list" allowBlank="1" showInputMessage="1" showErrorMessage="1" sqref="B5" xr:uid="{1E95E718-1832-48D0-8B3A-590F9F75D4C7}">
      <formula1>$E$3:$G$3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30"/>
  <sheetViews>
    <sheetView topLeftCell="A25" workbookViewId="0">
      <selection activeCell="H30" sqref="H30"/>
    </sheetView>
  </sheetViews>
  <sheetFormatPr baseColWidth="10" defaultRowHeight="14.4" x14ac:dyDescent="0.3"/>
  <cols>
    <col min="3" max="3" width="11.5546875" customWidth="1"/>
    <col min="4" max="4" width="14" customWidth="1"/>
    <col min="8" max="8" width="16" customWidth="1"/>
  </cols>
  <sheetData>
    <row r="1" spans="1:14" x14ac:dyDescent="0.3">
      <c r="A1" s="16" t="s">
        <v>173</v>
      </c>
      <c r="B1" s="16"/>
      <c r="C1" s="16"/>
    </row>
    <row r="2" spans="1:14" x14ac:dyDescent="0.3">
      <c r="A2" t="s">
        <v>271</v>
      </c>
      <c r="G2" s="39" t="s">
        <v>272</v>
      </c>
      <c r="H2" s="20">
        <v>100</v>
      </c>
      <c r="I2" s="20">
        <v>200</v>
      </c>
      <c r="J2" s="20">
        <v>190</v>
      </c>
      <c r="K2" s="20">
        <v>115</v>
      </c>
      <c r="L2" s="20">
        <v>185</v>
      </c>
      <c r="M2" s="20">
        <v>170</v>
      </c>
      <c r="N2" s="20">
        <v>150</v>
      </c>
    </row>
    <row r="3" spans="1:14" x14ac:dyDescent="0.3">
      <c r="A3" t="s">
        <v>273</v>
      </c>
      <c r="G3" s="39" t="s">
        <v>274</v>
      </c>
      <c r="H3" s="40">
        <v>25000</v>
      </c>
      <c r="I3" s="40">
        <v>200</v>
      </c>
      <c r="J3" s="40">
        <v>22000</v>
      </c>
      <c r="K3" s="40">
        <v>4000</v>
      </c>
      <c r="L3" s="40">
        <v>12000</v>
      </c>
      <c r="M3" s="40">
        <v>25000</v>
      </c>
      <c r="N3" s="40">
        <v>50000</v>
      </c>
    </row>
    <row r="8" spans="1:14" x14ac:dyDescent="0.3">
      <c r="A8" s="39" t="s">
        <v>272</v>
      </c>
      <c r="B8" s="20">
        <v>200</v>
      </c>
      <c r="C8" s="20">
        <v>100</v>
      </c>
      <c r="D8" s="20">
        <v>190</v>
      </c>
      <c r="E8" s="20">
        <v>115</v>
      </c>
      <c r="F8" s="20">
        <v>185</v>
      </c>
      <c r="G8" s="20">
        <v>170</v>
      </c>
      <c r="H8" s="20">
        <v>150</v>
      </c>
    </row>
    <row r="9" spans="1:14" x14ac:dyDescent="0.3">
      <c r="A9" s="39" t="s">
        <v>275</v>
      </c>
      <c r="B9" s="20" t="s">
        <v>276</v>
      </c>
      <c r="C9" s="20" t="s">
        <v>277</v>
      </c>
      <c r="D9" s="20" t="s">
        <v>278</v>
      </c>
      <c r="E9" s="20" t="s">
        <v>279</v>
      </c>
      <c r="F9" s="20" t="s">
        <v>280</v>
      </c>
      <c r="G9" s="20" t="s">
        <v>281</v>
      </c>
      <c r="H9" s="20" t="s">
        <v>282</v>
      </c>
    </row>
    <row r="10" spans="1:14" x14ac:dyDescent="0.3">
      <c r="A10" s="39" t="s">
        <v>193</v>
      </c>
      <c r="B10" s="20" t="s">
        <v>283</v>
      </c>
      <c r="C10" s="20" t="s">
        <v>284</v>
      </c>
      <c r="D10" s="20" t="s">
        <v>284</v>
      </c>
      <c r="E10" s="20" t="s">
        <v>285</v>
      </c>
      <c r="F10" s="20" t="s">
        <v>286</v>
      </c>
      <c r="G10" s="20" t="s">
        <v>287</v>
      </c>
      <c r="H10" s="20" t="s">
        <v>284</v>
      </c>
      <c r="K10" t="s">
        <v>292</v>
      </c>
      <c r="L10">
        <v>2</v>
      </c>
      <c r="M10" s="42">
        <v>8</v>
      </c>
    </row>
    <row r="11" spans="1:14" x14ac:dyDescent="0.3">
      <c r="A11" s="39" t="s">
        <v>274</v>
      </c>
      <c r="B11" s="40">
        <f>HLOOKUP(B8,$H$2:$N$3,2,FALSE)</f>
        <v>200</v>
      </c>
      <c r="C11" s="40">
        <f t="shared" ref="C11:H11" si="0">HLOOKUP(C8,$H$2:$N$3,2,FALSE)</f>
        <v>25000</v>
      </c>
      <c r="D11" s="40">
        <f t="shared" si="0"/>
        <v>22000</v>
      </c>
      <c r="E11" s="40">
        <f t="shared" si="0"/>
        <v>4000</v>
      </c>
      <c r="F11" s="40">
        <f t="shared" si="0"/>
        <v>12000</v>
      </c>
      <c r="G11" s="40">
        <f t="shared" si="0"/>
        <v>25000</v>
      </c>
      <c r="H11" s="40">
        <f t="shared" si="0"/>
        <v>50000</v>
      </c>
      <c r="K11" t="s">
        <v>293</v>
      </c>
      <c r="L11">
        <v>8</v>
      </c>
      <c r="M11" s="42">
        <v>2</v>
      </c>
    </row>
    <row r="14" spans="1:14" x14ac:dyDescent="0.3">
      <c r="A14" s="41" t="s">
        <v>288</v>
      </c>
    </row>
    <row r="16" spans="1:14" x14ac:dyDescent="0.3">
      <c r="C16" s="43" t="str">
        <f t="array" ref="C16:D23">TRANSPOSE(G2:N3)</f>
        <v>Codigo</v>
      </c>
      <c r="D16" s="43" t="str">
        <v>Precio</v>
      </c>
      <c r="F16" s="48" t="str">
        <f t="array" ref="F16:G23">TRANSPOSE(G2:N3)</f>
        <v>Codigo</v>
      </c>
      <c r="G16" s="48" t="str">
        <v>Precio</v>
      </c>
    </row>
    <row r="17" spans="1:8" x14ac:dyDescent="0.3">
      <c r="C17" s="20">
        <v>100</v>
      </c>
      <c r="D17" s="20">
        <v>25000</v>
      </c>
      <c r="F17" s="49">
        <v>100</v>
      </c>
      <c r="G17" s="50">
        <v>25000</v>
      </c>
    </row>
    <row r="18" spans="1:8" x14ac:dyDescent="0.3">
      <c r="C18" s="20">
        <v>200</v>
      </c>
      <c r="D18" s="20">
        <v>200</v>
      </c>
      <c r="F18" s="49">
        <v>200</v>
      </c>
      <c r="G18" s="50">
        <v>200</v>
      </c>
    </row>
    <row r="19" spans="1:8" x14ac:dyDescent="0.3">
      <c r="C19" s="20">
        <v>190</v>
      </c>
      <c r="D19" s="20">
        <v>22000</v>
      </c>
      <c r="F19" s="49">
        <v>190</v>
      </c>
      <c r="G19" s="50">
        <v>22000</v>
      </c>
    </row>
    <row r="20" spans="1:8" x14ac:dyDescent="0.3">
      <c r="C20" s="20">
        <v>115</v>
      </c>
      <c r="D20" s="20">
        <v>4000</v>
      </c>
      <c r="F20" s="49">
        <v>115</v>
      </c>
      <c r="G20" s="50">
        <v>4000</v>
      </c>
    </row>
    <row r="21" spans="1:8" x14ac:dyDescent="0.3">
      <c r="C21" s="20">
        <v>185</v>
      </c>
      <c r="D21" s="20">
        <v>12000</v>
      </c>
      <c r="F21" s="49">
        <v>185</v>
      </c>
      <c r="G21" s="50">
        <v>12000</v>
      </c>
    </row>
    <row r="22" spans="1:8" x14ac:dyDescent="0.3">
      <c r="C22" s="20">
        <v>170</v>
      </c>
      <c r="D22" s="20">
        <v>25000</v>
      </c>
      <c r="F22" s="49">
        <v>170</v>
      </c>
      <c r="G22" s="50">
        <v>25000</v>
      </c>
    </row>
    <row r="23" spans="1:8" x14ac:dyDescent="0.3">
      <c r="C23" s="20">
        <v>150</v>
      </c>
      <c r="D23" s="20">
        <v>50000</v>
      </c>
      <c r="F23" s="49">
        <v>150</v>
      </c>
      <c r="G23" s="50">
        <v>50000</v>
      </c>
    </row>
    <row r="27" spans="1:8" x14ac:dyDescent="0.3">
      <c r="A27" s="39" t="s">
        <v>272</v>
      </c>
      <c r="B27" s="20">
        <v>200</v>
      </c>
      <c r="C27" s="20">
        <v>100</v>
      </c>
      <c r="D27" s="20">
        <v>190</v>
      </c>
      <c r="E27" s="20">
        <v>115</v>
      </c>
      <c r="F27" s="20">
        <v>185</v>
      </c>
      <c r="G27" s="20">
        <v>170</v>
      </c>
      <c r="H27" s="20">
        <v>150</v>
      </c>
    </row>
    <row r="28" spans="1:8" x14ac:dyDescent="0.3">
      <c r="A28" s="39" t="s">
        <v>275</v>
      </c>
      <c r="B28" s="20" t="s">
        <v>276</v>
      </c>
      <c r="C28" s="20" t="s">
        <v>277</v>
      </c>
      <c r="D28" s="20" t="s">
        <v>278</v>
      </c>
      <c r="E28" s="20" t="s">
        <v>279</v>
      </c>
      <c r="F28" s="20" t="s">
        <v>280</v>
      </c>
      <c r="G28" s="20" t="s">
        <v>281</v>
      </c>
      <c r="H28" s="20" t="s">
        <v>282</v>
      </c>
    </row>
    <row r="29" spans="1:8" x14ac:dyDescent="0.3">
      <c r="A29" s="39" t="s">
        <v>193</v>
      </c>
      <c r="B29" s="20" t="s">
        <v>283</v>
      </c>
      <c r="C29" s="20" t="s">
        <v>284</v>
      </c>
      <c r="D29" s="20" t="s">
        <v>284</v>
      </c>
      <c r="E29" s="20" t="s">
        <v>285</v>
      </c>
      <c r="F29" s="20" t="s">
        <v>286</v>
      </c>
      <c r="G29" s="20" t="s">
        <v>287</v>
      </c>
      <c r="H29" s="20" t="s">
        <v>284</v>
      </c>
    </row>
    <row r="30" spans="1:8" x14ac:dyDescent="0.3">
      <c r="A30" s="39" t="s">
        <v>274</v>
      </c>
      <c r="B30" s="40">
        <f>VLOOKUP(B27,$F$17:$G$23,2,FALSE)</f>
        <v>200</v>
      </c>
      <c r="C30" s="40">
        <f t="shared" ref="C30:H30" si="1">VLOOKUP(C27,$F$17:$G$23,2,FALSE)</f>
        <v>25000</v>
      </c>
      <c r="D30" s="40">
        <f t="shared" si="1"/>
        <v>22000</v>
      </c>
      <c r="E30" s="40">
        <f t="shared" si="1"/>
        <v>4000</v>
      </c>
      <c r="F30" s="40">
        <f t="shared" si="1"/>
        <v>12000</v>
      </c>
      <c r="G30" s="40">
        <f t="shared" si="1"/>
        <v>25000</v>
      </c>
      <c r="H30" s="40">
        <f t="shared" si="1"/>
        <v>50000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73"/>
  <sheetViews>
    <sheetView workbookViewId="0">
      <selection activeCell="C8" sqref="C8"/>
    </sheetView>
  </sheetViews>
  <sheetFormatPr baseColWidth="10" defaultRowHeight="14.4" x14ac:dyDescent="0.3"/>
  <cols>
    <col min="2" max="2" width="16.88671875" customWidth="1"/>
    <col min="5" max="5" width="19" customWidth="1"/>
    <col min="6" max="6" width="15.6640625" customWidth="1"/>
    <col min="7" max="7" width="19.33203125" customWidth="1"/>
    <col min="8" max="8" width="15.33203125" customWidth="1"/>
    <col min="12" max="12" width="12.5546875" customWidth="1"/>
    <col min="13" max="13" width="16.33203125" customWidth="1"/>
    <col min="14" max="14" width="16.6640625" customWidth="1"/>
  </cols>
  <sheetData>
    <row r="1" spans="1:8" x14ac:dyDescent="0.3">
      <c r="A1" t="s">
        <v>173</v>
      </c>
    </row>
    <row r="2" spans="1:8" x14ac:dyDescent="0.3">
      <c r="A2" t="s">
        <v>203</v>
      </c>
    </row>
    <row r="3" spans="1:8" x14ac:dyDescent="0.3">
      <c r="A3" t="s">
        <v>204</v>
      </c>
    </row>
    <row r="5" spans="1:8" x14ac:dyDescent="0.3">
      <c r="E5" s="22" t="s">
        <v>205</v>
      </c>
    </row>
    <row r="6" spans="1:8" x14ac:dyDescent="0.3">
      <c r="B6" s="20" t="s">
        <v>205</v>
      </c>
      <c r="C6" s="20" t="s">
        <v>206</v>
      </c>
      <c r="E6" t="s">
        <v>206</v>
      </c>
    </row>
    <row r="7" spans="1:8" x14ac:dyDescent="0.3">
      <c r="B7" s="20" t="s">
        <v>207</v>
      </c>
      <c r="C7" s="20" t="s">
        <v>213</v>
      </c>
      <c r="E7" t="s">
        <v>208</v>
      </c>
    </row>
    <row r="8" spans="1:8" x14ac:dyDescent="0.3">
      <c r="B8" s="20" t="s">
        <v>209</v>
      </c>
      <c r="C8" s="20" t="s">
        <v>227</v>
      </c>
      <c r="E8" t="s">
        <v>210</v>
      </c>
    </row>
    <row r="9" spans="1:8" x14ac:dyDescent="0.3">
      <c r="B9" s="20" t="s">
        <v>211</v>
      </c>
      <c r="C9" s="20">
        <f>VLOOKUP(C8,E30:F73,2,FALSE)</f>
        <v>500</v>
      </c>
      <c r="E9" t="s">
        <v>212</v>
      </c>
    </row>
    <row r="13" spans="1:8" x14ac:dyDescent="0.3">
      <c r="E13" s="23" t="str">
        <f>+E6</f>
        <v>Bendaña</v>
      </c>
      <c r="F13" s="23" t="str">
        <f>+E7</f>
        <v>Centro Medico</v>
      </c>
      <c r="G13" s="23" t="str">
        <f>+E8</f>
        <v>Del Valle</v>
      </c>
      <c r="H13" s="23" t="str">
        <f>+E9</f>
        <v>Semesa</v>
      </c>
    </row>
    <row r="14" spans="1:8" x14ac:dyDescent="0.3">
      <c r="E14" s="24" t="s">
        <v>213</v>
      </c>
      <c r="F14" t="s">
        <v>214</v>
      </c>
      <c r="G14" t="s">
        <v>215</v>
      </c>
      <c r="H14" t="s">
        <v>216</v>
      </c>
    </row>
    <row r="15" spans="1:8" x14ac:dyDescent="0.3">
      <c r="E15" t="s">
        <v>217</v>
      </c>
      <c r="F15" t="s">
        <v>218</v>
      </c>
      <c r="G15" t="s">
        <v>219</v>
      </c>
      <c r="H15" t="s">
        <v>220</v>
      </c>
    </row>
    <row r="16" spans="1:8" x14ac:dyDescent="0.3">
      <c r="E16" t="s">
        <v>221</v>
      </c>
      <c r="F16" t="s">
        <v>222</v>
      </c>
      <c r="G16" t="s">
        <v>223</v>
      </c>
      <c r="H16" t="s">
        <v>224</v>
      </c>
    </row>
    <row r="17" spans="5:17" x14ac:dyDescent="0.3">
      <c r="E17" t="s">
        <v>225</v>
      </c>
    </row>
    <row r="21" spans="5:17" ht="28.8" x14ac:dyDescent="0.3">
      <c r="E21" s="25" t="s">
        <v>213</v>
      </c>
      <c r="F21" s="23" t="s">
        <v>217</v>
      </c>
      <c r="G21" s="23" t="s">
        <v>221</v>
      </c>
      <c r="H21" s="23" t="s">
        <v>225</v>
      </c>
      <c r="I21" s="23" t="s">
        <v>214</v>
      </c>
      <c r="J21" s="23" t="s">
        <v>218</v>
      </c>
      <c r="K21" s="23" t="s">
        <v>222</v>
      </c>
      <c r="L21" s="25" t="s">
        <v>215</v>
      </c>
      <c r="M21" s="25" t="s">
        <v>219</v>
      </c>
      <c r="N21" s="25" t="s">
        <v>223</v>
      </c>
      <c r="O21" s="23" t="s">
        <v>226</v>
      </c>
      <c r="P21" s="23" t="s">
        <v>220</v>
      </c>
      <c r="Q21" s="23" t="s">
        <v>224</v>
      </c>
    </row>
    <row r="22" spans="5:17" x14ac:dyDescent="0.3">
      <c r="E22" t="s">
        <v>227</v>
      </c>
      <c r="F22" t="s">
        <v>228</v>
      </c>
      <c r="G22" t="s">
        <v>229</v>
      </c>
      <c r="H22" t="s">
        <v>230</v>
      </c>
      <c r="I22" t="s">
        <v>231</v>
      </c>
      <c r="J22" t="s">
        <v>142</v>
      </c>
      <c r="K22" t="s">
        <v>162</v>
      </c>
      <c r="L22" t="s">
        <v>232</v>
      </c>
      <c r="M22" t="s">
        <v>233</v>
      </c>
      <c r="N22" t="s">
        <v>234</v>
      </c>
      <c r="O22" t="s">
        <v>235</v>
      </c>
      <c r="P22" t="s">
        <v>144</v>
      </c>
      <c r="Q22" t="s">
        <v>236</v>
      </c>
    </row>
    <row r="23" spans="5:17" x14ac:dyDescent="0.3">
      <c r="E23" t="s">
        <v>237</v>
      </c>
      <c r="F23" t="s">
        <v>236</v>
      </c>
      <c r="G23" t="s">
        <v>238</v>
      </c>
      <c r="H23" t="s">
        <v>239</v>
      </c>
      <c r="I23" t="s">
        <v>240</v>
      </c>
      <c r="J23" t="s">
        <v>241</v>
      </c>
      <c r="K23" t="s">
        <v>242</v>
      </c>
      <c r="L23" t="s">
        <v>243</v>
      </c>
      <c r="M23" t="s">
        <v>151</v>
      </c>
      <c r="N23" t="s">
        <v>229</v>
      </c>
      <c r="O23" t="s">
        <v>244</v>
      </c>
      <c r="P23" t="s">
        <v>151</v>
      </c>
      <c r="Q23" t="s">
        <v>245</v>
      </c>
    </row>
    <row r="24" spans="5:17" x14ac:dyDescent="0.3">
      <c r="E24" t="s">
        <v>246</v>
      </c>
      <c r="F24" t="s">
        <v>156</v>
      </c>
      <c r="G24" t="s">
        <v>247</v>
      </c>
      <c r="H24" t="s">
        <v>158</v>
      </c>
      <c r="J24" t="s">
        <v>248</v>
      </c>
      <c r="K24" t="s">
        <v>249</v>
      </c>
      <c r="L24" t="s">
        <v>161</v>
      </c>
      <c r="M24" t="s">
        <v>250</v>
      </c>
      <c r="N24" t="s">
        <v>142</v>
      </c>
      <c r="O24" t="s">
        <v>251</v>
      </c>
      <c r="P24" t="s">
        <v>252</v>
      </c>
      <c r="Q24" t="s">
        <v>253</v>
      </c>
    </row>
    <row r="25" spans="5:17" x14ac:dyDescent="0.3">
      <c r="E25" t="s">
        <v>254</v>
      </c>
      <c r="G25" t="s">
        <v>168</v>
      </c>
      <c r="H25" t="s">
        <v>169</v>
      </c>
      <c r="K25" t="s">
        <v>255</v>
      </c>
      <c r="M25" t="s">
        <v>256</v>
      </c>
      <c r="N25" t="s">
        <v>172</v>
      </c>
    </row>
    <row r="29" spans="5:17" x14ac:dyDescent="0.3">
      <c r="E29" s="23" t="s">
        <v>257</v>
      </c>
      <c r="F29" s="23" t="s">
        <v>211</v>
      </c>
    </row>
    <row r="30" spans="5:17" x14ac:dyDescent="0.3">
      <c r="E30" t="str">
        <f>+E22</f>
        <v>Helyana</v>
      </c>
      <c r="F30">
        <v>500</v>
      </c>
    </row>
    <row r="31" spans="5:17" x14ac:dyDescent="0.3">
      <c r="E31" t="str">
        <f t="shared" ref="E31:E33" si="0">+E23</f>
        <v>Danory</v>
      </c>
      <c r="F31">
        <v>600</v>
      </c>
    </row>
    <row r="32" spans="5:17" x14ac:dyDescent="0.3">
      <c r="E32" t="str">
        <f t="shared" si="0"/>
        <v>Gabriela</v>
      </c>
      <c r="F32">
        <v>700</v>
      </c>
    </row>
    <row r="33" spans="5:6" x14ac:dyDescent="0.3">
      <c r="E33" t="str">
        <f t="shared" si="0"/>
        <v>Matbia</v>
      </c>
      <c r="F33">
        <v>900</v>
      </c>
    </row>
    <row r="34" spans="5:6" x14ac:dyDescent="0.3">
      <c r="E34" t="str">
        <f>+F22</f>
        <v>Waldina</v>
      </c>
      <c r="F34">
        <v>1000</v>
      </c>
    </row>
    <row r="35" spans="5:6" x14ac:dyDescent="0.3">
      <c r="E35" t="str">
        <f t="shared" ref="E35:E36" si="1">+F23</f>
        <v>Gustavo</v>
      </c>
      <c r="F35">
        <v>800</v>
      </c>
    </row>
    <row r="36" spans="5:6" x14ac:dyDescent="0.3">
      <c r="E36" t="str">
        <f t="shared" si="1"/>
        <v>Pablo</v>
      </c>
      <c r="F36">
        <v>500</v>
      </c>
    </row>
    <row r="37" spans="5:6" x14ac:dyDescent="0.3">
      <c r="E37" t="str">
        <f>+G22</f>
        <v>Jorge</v>
      </c>
      <c r="F37">
        <v>600</v>
      </c>
    </row>
    <row r="38" spans="5:6" x14ac:dyDescent="0.3">
      <c r="E38" t="str">
        <f t="shared" ref="E38" si="2">+G23</f>
        <v>Suyapa</v>
      </c>
      <c r="F38">
        <v>700</v>
      </c>
    </row>
    <row r="39" spans="5:6" x14ac:dyDescent="0.3">
      <c r="E39" t="str">
        <f>+G24</f>
        <v>Rolando</v>
      </c>
      <c r="F39">
        <v>800</v>
      </c>
    </row>
    <row r="40" spans="5:6" x14ac:dyDescent="0.3">
      <c r="E40" t="str">
        <f>+G25</f>
        <v>Javier</v>
      </c>
      <c r="F40">
        <v>900</v>
      </c>
    </row>
    <row r="41" spans="5:6" x14ac:dyDescent="0.3">
      <c r="E41" t="str">
        <f>+H22</f>
        <v>Marcelino</v>
      </c>
      <c r="F41">
        <v>1200</v>
      </c>
    </row>
    <row r="42" spans="5:6" x14ac:dyDescent="0.3">
      <c r="E42" t="str">
        <f t="shared" ref="E42:E44" si="3">+H23</f>
        <v>Enrique</v>
      </c>
      <c r="F42">
        <v>1500</v>
      </c>
    </row>
    <row r="43" spans="5:6" x14ac:dyDescent="0.3">
      <c r="E43" t="str">
        <f t="shared" si="3"/>
        <v>Victor</v>
      </c>
      <c r="F43">
        <v>900</v>
      </c>
    </row>
    <row r="44" spans="5:6" x14ac:dyDescent="0.3">
      <c r="E44" t="str">
        <f t="shared" si="3"/>
        <v>Lorena</v>
      </c>
      <c r="F44">
        <v>600</v>
      </c>
    </row>
    <row r="45" spans="5:6" x14ac:dyDescent="0.3">
      <c r="E45" t="str">
        <f>+I22</f>
        <v>Fausto</v>
      </c>
      <c r="F45">
        <v>800</v>
      </c>
    </row>
    <row r="46" spans="5:6" x14ac:dyDescent="0.3">
      <c r="E46" t="str">
        <f>+I23</f>
        <v>Yumana</v>
      </c>
      <c r="F46">
        <v>900</v>
      </c>
    </row>
    <row r="47" spans="5:6" x14ac:dyDescent="0.3">
      <c r="E47" t="str">
        <f>+J22</f>
        <v>Luis</v>
      </c>
      <c r="F47">
        <v>1000</v>
      </c>
    </row>
    <row r="48" spans="5:6" x14ac:dyDescent="0.3">
      <c r="E48" t="str">
        <f t="shared" ref="E48:E49" si="4">+J23</f>
        <v>Carolina</v>
      </c>
      <c r="F48">
        <v>1200</v>
      </c>
    </row>
    <row r="49" spans="5:6" x14ac:dyDescent="0.3">
      <c r="E49" t="str">
        <f t="shared" si="4"/>
        <v>Alcides</v>
      </c>
      <c r="F49">
        <v>800</v>
      </c>
    </row>
    <row r="50" spans="5:6" x14ac:dyDescent="0.3">
      <c r="E50" t="str">
        <f>+K22</f>
        <v>Eduardo</v>
      </c>
      <c r="F50">
        <v>800</v>
      </c>
    </row>
    <row r="51" spans="5:6" x14ac:dyDescent="0.3">
      <c r="E51" t="str">
        <f t="shared" ref="E51:E53" si="5">+K23</f>
        <v>Amanda</v>
      </c>
      <c r="F51">
        <v>900</v>
      </c>
    </row>
    <row r="52" spans="5:6" x14ac:dyDescent="0.3">
      <c r="E52" t="str">
        <f t="shared" si="5"/>
        <v>Antonia</v>
      </c>
      <c r="F52">
        <v>700</v>
      </c>
    </row>
    <row r="53" spans="5:6" x14ac:dyDescent="0.3">
      <c r="E53" t="str">
        <f t="shared" si="5"/>
        <v>Arturo</v>
      </c>
      <c r="F53">
        <v>1500</v>
      </c>
    </row>
    <row r="54" spans="5:6" x14ac:dyDescent="0.3">
      <c r="E54" t="str">
        <f>+L22</f>
        <v>Nelson</v>
      </c>
      <c r="F54">
        <v>800</v>
      </c>
    </row>
    <row r="55" spans="5:6" x14ac:dyDescent="0.3">
      <c r="E55" t="str">
        <f t="shared" ref="E55:E56" si="6">+L23</f>
        <v>Gelder</v>
      </c>
      <c r="F55">
        <v>900</v>
      </c>
    </row>
    <row r="56" spans="5:6" x14ac:dyDescent="0.3">
      <c r="E56" t="str">
        <f t="shared" si="6"/>
        <v>Lito</v>
      </c>
      <c r="F56">
        <v>800</v>
      </c>
    </row>
    <row r="57" spans="5:6" x14ac:dyDescent="0.3">
      <c r="E57" t="str">
        <f>+M22</f>
        <v>Denis</v>
      </c>
      <c r="F57">
        <v>900</v>
      </c>
    </row>
    <row r="58" spans="5:6" x14ac:dyDescent="0.3">
      <c r="E58" t="str">
        <f t="shared" ref="E58:E60" si="7">+M23</f>
        <v>Daniel</v>
      </c>
      <c r="F58">
        <v>700</v>
      </c>
    </row>
    <row r="59" spans="5:6" x14ac:dyDescent="0.3">
      <c r="E59" t="str">
        <f t="shared" si="7"/>
        <v>Glenda</v>
      </c>
      <c r="F59">
        <v>600</v>
      </c>
    </row>
    <row r="60" spans="5:6" x14ac:dyDescent="0.3">
      <c r="E60" t="str">
        <f t="shared" si="7"/>
        <v>Francisco</v>
      </c>
      <c r="F60">
        <v>500</v>
      </c>
    </row>
    <row r="61" spans="5:6" x14ac:dyDescent="0.3">
      <c r="E61" t="str">
        <f>+N22</f>
        <v>Silvia</v>
      </c>
      <c r="F61">
        <v>800</v>
      </c>
    </row>
    <row r="62" spans="5:6" x14ac:dyDescent="0.3">
      <c r="E62" t="str">
        <f t="shared" ref="E62:E64" si="8">+N23</f>
        <v>Jorge</v>
      </c>
      <c r="F62">
        <v>900</v>
      </c>
    </row>
    <row r="63" spans="5:6" x14ac:dyDescent="0.3">
      <c r="E63" t="str">
        <f t="shared" si="8"/>
        <v>Luis</v>
      </c>
      <c r="F63">
        <v>1000</v>
      </c>
    </row>
    <row r="64" spans="5:6" x14ac:dyDescent="0.3">
      <c r="E64" t="str">
        <f t="shared" si="8"/>
        <v>Mercy</v>
      </c>
      <c r="F64">
        <v>800</v>
      </c>
    </row>
    <row r="65" spans="5:6" x14ac:dyDescent="0.3">
      <c r="E65" t="str">
        <f>+O22</f>
        <v>Juan</v>
      </c>
      <c r="F65">
        <v>900</v>
      </c>
    </row>
    <row r="66" spans="5:6" x14ac:dyDescent="0.3">
      <c r="E66" t="str">
        <f t="shared" ref="E66:E67" si="9">+O23</f>
        <v>Karen</v>
      </c>
      <c r="F66">
        <v>800</v>
      </c>
    </row>
    <row r="67" spans="5:6" x14ac:dyDescent="0.3">
      <c r="E67" t="str">
        <f t="shared" si="9"/>
        <v>Sonia</v>
      </c>
      <c r="F67">
        <v>700</v>
      </c>
    </row>
    <row r="68" spans="5:6" x14ac:dyDescent="0.3">
      <c r="E68" t="str">
        <f>+P22</f>
        <v>Carlos</v>
      </c>
      <c r="F68">
        <v>700</v>
      </c>
    </row>
    <row r="69" spans="5:6" x14ac:dyDescent="0.3">
      <c r="E69" t="str">
        <f t="shared" ref="E69:E70" si="10">+P23</f>
        <v>Daniel</v>
      </c>
      <c r="F69">
        <v>800</v>
      </c>
    </row>
    <row r="70" spans="5:6" x14ac:dyDescent="0.3">
      <c r="E70" t="str">
        <f t="shared" si="10"/>
        <v>Edwing</v>
      </c>
      <c r="F70">
        <v>800</v>
      </c>
    </row>
    <row r="71" spans="5:6" x14ac:dyDescent="0.3">
      <c r="E71" t="str">
        <f>+Q22</f>
        <v>Gustavo</v>
      </c>
      <c r="F71">
        <v>900</v>
      </c>
    </row>
    <row r="72" spans="5:6" x14ac:dyDescent="0.3">
      <c r="E72" t="str">
        <f>+Q23</f>
        <v>Jamil</v>
      </c>
      <c r="F72">
        <v>1000</v>
      </c>
    </row>
    <row r="73" spans="5:6" x14ac:dyDescent="0.3">
      <c r="E73" t="str">
        <f>+Q24</f>
        <v>Salvador</v>
      </c>
      <c r="F73">
        <v>800</v>
      </c>
    </row>
  </sheetData>
  <dataValidations count="3">
    <dataValidation type="list" allowBlank="1" showInputMessage="1" showErrorMessage="1" sqref="C6" xr:uid="{3FF62AAD-841E-4868-903D-8C9DDF9A0905}">
      <formula1>$E$6:$E$9</formula1>
    </dataValidation>
    <dataValidation type="list" allowBlank="1" showInputMessage="1" showErrorMessage="1" sqref="C7" xr:uid="{2E4A05E1-DF4F-4B7B-8B03-6D7DAE2850C8}">
      <formula1>INDIRECT(SUBSTITUTE($C$6," ",""))</formula1>
    </dataValidation>
    <dataValidation type="list" allowBlank="1" showInputMessage="1" showErrorMessage="1" sqref="C8" xr:uid="{4848EB60-3977-42E6-B88A-98D840B7D119}">
      <formula1>INDIRECT($C$7)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8"/>
  <sheetViews>
    <sheetView workbookViewId="0">
      <selection activeCell="C9" sqref="C9"/>
    </sheetView>
  </sheetViews>
  <sheetFormatPr baseColWidth="10" defaultRowHeight="14.4" x14ac:dyDescent="0.3"/>
  <cols>
    <col min="3" max="3" width="21.44140625" customWidth="1"/>
    <col min="5" max="5" width="17.44140625" customWidth="1"/>
    <col min="6" max="6" width="23.5546875" customWidth="1"/>
    <col min="7" max="7" width="24.5546875" customWidth="1"/>
  </cols>
  <sheetData>
    <row r="1" spans="1:11" x14ac:dyDescent="0.3">
      <c r="A1" t="s">
        <v>258</v>
      </c>
    </row>
    <row r="4" spans="1:11" x14ac:dyDescent="0.3">
      <c r="A4" t="s">
        <v>259</v>
      </c>
    </row>
    <row r="5" spans="1:11" x14ac:dyDescent="0.3">
      <c r="A5" t="s">
        <v>260</v>
      </c>
    </row>
    <row r="6" spans="1:11" x14ac:dyDescent="0.3">
      <c r="E6" t="s">
        <v>261</v>
      </c>
      <c r="F6" t="s">
        <v>262</v>
      </c>
      <c r="G6" s="16" t="s">
        <v>263</v>
      </c>
    </row>
    <row r="7" spans="1:11" ht="30.75" customHeight="1" x14ac:dyDescent="0.3">
      <c r="B7" t="s">
        <v>262</v>
      </c>
      <c r="C7" t="s">
        <v>268</v>
      </c>
      <c r="E7">
        <v>1</v>
      </c>
      <c r="F7" s="16" t="s">
        <v>264</v>
      </c>
      <c r="G7" s="38">
        <v>3500</v>
      </c>
      <c r="J7" t="s">
        <v>294</v>
      </c>
      <c r="K7" t="s">
        <v>296</v>
      </c>
    </row>
    <row r="8" spans="1:11" x14ac:dyDescent="0.3">
      <c r="E8">
        <v>2</v>
      </c>
      <c r="F8" s="16" t="s">
        <v>265</v>
      </c>
      <c r="G8" s="38">
        <v>500</v>
      </c>
      <c r="J8" t="s">
        <v>91</v>
      </c>
      <c r="K8" t="s">
        <v>295</v>
      </c>
    </row>
    <row r="9" spans="1:11" ht="28.5" customHeight="1" x14ac:dyDescent="0.3">
      <c r="B9" t="s">
        <v>266</v>
      </c>
      <c r="C9">
        <f>VLOOKUP(C7,F7:G12,2,FALSE)</f>
        <v>4000</v>
      </c>
      <c r="E9">
        <v>3</v>
      </c>
      <c r="F9" s="16" t="s">
        <v>267</v>
      </c>
      <c r="G9" s="38">
        <v>5000</v>
      </c>
    </row>
    <row r="10" spans="1:11" x14ac:dyDescent="0.3">
      <c r="E10">
        <v>4</v>
      </c>
      <c r="F10" s="16" t="s">
        <v>268</v>
      </c>
      <c r="G10" s="38">
        <v>4000</v>
      </c>
    </row>
    <row r="11" spans="1:11" x14ac:dyDescent="0.3">
      <c r="E11">
        <v>5</v>
      </c>
      <c r="F11" s="16" t="s">
        <v>269</v>
      </c>
      <c r="G11" s="38">
        <v>4900</v>
      </c>
    </row>
    <row r="12" spans="1:11" x14ac:dyDescent="0.3">
      <c r="E12">
        <v>6</v>
      </c>
      <c r="F12" s="16" t="s">
        <v>270</v>
      </c>
      <c r="G12" s="38">
        <v>700</v>
      </c>
    </row>
    <row r="18" spans="5:5" x14ac:dyDescent="0.3">
      <c r="E18" t="s">
        <v>304</v>
      </c>
    </row>
  </sheetData>
  <dataValidations count="1">
    <dataValidation type="list" allowBlank="1" showInputMessage="1" showErrorMessage="1" sqref="C7" xr:uid="{F371A887-3028-481B-B291-A306568F0D79}">
      <formula1>$F$7:$F$12</formula1>
    </dataValidation>
  </dataValidations>
  <pageMargins left="0.7" right="0.7" top="0.75" bottom="0.75" header="0.3" footer="0.3"/>
  <pageSetup orientation="portrait" horizontalDpi="360" verticalDpi="36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C4:D7"/>
  <sheetViews>
    <sheetView workbookViewId="0">
      <selection activeCell="H14" sqref="H14"/>
    </sheetView>
  </sheetViews>
  <sheetFormatPr baseColWidth="10" defaultRowHeight="14.4" x14ac:dyDescent="0.3"/>
  <sheetData>
    <row r="4" spans="3:4" x14ac:dyDescent="0.3">
      <c r="C4" t="s">
        <v>289</v>
      </c>
      <c r="D4" t="s">
        <v>291</v>
      </c>
    </row>
    <row r="7" spans="3:4" x14ac:dyDescent="0.3">
      <c r="C7" t="s">
        <v>290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10</vt:i4>
      </vt:variant>
      <vt:variant>
        <vt:lpstr>Rangos con nombre</vt:lpstr>
      </vt:variant>
      <vt:variant>
        <vt:i4>34</vt:i4>
      </vt:variant>
    </vt:vector>
  </HeadingPairs>
  <TitlesOfParts>
    <vt:vector size="44" baseType="lpstr">
      <vt:lpstr>portada</vt:lpstr>
      <vt:lpstr>buscarv</vt:lpstr>
      <vt:lpstr>indice y coincidir</vt:lpstr>
      <vt:lpstr>indirecto</vt:lpstr>
      <vt:lpstr>buscarv2</vt:lpstr>
      <vt:lpstr>indice y coincidir 2</vt:lpstr>
      <vt:lpstr>buscarv y buscarh</vt:lpstr>
      <vt:lpstr>Hoja6</vt:lpstr>
      <vt:lpstr>Hoja7</vt:lpstr>
      <vt:lpstr>Hoja9</vt:lpstr>
      <vt:lpstr>indirecto!Administracion</vt:lpstr>
      <vt:lpstr>indirecto!AdministracionI</vt:lpstr>
      <vt:lpstr>indirecto!Algoritmos</vt:lpstr>
      <vt:lpstr>indirecto!BasesdeDatos</vt:lpstr>
      <vt:lpstr>Hoja6!Bendaña</vt:lpstr>
      <vt:lpstr>Hoja6!Cardiologo</vt:lpstr>
      <vt:lpstr>Hoja6!CentroMedico</vt:lpstr>
      <vt:lpstr>indirecto!Civil</vt:lpstr>
      <vt:lpstr>indirecto!Concretos</vt:lpstr>
      <vt:lpstr>indirecto!Contabilidad.</vt:lpstr>
      <vt:lpstr>Hoja6!DelValle</vt:lpstr>
      <vt:lpstr>indirecto!Derecho</vt:lpstr>
      <vt:lpstr>Hoja6!Dermatologo</vt:lpstr>
      <vt:lpstr>indirecto!Estatica</vt:lpstr>
      <vt:lpstr>Hoja6!Gastroenterologo</vt:lpstr>
      <vt:lpstr>Hoja6!Ginecologo</vt:lpstr>
      <vt:lpstr>indirecto!Ing.Civil</vt:lpstr>
      <vt:lpstr>Hoja6!Internista</vt:lpstr>
      <vt:lpstr>indirecto!Legislacion</vt:lpstr>
      <vt:lpstr>Hoja6!Neumologo</vt:lpstr>
      <vt:lpstr>Hoja6!Neurologo</vt:lpstr>
      <vt:lpstr>Hoja6!Nutricionista</vt:lpstr>
      <vt:lpstr>Hoja6!Oftalmologo</vt:lpstr>
      <vt:lpstr>Hoja6!Oncologo</vt:lpstr>
      <vt:lpstr>Hoja6!Otorrinolaringologo</vt:lpstr>
      <vt:lpstr>Hoja6!Pediatra</vt:lpstr>
      <vt:lpstr>indirecto!Penal</vt:lpstr>
      <vt:lpstr>indirecto!PrincipiosdeComputacion</vt:lpstr>
      <vt:lpstr>indirecto!ProgramacionI</vt:lpstr>
      <vt:lpstr>indirecto!RecursosHumanos</vt:lpstr>
      <vt:lpstr>Hoja6!Semesa</vt:lpstr>
      <vt:lpstr>indirecto!Sistemas</vt:lpstr>
      <vt:lpstr>indirecto!Topografia</vt:lpstr>
      <vt:lpstr>Hoja6!Urologo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GLENDA MEZA</dc:creator>
  <cp:lastModifiedBy>Roberto Carlos Castillo Castellanos</cp:lastModifiedBy>
  <dcterms:created xsi:type="dcterms:W3CDTF">2016-06-15T17:43:15Z</dcterms:created>
  <dcterms:modified xsi:type="dcterms:W3CDTF">2022-10-20T22:56:08Z</dcterms:modified>
</cp:coreProperties>
</file>