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filterPrivacy="1" defaultThemeVersion="166925"/>
  <xr:revisionPtr revIDLastSave="0" documentId="8_{D894795F-B783-4ED9-8BD2-BF8AB61EB43A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O6" i="1"/>
  <c r="O7" i="1"/>
  <c r="O5" i="1"/>
  <c r="O4" i="1"/>
  <c r="M5" i="1"/>
  <c r="M6" i="1"/>
  <c r="M7" i="1"/>
  <c r="M8" i="1"/>
  <c r="M4" i="1"/>
  <c r="E5" i="1"/>
  <c r="E6" i="1"/>
  <c r="E7" i="1"/>
  <c r="E4" i="1"/>
  <c r="G4" i="1"/>
  <c r="I4" i="1" s="1"/>
  <c r="K4" i="1" s="1"/>
  <c r="G6" i="1"/>
  <c r="I6" i="1" s="1"/>
  <c r="K6" i="1" s="1"/>
  <c r="G7" i="1"/>
  <c r="I7" i="1" s="1"/>
  <c r="K7" i="1" s="1"/>
  <c r="G5" i="1" l="1"/>
  <c r="I5" i="1" s="1"/>
  <c r="K5" i="1" s="1"/>
  <c r="K8" i="1" s="1"/>
</calcChain>
</file>

<file path=xl/sharedStrings.xml><?xml version="1.0" encoding="utf-8"?>
<sst xmlns="http://schemas.openxmlformats.org/spreadsheetml/2006/main" count="48" uniqueCount="21">
  <si>
    <t>Dispositivo</t>
  </si>
  <si>
    <t>Consumo</t>
  </si>
  <si>
    <t>Watts</t>
  </si>
  <si>
    <t>Horas</t>
  </si>
  <si>
    <t>Dias</t>
  </si>
  <si>
    <t>Consumo Diario</t>
  </si>
  <si>
    <t>Consumo Semanal</t>
  </si>
  <si>
    <t>Consumo Mensual</t>
  </si>
  <si>
    <t>KiloWatts</t>
  </si>
  <si>
    <t>Gasto Monetario</t>
  </si>
  <si>
    <t>Lempiras</t>
  </si>
  <si>
    <t>Computadora</t>
  </si>
  <si>
    <t xml:space="preserve">W </t>
  </si>
  <si>
    <t>W</t>
  </si>
  <si>
    <t>KW</t>
  </si>
  <si>
    <t>L</t>
  </si>
  <si>
    <t>Monitor</t>
  </si>
  <si>
    <t>Aire</t>
  </si>
  <si>
    <t>Data show</t>
  </si>
  <si>
    <t>Tarifa 1</t>
  </si>
  <si>
    <t>Tarifa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</si>
</sst>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_-* #,##0_-;\-* #,##0_-;_-* &quot;-&quot;??_-;_-@_-"/>
    <numFmt numFmtId="170" formatCode="#,##0.0000"/>
    <numFmt numFmtId="173" formatCode="_-* #,##0.0000_-;\-* #,##0.0000_-;_-* &quot;-&quot;????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2" fontId="0" fillId="0" borderId="0" xfId="0" applyNumberFormat="1"/>
    <xf numFmtId="43" fontId="0" fillId="0" borderId="0" xfId="0" applyNumberFormat="1"/>
    <xf numFmtId="166" fontId="0" fillId="0" borderId="0" xfId="0" applyNumberFormat="1"/>
    <xf numFmtId="1" fontId="0" fillId="0" borderId="0" xfId="0" applyNumberFormat="1"/>
    <xf numFmtId="170" fontId="0" fillId="0" borderId="0" xfId="0" applyNumberFormat="1"/>
    <xf numFmtId="0" fontId="1" fillId="0" borderId="2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/>
    <xf numFmtId="0" fontId="0" fillId="2" borderId="2" xfId="0" applyFill="1" applyBorder="1"/>
    <xf numFmtId="0" fontId="1" fillId="2" borderId="3" xfId="0" applyFont="1" applyFill="1" applyBorder="1"/>
    <xf numFmtId="173" fontId="0" fillId="0" borderId="0" xfId="0" applyNumberFormat="1"/>
    <xf numFmtId="2" fontId="0" fillId="2" borderId="0" xfId="0" applyNumberFormat="1" applyFill="1"/>
    <xf numFmtId="2" fontId="1" fillId="2" borderId="2" xfId="0" applyNumberFormat="1" applyFont="1" applyFill="1" applyBorder="1"/>
    <xf numFmtId="2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3:P16"/>
  <sheetViews>
    <sheetView tabSelected="1" workbookViewId="0">
      <selection activeCell="O10" sqref="O10:O12"/>
    </sheetView>
  </sheetViews>
  <sheetFormatPr defaultColWidth="11.42578125" defaultRowHeight="15"/>
  <cols>
    <col min="2" max="2" width="13.42578125" customWidth="1"/>
    <col min="4" max="4" width="6.140625" customWidth="1"/>
    <col min="7" max="7" width="20" customWidth="1"/>
    <col min="8" max="8" width="6.7109375" customWidth="1"/>
    <col min="9" max="9" width="18.5703125" customWidth="1"/>
    <col min="10" max="10" width="5.85546875" customWidth="1"/>
    <col min="11" max="11" width="17.85546875" customWidth="1"/>
    <col min="12" max="12" width="6.5703125" customWidth="1"/>
    <col min="13" max="13" width="19.5703125" customWidth="1"/>
    <col min="15" max="15" width="24.42578125" customWidth="1"/>
  </cols>
  <sheetData>
    <row r="3" spans="1:16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2</v>
      </c>
      <c r="I3" s="2" t="s">
        <v>6</v>
      </c>
      <c r="J3" s="2" t="s">
        <v>2</v>
      </c>
      <c r="K3" s="3" t="s">
        <v>7</v>
      </c>
      <c r="L3" s="3" t="s">
        <v>2</v>
      </c>
      <c r="M3" s="10" t="s">
        <v>7</v>
      </c>
      <c r="N3" s="10" t="s">
        <v>8</v>
      </c>
      <c r="O3" s="10" t="s">
        <v>9</v>
      </c>
      <c r="P3" s="14" t="s">
        <v>10</v>
      </c>
    </row>
    <row r="4" spans="1:16">
      <c r="B4" t="s">
        <v>11</v>
      </c>
      <c r="C4" s="7">
        <v>700</v>
      </c>
      <c r="D4" t="s">
        <v>12</v>
      </c>
      <c r="E4" s="5">
        <f>(8*5+4)/6</f>
        <v>7.333333333333333</v>
      </c>
      <c r="F4" s="6">
        <v>5</v>
      </c>
      <c r="G4" s="4">
        <f>C4*E4</f>
        <v>5133.333333333333</v>
      </c>
      <c r="H4" t="s">
        <v>13</v>
      </c>
      <c r="I4" s="4">
        <f>G4*6</f>
        <v>30800</v>
      </c>
      <c r="J4" t="s">
        <v>13</v>
      </c>
      <c r="K4" s="4">
        <f>I4*4</f>
        <v>123200</v>
      </c>
      <c r="L4" t="s">
        <v>13</v>
      </c>
      <c r="M4" s="16">
        <f>K4/1000</f>
        <v>123.2</v>
      </c>
      <c r="N4" s="12" t="s">
        <v>14</v>
      </c>
      <c r="O4" s="16">
        <f>IF(M4&lt;=50,4.6361*M4,6.0327*M4)</f>
        <v>743.22864000000004</v>
      </c>
      <c r="P4" s="12" t="s">
        <v>15</v>
      </c>
    </row>
    <row r="5" spans="1:16">
      <c r="B5" t="s">
        <v>16</v>
      </c>
      <c r="C5" s="7">
        <v>45</v>
      </c>
      <c r="D5" t="s">
        <v>12</v>
      </c>
      <c r="E5" s="5">
        <f t="shared" ref="E5:E7" si="0">(8*5+4)/6</f>
        <v>7.333333333333333</v>
      </c>
      <c r="F5" s="6">
        <v>5</v>
      </c>
      <c r="G5" s="4">
        <f>C5*E5</f>
        <v>330</v>
      </c>
      <c r="H5" t="s">
        <v>13</v>
      </c>
      <c r="I5" s="4">
        <f t="shared" ref="I5:I7" si="1">G5*6</f>
        <v>1980</v>
      </c>
      <c r="J5" t="s">
        <v>13</v>
      </c>
      <c r="K5" s="4">
        <f t="shared" ref="K5:K7" si="2">I5*4</f>
        <v>7920</v>
      </c>
      <c r="L5" t="s">
        <v>13</v>
      </c>
      <c r="M5" s="16">
        <f t="shared" ref="M5:M8" si="3">K5/1000</f>
        <v>7.92</v>
      </c>
      <c r="N5" s="12" t="s">
        <v>14</v>
      </c>
      <c r="O5" s="16">
        <f t="shared" ref="O5:O8" si="4">IF(M5&lt;=50,4.6361*M5,6.0327*M5)</f>
        <v>36.717911999999998</v>
      </c>
      <c r="P5" s="12" t="s">
        <v>15</v>
      </c>
    </row>
    <row r="6" spans="1:16">
      <c r="B6" t="s">
        <v>17</v>
      </c>
      <c r="C6" s="7">
        <v>2220</v>
      </c>
      <c r="D6" t="s">
        <v>12</v>
      </c>
      <c r="E6" s="5">
        <f t="shared" si="0"/>
        <v>7.333333333333333</v>
      </c>
      <c r="F6" s="6">
        <v>5</v>
      </c>
      <c r="G6" s="4">
        <f t="shared" ref="G6:G7" si="5">C6*E6</f>
        <v>16280</v>
      </c>
      <c r="H6" t="s">
        <v>13</v>
      </c>
      <c r="I6" s="4">
        <f t="shared" si="1"/>
        <v>97680</v>
      </c>
      <c r="J6" t="s">
        <v>13</v>
      </c>
      <c r="K6" s="4">
        <f t="shared" si="2"/>
        <v>390720</v>
      </c>
      <c r="L6" t="s">
        <v>13</v>
      </c>
      <c r="M6" s="16">
        <f t="shared" si="3"/>
        <v>390.72</v>
      </c>
      <c r="N6" s="12" t="s">
        <v>14</v>
      </c>
      <c r="O6" s="16">
        <f>IF(M6&lt;=50,476361*M6,6.0327*M6)</f>
        <v>2357.0965440000004</v>
      </c>
      <c r="P6" s="12" t="s">
        <v>15</v>
      </c>
    </row>
    <row r="7" spans="1:16">
      <c r="B7" t="s">
        <v>18</v>
      </c>
      <c r="C7" s="7">
        <v>330</v>
      </c>
      <c r="D7" t="s">
        <v>12</v>
      </c>
      <c r="E7" s="5">
        <f t="shared" si="0"/>
        <v>7.333333333333333</v>
      </c>
      <c r="F7" s="6">
        <v>5</v>
      </c>
      <c r="G7" s="4">
        <f t="shared" si="5"/>
        <v>2420</v>
      </c>
      <c r="H7" t="s">
        <v>13</v>
      </c>
      <c r="I7" s="4">
        <f t="shared" si="1"/>
        <v>14520</v>
      </c>
      <c r="J7" t="s">
        <v>13</v>
      </c>
      <c r="K7" s="4">
        <f t="shared" si="2"/>
        <v>58080</v>
      </c>
      <c r="L7" t="s">
        <v>13</v>
      </c>
      <c r="M7" s="16">
        <f t="shared" si="3"/>
        <v>58.08</v>
      </c>
      <c r="N7" s="12" t="s">
        <v>14</v>
      </c>
      <c r="O7" s="16">
        <f>IF(M7&lt;=50,4.6361*M7,6.0327*M7)</f>
        <v>350.37921599999999</v>
      </c>
      <c r="P7" s="12" t="s">
        <v>15</v>
      </c>
    </row>
    <row r="8" spans="1:16">
      <c r="K8" s="18">
        <f>SUM(K4:K7)</f>
        <v>579920</v>
      </c>
      <c r="L8" s="9" t="s">
        <v>13</v>
      </c>
      <c r="M8" s="17">
        <f t="shared" si="3"/>
        <v>579.91999999999996</v>
      </c>
      <c r="N8" s="13" t="s">
        <v>14</v>
      </c>
      <c r="O8" s="17">
        <f>IF(M8&gt;50,((M8-50)*6.0327)+(50*4.6361),M8*4.6361)</f>
        <v>3428.6533839999997</v>
      </c>
      <c r="P8" s="11" t="s">
        <v>15</v>
      </c>
    </row>
    <row r="10" spans="1:16">
      <c r="O10" s="15"/>
    </row>
    <row r="12" spans="1:16">
      <c r="O12" s="15"/>
    </row>
    <row r="15" spans="1:16">
      <c r="A15" t="s">
        <v>19</v>
      </c>
      <c r="B15" s="8">
        <v>4.6360999999999999</v>
      </c>
    </row>
    <row r="16" spans="1:16">
      <c r="A16" t="s">
        <v>20</v>
      </c>
      <c r="B16">
        <v>6.0327000000000002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2022-03-22T01:23:12Z</dcterms:created>
  <dcterms:modified xsi:type="dcterms:W3CDTF">2022-03-22T02:11:08Z</dcterms:modified>
  <cp:category/>
  <cp:contentStatus/>
</cp:coreProperties>
</file>