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Google Drive\Imperial\Business Analytics Report\Time_Scheduling\Important_Construction_Documents\"/>
    </mc:Choice>
  </mc:AlternateContent>
  <xr:revisionPtr revIDLastSave="0" documentId="13_ncr:1_{D2FA1155-41C2-4FD0-B7D6-F2721069418B}" xr6:coauthVersionLast="43" xr6:coauthVersionMax="43" xr10:uidLastSave="{00000000-0000-0000-0000-000000000000}"/>
  <bookViews>
    <workbookView xWindow="-110" yWindow="-110" windowWidth="19420" windowHeight="10420" xr2:uid="{D87DDB97-ACE5-4A4C-9F25-5B23E0C20F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8" i="1" l="1"/>
  <c r="R48" i="1"/>
  <c r="S48" i="1"/>
  <c r="Q45" i="1"/>
  <c r="R45" i="1"/>
  <c r="S45" i="1"/>
  <c r="Q46" i="1"/>
  <c r="R46" i="1"/>
  <c r="S46" i="1"/>
  <c r="Q47" i="1"/>
  <c r="R47" i="1"/>
  <c r="S47" i="1"/>
  <c r="R44" i="1"/>
  <c r="S44" i="1"/>
  <c r="Q44" i="1"/>
  <c r="G47" i="1"/>
  <c r="F45" i="1"/>
  <c r="F46" i="1"/>
  <c r="F47" i="1"/>
  <c r="F48" i="1"/>
  <c r="F44" i="1"/>
  <c r="G48" i="1"/>
  <c r="G44" i="1"/>
  <c r="G45" i="1"/>
  <c r="G46" i="1"/>
  <c r="H45" i="1"/>
  <c r="H33" i="1"/>
  <c r="H34" i="1"/>
  <c r="H35" i="1"/>
  <c r="H36" i="1"/>
  <c r="H37" i="1"/>
  <c r="H38" i="1"/>
  <c r="H39" i="1"/>
  <c r="H40" i="1"/>
  <c r="H32" i="1"/>
  <c r="H3" i="1"/>
  <c r="H4" i="1"/>
  <c r="H5" i="1"/>
  <c r="H6" i="1"/>
  <c r="H2" i="1"/>
  <c r="H44" i="1" l="1"/>
  <c r="H47" i="1"/>
  <c r="H48" i="1"/>
  <c r="H46" i="1"/>
  <c r="D31" i="1"/>
  <c r="T12" i="1"/>
  <c r="T11" i="1"/>
  <c r="T10" i="1"/>
  <c r="T9" i="1"/>
  <c r="T8" i="1"/>
</calcChain>
</file>

<file path=xl/sharedStrings.xml><?xml version="1.0" encoding="utf-8"?>
<sst xmlns="http://schemas.openxmlformats.org/spreadsheetml/2006/main" count="159" uniqueCount="38">
  <si>
    <t>project</t>
  </si>
  <si>
    <t>wbs</t>
  </si>
  <si>
    <t>units</t>
  </si>
  <si>
    <t>outer walls</t>
  </si>
  <si>
    <t>sub</t>
  </si>
  <si>
    <t>overall</t>
  </si>
  <si>
    <t>basement</t>
  </si>
  <si>
    <t>1st floor</t>
  </si>
  <si>
    <t>2nd floor</t>
  </si>
  <si>
    <t>3d floor</t>
  </si>
  <si>
    <t>4th floor</t>
  </si>
  <si>
    <t>m2</t>
  </si>
  <si>
    <t>measurement_unit</t>
  </si>
  <si>
    <t>windows</t>
  </si>
  <si>
    <t>doors</t>
  </si>
  <si>
    <t>floors</t>
  </si>
  <si>
    <t>hours</t>
  </si>
  <si>
    <t>ceilings</t>
  </si>
  <si>
    <t>pc</t>
  </si>
  <si>
    <t>concrete floor</t>
  </si>
  <si>
    <t>under basement</t>
  </si>
  <si>
    <t>isolation</t>
  </si>
  <si>
    <t>roof</t>
  </si>
  <si>
    <t>inner walls</t>
  </si>
  <si>
    <t>m</t>
  </si>
  <si>
    <t>glass walls</t>
  </si>
  <si>
    <t>doors inside</t>
  </si>
  <si>
    <t>paint inside</t>
  </si>
  <si>
    <t>holes</t>
  </si>
  <si>
    <t>corners</t>
  </si>
  <si>
    <t>support</t>
  </si>
  <si>
    <t>mortar_perc</t>
  </si>
  <si>
    <t>outer_perc</t>
  </si>
  <si>
    <t>inner_perc</t>
  </si>
  <si>
    <t>wall_count</t>
  </si>
  <si>
    <t>mortar</t>
  </si>
  <si>
    <t>outer</t>
  </si>
  <si>
    <t>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</si>
</sst>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k_r_._-;\-* #,##0\ _k_r_._-;_-* &quot;-&quot;\ _k_r_._-;_-@_-"/>
    <numFmt numFmtId="165" formatCode="_-* #,##0.0\ _k_r_._-;\-* #,##0.0\ _k_r_._-;_-* &quot;-&quot;\ _k_r_.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2" applyNumberFormat="1" applyFont="1"/>
    <xf numFmtId="0" fontId="0" fillId="0" borderId="0" xfId="0"/>
    <xf numFmtId="0" fontId="0" fillId="2" borderId="0" xfId="0" applyFill="1"/>
  </cellXfs>
  <cellStyles count="4">
    <cellStyle name="Comma [0] 2" xfId="2" xr:uid="{AB1CD493-701F-4AE4-966D-76FADEAD4819}"/>
    <cellStyle name="Normal" xfId="0" builtinId="0"/>
    <cellStyle name="Normal 2" xfId="1" xr:uid="{3C3B418D-1C8C-4C69-B2C4-4EC5DCAC1B0E}"/>
    <cellStyle name="Normal 2 2" xfId="3" xr:uid="{606334D5-8881-49B6-A509-9D13B9F711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34BD-044E-4E86-9D7B-E4150BEE119E}">
  <dimension ref="A1:W54"/>
  <sheetViews>
    <sheetView tabSelected="1" topLeftCell="A10" zoomScale="70" zoomScaleNormal="70" workbookViewId="0">
      <selection activeCell="Q21" sqref="Q21"/>
    </sheetView>
  </sheetViews>
  <sheetFormatPr defaultRowHeight="14.5" x14ac:dyDescent="0.35"/>
  <cols>
    <col min="2" max="2" width="12.453125" bestFit="1" customWidth="1"/>
    <col min="3" max="3" width="14.6328125" bestFit="1" customWidth="1"/>
    <col min="5" max="5" width="16.81640625" bestFit="1" customWidth="1"/>
    <col min="8" max="9" width="8.7265625" style="8"/>
    <col min="10" max="10" width="9.90625" style="8" bestFit="1" customWidth="1"/>
    <col min="11" max="11" width="8.7265625" style="3"/>
    <col min="12" max="12" width="8.7265625" style="8"/>
    <col min="13" max="13" width="8.7265625" style="3"/>
    <col min="14" max="16" width="8.7265625" style="8"/>
    <col min="17" max="17" width="10" style="8" bestFit="1" customWidth="1"/>
    <col min="18" max="18" width="9.81640625" style="8" bestFit="1" customWidth="1"/>
    <col min="19" max="19" width="11.26953125" style="8" bestFit="1" customWidth="1"/>
    <col min="20" max="20" width="10" bestFit="1" customWidth="1"/>
  </cols>
  <sheetData>
    <row r="1" spans="1:20" x14ac:dyDescent="0.35">
      <c r="A1" t="s">
        <v>0</v>
      </c>
      <c r="B1" t="s">
        <v>1</v>
      </c>
      <c r="C1" t="s">
        <v>4</v>
      </c>
      <c r="D1" t="s">
        <v>2</v>
      </c>
      <c r="E1" t="s">
        <v>12</v>
      </c>
      <c r="F1" s="9" t="s">
        <v>13</v>
      </c>
      <c r="G1" s="9" t="s">
        <v>14</v>
      </c>
      <c r="H1" s="9" t="s">
        <v>28</v>
      </c>
      <c r="I1" s="9" t="s">
        <v>29</v>
      </c>
      <c r="J1" s="9" t="s">
        <v>34</v>
      </c>
      <c r="K1" s="9" t="s">
        <v>21</v>
      </c>
      <c r="L1" s="9" t="s">
        <v>30</v>
      </c>
      <c r="M1" s="9" t="s">
        <v>22</v>
      </c>
      <c r="N1" s="8" t="s">
        <v>36</v>
      </c>
      <c r="O1" s="8" t="s">
        <v>37</v>
      </c>
      <c r="P1" s="8" t="s">
        <v>35</v>
      </c>
      <c r="Q1" s="8" t="s">
        <v>32</v>
      </c>
      <c r="R1" s="8" t="s">
        <v>33</v>
      </c>
      <c r="S1" s="8" t="s">
        <v>31</v>
      </c>
      <c r="T1" t="s">
        <v>16</v>
      </c>
    </row>
    <row r="2" spans="1:20" x14ac:dyDescent="0.35">
      <c r="A2">
        <v>2</v>
      </c>
      <c r="B2" t="s">
        <v>3</v>
      </c>
      <c r="C2" t="s">
        <v>6</v>
      </c>
      <c r="D2">
        <v>76.97</v>
      </c>
      <c r="E2" t="s">
        <v>11</v>
      </c>
      <c r="F2">
        <v>0</v>
      </c>
      <c r="G2">
        <v>2</v>
      </c>
      <c r="H2" s="8">
        <f>F2+G2</f>
        <v>2</v>
      </c>
      <c r="I2" s="8">
        <v>15</v>
      </c>
      <c r="T2">
        <v>590</v>
      </c>
    </row>
    <row r="3" spans="1:20" x14ac:dyDescent="0.35">
      <c r="A3">
        <v>2</v>
      </c>
      <c r="B3" t="s">
        <v>3</v>
      </c>
      <c r="C3" t="s">
        <v>7</v>
      </c>
      <c r="D3">
        <v>229.25399999999999</v>
      </c>
      <c r="E3" t="s">
        <v>11</v>
      </c>
      <c r="F3">
        <v>51</v>
      </c>
      <c r="G3">
        <v>6</v>
      </c>
      <c r="H3" s="8">
        <f t="shared" ref="H3:H6" si="0">F3+G3</f>
        <v>57</v>
      </c>
      <c r="I3" s="8">
        <v>28</v>
      </c>
      <c r="T3">
        <v>1396</v>
      </c>
    </row>
    <row r="4" spans="1:20" x14ac:dyDescent="0.35">
      <c r="A4">
        <v>2</v>
      </c>
      <c r="B4" t="s">
        <v>3</v>
      </c>
      <c r="C4" t="s">
        <v>8</v>
      </c>
      <c r="D4">
        <v>202.70400000000001</v>
      </c>
      <c r="E4" t="s">
        <v>11</v>
      </c>
      <c r="F4">
        <v>82</v>
      </c>
      <c r="G4">
        <v>9</v>
      </c>
      <c r="H4" s="8">
        <f t="shared" si="0"/>
        <v>91</v>
      </c>
      <c r="I4" s="8">
        <v>28</v>
      </c>
      <c r="T4">
        <v>1056</v>
      </c>
    </row>
    <row r="5" spans="1:20" x14ac:dyDescent="0.35">
      <c r="A5">
        <v>2</v>
      </c>
      <c r="B5" t="s">
        <v>3</v>
      </c>
      <c r="C5" t="s">
        <v>9</v>
      </c>
      <c r="D5">
        <v>105.122</v>
      </c>
      <c r="E5" t="s">
        <v>11</v>
      </c>
      <c r="F5">
        <v>22</v>
      </c>
      <c r="G5">
        <v>3</v>
      </c>
      <c r="H5" s="8">
        <f t="shared" si="0"/>
        <v>25</v>
      </c>
      <c r="I5" s="8">
        <v>10</v>
      </c>
      <c r="T5">
        <v>848</v>
      </c>
    </row>
    <row r="6" spans="1:20" x14ac:dyDescent="0.35">
      <c r="A6">
        <v>2</v>
      </c>
      <c r="B6" t="s">
        <v>3</v>
      </c>
      <c r="C6" t="s">
        <v>10</v>
      </c>
      <c r="D6">
        <v>105.122</v>
      </c>
      <c r="E6" t="s">
        <v>11</v>
      </c>
      <c r="F6">
        <v>22</v>
      </c>
      <c r="G6">
        <v>3</v>
      </c>
      <c r="H6" s="8">
        <f t="shared" si="0"/>
        <v>25</v>
      </c>
      <c r="I6" s="8">
        <v>10</v>
      </c>
      <c r="T6">
        <v>558</v>
      </c>
    </row>
    <row r="7" spans="1:20" x14ac:dyDescent="0.35">
      <c r="A7">
        <v>1</v>
      </c>
      <c r="B7" t="s">
        <v>15</v>
      </c>
      <c r="C7" t="s">
        <v>5</v>
      </c>
      <c r="D7" s="1">
        <v>4306</v>
      </c>
      <c r="E7" s="1" t="s">
        <v>11</v>
      </c>
      <c r="T7" s="3">
        <v>6276</v>
      </c>
    </row>
    <row r="8" spans="1:20" x14ac:dyDescent="0.35">
      <c r="A8">
        <v>2</v>
      </c>
      <c r="B8" t="s">
        <v>15</v>
      </c>
      <c r="C8" t="s">
        <v>6</v>
      </c>
      <c r="D8">
        <v>142</v>
      </c>
      <c r="E8" t="s">
        <v>11</v>
      </c>
      <c r="T8">
        <f>228/5 + 472</f>
        <v>517.6</v>
      </c>
    </row>
    <row r="9" spans="1:20" x14ac:dyDescent="0.35">
      <c r="A9">
        <v>2</v>
      </c>
      <c r="B9" t="s">
        <v>15</v>
      </c>
      <c r="C9" t="s">
        <v>7</v>
      </c>
      <c r="D9">
        <v>804</v>
      </c>
      <c r="E9" t="s">
        <v>11</v>
      </c>
      <c r="T9">
        <f>228/5 + 871</f>
        <v>916.6</v>
      </c>
    </row>
    <row r="10" spans="1:20" x14ac:dyDescent="0.35">
      <c r="A10">
        <v>2</v>
      </c>
      <c r="B10" t="s">
        <v>15</v>
      </c>
      <c r="C10" t="s">
        <v>8</v>
      </c>
      <c r="D10">
        <v>816</v>
      </c>
      <c r="E10" t="s">
        <v>11</v>
      </c>
      <c r="T10">
        <f>228/5 + 453</f>
        <v>498.6</v>
      </c>
    </row>
    <row r="11" spans="1:20" x14ac:dyDescent="0.35">
      <c r="A11">
        <v>2</v>
      </c>
      <c r="B11" t="s">
        <v>15</v>
      </c>
      <c r="C11" t="s">
        <v>9</v>
      </c>
      <c r="D11">
        <v>366</v>
      </c>
      <c r="E11" t="s">
        <v>11</v>
      </c>
      <c r="T11">
        <f>228/5 + 227</f>
        <v>272.60000000000002</v>
      </c>
    </row>
    <row r="12" spans="1:20" x14ac:dyDescent="0.35">
      <c r="A12">
        <v>2</v>
      </c>
      <c r="B12" t="s">
        <v>15</v>
      </c>
      <c r="C12" t="s">
        <v>10</v>
      </c>
      <c r="D12">
        <v>365</v>
      </c>
      <c r="E12" t="s">
        <v>11</v>
      </c>
      <c r="T12">
        <f>228/5 + 213</f>
        <v>258.60000000000002</v>
      </c>
    </row>
    <row r="13" spans="1:20" s="4" customFormat="1" x14ac:dyDescent="0.35">
      <c r="A13" s="4">
        <v>1</v>
      </c>
      <c r="B13" s="4" t="s">
        <v>17</v>
      </c>
      <c r="C13" s="4" t="s">
        <v>5</v>
      </c>
      <c r="D13" s="5">
        <v>10460</v>
      </c>
      <c r="E13" s="4" t="s">
        <v>11</v>
      </c>
      <c r="H13" s="8"/>
      <c r="I13" s="8"/>
      <c r="J13" s="8"/>
      <c r="L13" s="8"/>
      <c r="N13" s="8"/>
      <c r="O13" s="8"/>
      <c r="P13" s="8"/>
      <c r="Q13" s="8"/>
      <c r="R13" s="8"/>
      <c r="S13" s="8"/>
      <c r="T13" s="5">
        <v>5151</v>
      </c>
    </row>
    <row r="14" spans="1:20" x14ac:dyDescent="0.35">
      <c r="A14" s="3">
        <v>2</v>
      </c>
      <c r="B14" s="3" t="s">
        <v>17</v>
      </c>
      <c r="C14" s="3" t="s">
        <v>6</v>
      </c>
      <c r="D14" s="3"/>
      <c r="E14" s="3"/>
      <c r="F14" s="5"/>
      <c r="G14" s="5"/>
      <c r="K14" s="5"/>
    </row>
    <row r="15" spans="1:20" x14ac:dyDescent="0.35">
      <c r="A15" s="3">
        <v>2</v>
      </c>
      <c r="B15" s="3" t="s">
        <v>17</v>
      </c>
      <c r="C15" s="3" t="s">
        <v>7</v>
      </c>
      <c r="D15" s="3">
        <v>804</v>
      </c>
      <c r="E15" s="3" t="s">
        <v>11</v>
      </c>
      <c r="F15" s="3"/>
      <c r="G15" s="3"/>
      <c r="T15" s="3">
        <v>566</v>
      </c>
    </row>
    <row r="16" spans="1:20" x14ac:dyDescent="0.35">
      <c r="A16" s="3">
        <v>2</v>
      </c>
      <c r="B16" s="3" t="s">
        <v>17</v>
      </c>
      <c r="C16" s="3" t="s">
        <v>8</v>
      </c>
      <c r="D16" s="3">
        <v>816</v>
      </c>
      <c r="E16" s="3" t="s">
        <v>11</v>
      </c>
      <c r="F16" s="3"/>
      <c r="G16" s="3"/>
      <c r="T16" s="3">
        <v>970</v>
      </c>
    </row>
    <row r="17" spans="1:20" x14ac:dyDescent="0.35">
      <c r="A17" s="3">
        <v>2</v>
      </c>
      <c r="B17" s="3" t="s">
        <v>17</v>
      </c>
      <c r="C17" s="3" t="s">
        <v>9</v>
      </c>
      <c r="D17" s="3">
        <v>366</v>
      </c>
      <c r="E17" s="3" t="s">
        <v>11</v>
      </c>
      <c r="F17" s="3"/>
      <c r="G17" s="3"/>
      <c r="T17" s="3">
        <v>498</v>
      </c>
    </row>
    <row r="18" spans="1:20" x14ac:dyDescent="0.35">
      <c r="A18" s="3">
        <v>2</v>
      </c>
      <c r="B18" s="3" t="s">
        <v>17</v>
      </c>
      <c r="C18" s="3" t="s">
        <v>10</v>
      </c>
      <c r="D18" s="3">
        <v>365</v>
      </c>
      <c r="E18" s="3" t="s">
        <v>11</v>
      </c>
      <c r="F18" s="3"/>
      <c r="G18" s="3"/>
      <c r="T18" s="3">
        <v>368</v>
      </c>
    </row>
    <row r="19" spans="1:20" x14ac:dyDescent="0.35">
      <c r="A19" s="3">
        <v>2</v>
      </c>
      <c r="B19" s="3" t="s">
        <v>13</v>
      </c>
      <c r="C19" s="3" t="s">
        <v>6</v>
      </c>
      <c r="D19" s="3"/>
      <c r="E19" s="3"/>
      <c r="F19" s="3"/>
      <c r="G19" s="3"/>
      <c r="T19" s="3"/>
    </row>
    <row r="20" spans="1:20" x14ac:dyDescent="0.35">
      <c r="A20" s="3">
        <v>2</v>
      </c>
      <c r="B20" s="3" t="s">
        <v>13</v>
      </c>
      <c r="C20" s="3" t="s">
        <v>7</v>
      </c>
      <c r="D20" s="3">
        <v>52</v>
      </c>
      <c r="E20" s="3" t="s">
        <v>18</v>
      </c>
      <c r="F20" s="3"/>
      <c r="G20" s="3"/>
      <c r="T20" s="3">
        <v>526</v>
      </c>
    </row>
    <row r="21" spans="1:20" x14ac:dyDescent="0.35">
      <c r="A21" s="3">
        <v>2</v>
      </c>
      <c r="B21" s="3" t="s">
        <v>13</v>
      </c>
      <c r="C21" s="3" t="s">
        <v>8</v>
      </c>
      <c r="D21" s="3">
        <v>82</v>
      </c>
      <c r="E21" s="3" t="s">
        <v>18</v>
      </c>
      <c r="F21" s="3"/>
      <c r="G21" s="3"/>
      <c r="T21" s="3">
        <v>526</v>
      </c>
    </row>
    <row r="22" spans="1:20" x14ac:dyDescent="0.35">
      <c r="A22" s="3">
        <v>2</v>
      </c>
      <c r="B22" s="3" t="s">
        <v>13</v>
      </c>
      <c r="C22" s="3" t="s">
        <v>9</v>
      </c>
      <c r="D22" s="3">
        <v>22</v>
      </c>
      <c r="E22" s="3" t="s">
        <v>18</v>
      </c>
      <c r="F22" s="3"/>
      <c r="G22" s="3"/>
      <c r="T22" s="3">
        <v>513</v>
      </c>
    </row>
    <row r="23" spans="1:20" x14ac:dyDescent="0.35">
      <c r="A23" s="3">
        <v>2</v>
      </c>
      <c r="B23" s="3" t="s">
        <v>13</v>
      </c>
      <c r="C23" s="3" t="s">
        <v>10</v>
      </c>
      <c r="D23" s="3">
        <v>22</v>
      </c>
      <c r="E23" s="3" t="s">
        <v>18</v>
      </c>
      <c r="F23" s="3"/>
      <c r="G23" s="3"/>
      <c r="T23" s="3">
        <v>512</v>
      </c>
    </row>
    <row r="24" spans="1:20" s="3" customFormat="1" x14ac:dyDescent="0.35">
      <c r="A24" s="3">
        <v>1</v>
      </c>
      <c r="B24" s="3" t="s">
        <v>19</v>
      </c>
      <c r="C24" s="3" t="s">
        <v>5</v>
      </c>
      <c r="D24" s="3">
        <v>3447</v>
      </c>
      <c r="E24" s="3" t="s">
        <v>11</v>
      </c>
      <c r="H24" s="8"/>
      <c r="I24" s="8"/>
      <c r="J24" s="8"/>
      <c r="L24" s="8"/>
      <c r="N24" s="8"/>
      <c r="O24" s="8"/>
      <c r="P24" s="8"/>
      <c r="Q24" s="8"/>
      <c r="R24" s="8"/>
      <c r="S24" s="8"/>
      <c r="T24" s="3">
        <v>6644</v>
      </c>
    </row>
    <row r="25" spans="1:20" s="3" customFormat="1" x14ac:dyDescent="0.35">
      <c r="A25" s="3">
        <v>2</v>
      </c>
      <c r="B25" s="3" t="s">
        <v>19</v>
      </c>
      <c r="C25" s="3" t="s">
        <v>20</v>
      </c>
      <c r="D25" s="3">
        <v>160</v>
      </c>
      <c r="E25" s="3" t="s">
        <v>11</v>
      </c>
      <c r="H25" s="8"/>
      <c r="I25" s="8"/>
      <c r="J25" s="8"/>
      <c r="K25" s="3">
        <v>1</v>
      </c>
      <c r="L25" s="8">
        <v>0</v>
      </c>
      <c r="M25" s="3">
        <v>0</v>
      </c>
      <c r="N25" s="8"/>
      <c r="O25" s="8"/>
      <c r="P25" s="8"/>
      <c r="Q25" s="8"/>
      <c r="R25" s="8"/>
      <c r="S25" s="8"/>
      <c r="T25" s="3">
        <v>818</v>
      </c>
    </row>
    <row r="26" spans="1:20" x14ac:dyDescent="0.35">
      <c r="A26" s="3">
        <v>2</v>
      </c>
      <c r="B26" s="3" t="s">
        <v>19</v>
      </c>
      <c r="C26" s="3" t="s">
        <v>6</v>
      </c>
      <c r="D26" s="3">
        <v>160</v>
      </c>
      <c r="E26" s="3" t="s">
        <v>11</v>
      </c>
      <c r="F26" s="3"/>
      <c r="G26" s="3"/>
      <c r="K26" s="3">
        <v>0</v>
      </c>
      <c r="L26" s="8">
        <v>0.3</v>
      </c>
      <c r="M26" s="3">
        <v>0</v>
      </c>
      <c r="T26" s="3">
        <v>576</v>
      </c>
    </row>
    <row r="27" spans="1:20" x14ac:dyDescent="0.35">
      <c r="A27" s="3">
        <v>2</v>
      </c>
      <c r="B27" s="3" t="s">
        <v>19</v>
      </c>
      <c r="C27" s="3" t="s">
        <v>7</v>
      </c>
      <c r="D27" s="3">
        <v>925</v>
      </c>
      <c r="E27" s="3" t="s">
        <v>11</v>
      </c>
      <c r="F27" s="3"/>
      <c r="G27" s="3"/>
      <c r="K27" s="3">
        <v>0</v>
      </c>
      <c r="L27" s="8">
        <v>1</v>
      </c>
      <c r="M27" s="3">
        <v>0</v>
      </c>
      <c r="T27" s="3">
        <v>1020</v>
      </c>
    </row>
    <row r="28" spans="1:20" x14ac:dyDescent="0.35">
      <c r="A28" s="3">
        <v>2</v>
      </c>
      <c r="B28" s="3" t="s">
        <v>19</v>
      </c>
      <c r="C28" s="3" t="s">
        <v>8</v>
      </c>
      <c r="D28" s="3">
        <v>950</v>
      </c>
      <c r="E28" s="3" t="s">
        <v>11</v>
      </c>
      <c r="F28" s="3"/>
      <c r="G28" s="3"/>
      <c r="K28" s="3">
        <v>0</v>
      </c>
      <c r="L28" s="8">
        <v>1</v>
      </c>
      <c r="M28" s="3">
        <v>0</v>
      </c>
      <c r="T28" s="3">
        <v>1540</v>
      </c>
    </row>
    <row r="29" spans="1:20" x14ac:dyDescent="0.35">
      <c r="A29" s="3">
        <v>2</v>
      </c>
      <c r="B29" s="3" t="s">
        <v>19</v>
      </c>
      <c r="C29" s="3" t="s">
        <v>9</v>
      </c>
      <c r="D29" s="3">
        <v>417</v>
      </c>
      <c r="E29" s="3" t="s">
        <v>11</v>
      </c>
      <c r="F29" s="3"/>
      <c r="G29" s="3"/>
      <c r="K29" s="3">
        <v>0</v>
      </c>
      <c r="L29" s="8">
        <v>1</v>
      </c>
      <c r="M29" s="3">
        <v>0</v>
      </c>
      <c r="T29" s="3">
        <v>758</v>
      </c>
    </row>
    <row r="30" spans="1:20" x14ac:dyDescent="0.35">
      <c r="A30" s="3">
        <v>2</v>
      </c>
      <c r="B30" s="3" t="s">
        <v>19</v>
      </c>
      <c r="C30" s="3" t="s">
        <v>10</v>
      </c>
      <c r="D30" s="3">
        <v>417</v>
      </c>
      <c r="E30" s="3" t="s">
        <v>11</v>
      </c>
      <c r="F30" s="3"/>
      <c r="G30" s="3"/>
      <c r="K30" s="3">
        <v>0</v>
      </c>
      <c r="L30" s="8">
        <v>1</v>
      </c>
      <c r="M30" s="3">
        <v>1</v>
      </c>
      <c r="T30" s="3">
        <v>1742</v>
      </c>
    </row>
    <row r="31" spans="1:20" x14ac:dyDescent="0.35">
      <c r="A31" s="3">
        <v>1</v>
      </c>
      <c r="B31" s="3" t="s">
        <v>23</v>
      </c>
      <c r="C31" s="3" t="s">
        <v>5</v>
      </c>
      <c r="D31" s="2">
        <f>1756.5/2.6</f>
        <v>675.57692307692309</v>
      </c>
      <c r="E31" s="3" t="s">
        <v>24</v>
      </c>
      <c r="F31" s="3"/>
      <c r="G31" s="3"/>
      <c r="T31" s="4">
        <v>9952</v>
      </c>
    </row>
    <row r="32" spans="1:20" x14ac:dyDescent="0.35">
      <c r="A32" s="3">
        <v>2</v>
      </c>
      <c r="B32" s="3" t="s">
        <v>23</v>
      </c>
      <c r="C32" s="3" t="s">
        <v>6</v>
      </c>
      <c r="D32" s="3">
        <v>29.2</v>
      </c>
      <c r="E32" s="3" t="s">
        <v>24</v>
      </c>
      <c r="F32" s="3"/>
      <c r="G32" s="3">
        <v>7</v>
      </c>
      <c r="H32" s="8">
        <f>F32+G32</f>
        <v>7</v>
      </c>
      <c r="I32" s="8">
        <v>28</v>
      </c>
      <c r="T32" s="3">
        <v>149</v>
      </c>
    </row>
    <row r="33" spans="1:20" x14ac:dyDescent="0.35">
      <c r="A33" s="3">
        <v>2</v>
      </c>
      <c r="B33" s="3" t="s">
        <v>23</v>
      </c>
      <c r="C33" s="3" t="s">
        <v>7</v>
      </c>
      <c r="D33" s="3">
        <v>78.599999999999994</v>
      </c>
      <c r="E33" s="3" t="s">
        <v>24</v>
      </c>
      <c r="F33" s="4"/>
      <c r="G33" s="4">
        <v>13</v>
      </c>
      <c r="H33" s="8">
        <f t="shared" ref="H33:H40" si="1">F33+G33</f>
        <v>13</v>
      </c>
      <c r="I33" s="8">
        <v>40</v>
      </c>
      <c r="T33" s="3">
        <v>1173</v>
      </c>
    </row>
    <row r="34" spans="1:20" x14ac:dyDescent="0.35">
      <c r="A34" s="3">
        <v>2</v>
      </c>
      <c r="B34" s="3" t="s">
        <v>23</v>
      </c>
      <c r="C34" s="3" t="s">
        <v>8</v>
      </c>
      <c r="D34" s="3">
        <v>110.9</v>
      </c>
      <c r="E34" s="3" t="s">
        <v>24</v>
      </c>
      <c r="F34" s="4"/>
      <c r="G34" s="4">
        <v>15</v>
      </c>
      <c r="H34" s="8">
        <f t="shared" si="1"/>
        <v>15</v>
      </c>
      <c r="I34" s="8">
        <v>79</v>
      </c>
      <c r="T34" s="3">
        <v>904</v>
      </c>
    </row>
    <row r="35" spans="1:20" x14ac:dyDescent="0.35">
      <c r="A35" s="3">
        <v>2</v>
      </c>
      <c r="B35" s="3" t="s">
        <v>23</v>
      </c>
      <c r="C35" s="3" t="s">
        <v>9</v>
      </c>
      <c r="D35" s="3">
        <v>72.599999999999994</v>
      </c>
      <c r="E35" s="3" t="s">
        <v>24</v>
      </c>
      <c r="F35" s="4"/>
      <c r="G35" s="4">
        <v>7</v>
      </c>
      <c r="H35" s="8">
        <f t="shared" si="1"/>
        <v>7</v>
      </c>
      <c r="I35" s="8">
        <v>46</v>
      </c>
      <c r="T35" s="3">
        <v>453</v>
      </c>
    </row>
    <row r="36" spans="1:20" x14ac:dyDescent="0.35">
      <c r="A36" s="3">
        <v>2</v>
      </c>
      <c r="B36" s="3" t="s">
        <v>23</v>
      </c>
      <c r="C36" s="3" t="s">
        <v>10</v>
      </c>
      <c r="D36" s="3">
        <v>90.5</v>
      </c>
      <c r="E36" s="3" t="s">
        <v>24</v>
      </c>
      <c r="F36" s="4"/>
      <c r="G36" s="4">
        <v>11</v>
      </c>
      <c r="H36" s="8">
        <f t="shared" si="1"/>
        <v>11</v>
      </c>
      <c r="I36" s="8">
        <v>57</v>
      </c>
      <c r="T36" s="3">
        <v>521</v>
      </c>
    </row>
    <row r="37" spans="1:20" x14ac:dyDescent="0.35">
      <c r="A37" s="4">
        <v>2</v>
      </c>
      <c r="B37" s="4" t="s">
        <v>25</v>
      </c>
      <c r="C37" s="4" t="s">
        <v>7</v>
      </c>
      <c r="D37" s="4">
        <v>78.599999999999994</v>
      </c>
      <c r="E37" s="4" t="s">
        <v>24</v>
      </c>
      <c r="F37" s="4"/>
      <c r="G37" s="4">
        <v>8</v>
      </c>
      <c r="H37" s="8">
        <f t="shared" si="1"/>
        <v>8</v>
      </c>
      <c r="I37" s="8">
        <v>0</v>
      </c>
      <c r="J37" s="8">
        <v>8</v>
      </c>
      <c r="K37" s="4"/>
      <c r="M37" s="4"/>
      <c r="T37">
        <v>172</v>
      </c>
    </row>
    <row r="38" spans="1:20" x14ac:dyDescent="0.35">
      <c r="A38" s="4">
        <v>2</v>
      </c>
      <c r="B38" s="4" t="s">
        <v>25</v>
      </c>
      <c r="C38" s="4" t="s">
        <v>8</v>
      </c>
      <c r="D38" s="4">
        <v>110.9</v>
      </c>
      <c r="E38" s="4" t="s">
        <v>24</v>
      </c>
      <c r="F38" s="4"/>
      <c r="G38" s="4">
        <v>13</v>
      </c>
      <c r="H38" s="8">
        <f t="shared" si="1"/>
        <v>13</v>
      </c>
      <c r="I38" s="8">
        <v>0</v>
      </c>
      <c r="J38" s="8">
        <v>11</v>
      </c>
      <c r="K38" s="4"/>
      <c r="M38" s="4"/>
      <c r="T38" s="4">
        <v>84</v>
      </c>
    </row>
    <row r="39" spans="1:20" x14ac:dyDescent="0.35">
      <c r="A39" s="4">
        <v>2</v>
      </c>
      <c r="B39" s="4" t="s">
        <v>25</v>
      </c>
      <c r="C39" s="4" t="s">
        <v>9</v>
      </c>
      <c r="D39" s="4">
        <v>72.599999999999994</v>
      </c>
      <c r="E39" s="4" t="s">
        <v>24</v>
      </c>
      <c r="F39" s="4"/>
      <c r="G39" s="4">
        <v>9</v>
      </c>
      <c r="H39" s="8">
        <f t="shared" si="1"/>
        <v>9</v>
      </c>
      <c r="I39" s="8">
        <v>1</v>
      </c>
      <c r="J39" s="8">
        <v>9</v>
      </c>
      <c r="K39" s="4"/>
      <c r="M39" s="4"/>
      <c r="T39" s="4">
        <v>140</v>
      </c>
    </row>
    <row r="40" spans="1:20" x14ac:dyDescent="0.35">
      <c r="A40" s="4">
        <v>2</v>
      </c>
      <c r="B40" s="4" t="s">
        <v>25</v>
      </c>
      <c r="C40" s="4" t="s">
        <v>10</v>
      </c>
      <c r="D40" s="4">
        <v>90.5</v>
      </c>
      <c r="E40" s="4" t="s">
        <v>24</v>
      </c>
      <c r="F40" s="4"/>
      <c r="G40" s="4">
        <v>11</v>
      </c>
      <c r="H40" s="8">
        <f t="shared" si="1"/>
        <v>11</v>
      </c>
      <c r="I40" s="8">
        <v>1</v>
      </c>
      <c r="J40" s="8">
        <v>11</v>
      </c>
      <c r="K40" s="4"/>
      <c r="M40" s="4"/>
      <c r="T40" s="4">
        <v>104</v>
      </c>
    </row>
    <row r="41" spans="1:20" x14ac:dyDescent="0.35">
      <c r="A41" s="4">
        <v>1</v>
      </c>
      <c r="B41" s="4" t="s">
        <v>26</v>
      </c>
      <c r="C41" s="4" t="s">
        <v>5</v>
      </c>
      <c r="D41" s="2">
        <v>53</v>
      </c>
      <c r="E41" s="4" t="s">
        <v>18</v>
      </c>
      <c r="F41" s="4"/>
      <c r="G41" s="4"/>
      <c r="K41" s="4"/>
      <c r="M41" s="4"/>
      <c r="T41" s="4">
        <v>2600</v>
      </c>
    </row>
    <row r="42" spans="1:20" x14ac:dyDescent="0.35">
      <c r="A42" s="4">
        <v>2</v>
      </c>
      <c r="B42" s="6" t="s">
        <v>26</v>
      </c>
      <c r="C42" s="4" t="s">
        <v>5</v>
      </c>
      <c r="D42" s="4">
        <v>55</v>
      </c>
      <c r="E42" s="4" t="s">
        <v>18</v>
      </c>
      <c r="F42" s="4"/>
      <c r="G42" s="4"/>
      <c r="K42" s="4"/>
      <c r="M42" s="4"/>
      <c r="T42" s="4">
        <v>307</v>
      </c>
    </row>
    <row r="43" spans="1:20" x14ac:dyDescent="0.35">
      <c r="A43" s="6">
        <v>1</v>
      </c>
      <c r="B43" s="6" t="s">
        <v>27</v>
      </c>
      <c r="C43" s="6" t="s">
        <v>5</v>
      </c>
      <c r="D43" s="8">
        <v>9091</v>
      </c>
      <c r="E43" s="6" t="s">
        <v>11</v>
      </c>
      <c r="F43" s="6"/>
      <c r="G43" s="6"/>
      <c r="K43" s="6"/>
      <c r="M43" s="6"/>
      <c r="T43" s="8">
        <v>2343</v>
      </c>
    </row>
    <row r="44" spans="1:20" x14ac:dyDescent="0.35">
      <c r="A44" s="6">
        <v>2</v>
      </c>
      <c r="B44" s="6" t="s">
        <v>27</v>
      </c>
      <c r="C44" s="6" t="s">
        <v>6</v>
      </c>
      <c r="D44" s="6">
        <v>460</v>
      </c>
      <c r="E44" s="6" t="s">
        <v>11</v>
      </c>
      <c r="F44" s="6">
        <f>F2</f>
        <v>0</v>
      </c>
      <c r="G44" s="8">
        <f t="shared" ref="G44:G46" si="2">G32*2 +G2</f>
        <v>16</v>
      </c>
      <c r="H44" s="8">
        <f t="shared" ref="H44:H48" si="3">F44+G44</f>
        <v>16</v>
      </c>
      <c r="K44" s="6"/>
      <c r="M44" s="6"/>
      <c r="N44" s="8">
        <v>118.6</v>
      </c>
      <c r="O44" s="8">
        <v>58.3</v>
      </c>
      <c r="P44" s="8">
        <v>0</v>
      </c>
      <c r="Q44" s="8">
        <f>N44/SUM($N44:$P44)</f>
        <v>0.67043527416619564</v>
      </c>
      <c r="R44" s="8">
        <f t="shared" ref="R44:S44" si="4">O44/SUM($N44:$P44)</f>
        <v>0.32956472583380442</v>
      </c>
      <c r="S44" s="8">
        <f t="shared" si="4"/>
        <v>0</v>
      </c>
      <c r="T44" s="6">
        <v>57</v>
      </c>
    </row>
    <row r="45" spans="1:20" x14ac:dyDescent="0.35">
      <c r="A45" s="6">
        <v>2</v>
      </c>
      <c r="B45" s="6" t="s">
        <v>27</v>
      </c>
      <c r="C45" s="6" t="s">
        <v>7</v>
      </c>
      <c r="D45" s="6">
        <v>1350</v>
      </c>
      <c r="E45" s="6" t="s">
        <v>11</v>
      </c>
      <c r="F45" s="8">
        <f t="shared" ref="F45:F48" si="5">F3</f>
        <v>51</v>
      </c>
      <c r="G45" s="8">
        <f t="shared" si="2"/>
        <v>32</v>
      </c>
      <c r="H45" s="8">
        <f t="shared" si="3"/>
        <v>83</v>
      </c>
      <c r="K45" s="6"/>
      <c r="M45" s="6"/>
      <c r="N45" s="8">
        <v>188.4</v>
      </c>
      <c r="O45" s="8">
        <v>157</v>
      </c>
      <c r="P45" s="8">
        <v>135</v>
      </c>
      <c r="Q45" s="8">
        <f t="shared" ref="Q45:Q47" si="6">N45/SUM($N45:$P45)</f>
        <v>0.39217318900915904</v>
      </c>
      <c r="R45" s="8">
        <f t="shared" ref="R45:R48" si="7">O45/SUM($N45:$P45)</f>
        <v>0.32681099084096588</v>
      </c>
      <c r="S45" s="8">
        <f t="shared" ref="S45:S48" si="8">P45/SUM($N45:$P45)</f>
        <v>0.28101582014987514</v>
      </c>
      <c r="T45" s="6">
        <v>1545</v>
      </c>
    </row>
    <row r="46" spans="1:20" x14ac:dyDescent="0.35">
      <c r="A46" s="6">
        <v>2</v>
      </c>
      <c r="B46" s="6" t="s">
        <v>27</v>
      </c>
      <c r="C46" s="6" t="s">
        <v>8</v>
      </c>
      <c r="D46" s="6">
        <v>1380</v>
      </c>
      <c r="E46" s="6" t="s">
        <v>11</v>
      </c>
      <c r="F46" s="8">
        <f t="shared" si="5"/>
        <v>82</v>
      </c>
      <c r="G46" s="8">
        <f t="shared" si="2"/>
        <v>39</v>
      </c>
      <c r="H46" s="8">
        <f t="shared" si="3"/>
        <v>121</v>
      </c>
      <c r="K46" s="6"/>
      <c r="M46" s="6"/>
      <c r="N46" s="8">
        <v>135</v>
      </c>
      <c r="O46" s="8">
        <v>221.8</v>
      </c>
      <c r="P46" s="8">
        <v>135</v>
      </c>
      <c r="Q46" s="8">
        <f t="shared" si="6"/>
        <v>0.27450183001220008</v>
      </c>
      <c r="R46" s="8">
        <f t="shared" si="7"/>
        <v>0.45099633997559985</v>
      </c>
      <c r="S46" s="8">
        <f t="shared" si="8"/>
        <v>0.27450183001220008</v>
      </c>
      <c r="T46" s="6">
        <v>1101</v>
      </c>
    </row>
    <row r="47" spans="1:20" x14ac:dyDescent="0.35">
      <c r="A47" s="6">
        <v>2</v>
      </c>
      <c r="B47" s="6" t="s">
        <v>27</v>
      </c>
      <c r="C47" s="6" t="s">
        <v>9</v>
      </c>
      <c r="D47" s="6">
        <v>710</v>
      </c>
      <c r="E47" s="6" t="s">
        <v>11</v>
      </c>
      <c r="F47" s="8">
        <f t="shared" si="5"/>
        <v>22</v>
      </c>
      <c r="G47" s="8">
        <f>G35*2 +G5</f>
        <v>17</v>
      </c>
      <c r="H47" s="8">
        <f t="shared" si="3"/>
        <v>39</v>
      </c>
      <c r="K47" s="6"/>
      <c r="M47" s="6"/>
      <c r="N47" s="8">
        <v>82</v>
      </c>
      <c r="O47" s="8">
        <v>195</v>
      </c>
      <c r="P47" s="8">
        <v>0</v>
      </c>
      <c r="Q47" s="8">
        <f t="shared" si="6"/>
        <v>0.29602888086642598</v>
      </c>
      <c r="R47" s="8">
        <f t="shared" si="7"/>
        <v>0.70397111913357402</v>
      </c>
      <c r="S47" s="8">
        <f t="shared" si="8"/>
        <v>0</v>
      </c>
      <c r="T47" s="6">
        <v>747</v>
      </c>
    </row>
    <row r="48" spans="1:20" x14ac:dyDescent="0.35">
      <c r="A48" s="6">
        <v>2</v>
      </c>
      <c r="B48" s="6" t="s">
        <v>27</v>
      </c>
      <c r="C48" s="6" t="s">
        <v>10</v>
      </c>
      <c r="D48" s="6">
        <v>803</v>
      </c>
      <c r="E48" s="6" t="s">
        <v>11</v>
      </c>
      <c r="F48" s="8">
        <f t="shared" si="5"/>
        <v>22</v>
      </c>
      <c r="G48" s="8">
        <f t="shared" ref="G48" si="9">G36*2 +G6</f>
        <v>25</v>
      </c>
      <c r="H48" s="8">
        <f t="shared" si="3"/>
        <v>47</v>
      </c>
      <c r="K48" s="6"/>
      <c r="M48" s="6"/>
      <c r="N48" s="8">
        <v>82</v>
      </c>
      <c r="O48" s="8">
        <v>227</v>
      </c>
      <c r="P48" s="8">
        <v>0</v>
      </c>
      <c r="Q48" s="8">
        <f>N48/SUM($N48:$P48)</f>
        <v>0.26537216828478966</v>
      </c>
      <c r="R48" s="8">
        <f t="shared" si="7"/>
        <v>0.7346278317152104</v>
      </c>
      <c r="S48" s="8">
        <f t="shared" si="8"/>
        <v>0</v>
      </c>
      <c r="T48" s="6">
        <v>674</v>
      </c>
    </row>
    <row r="49" spans="1:23" x14ac:dyDescent="0.35">
      <c r="A49" s="6"/>
      <c r="B49" s="6"/>
      <c r="C49" s="6"/>
      <c r="D49" s="6"/>
      <c r="E49" s="6"/>
      <c r="F49" s="6"/>
      <c r="G49" s="8"/>
      <c r="K49" s="6"/>
      <c r="M49" s="6"/>
      <c r="T49" s="6"/>
    </row>
    <row r="50" spans="1:23" x14ac:dyDescent="0.35">
      <c r="A50" s="6"/>
      <c r="B50" s="6"/>
      <c r="C50" s="6"/>
      <c r="D50" s="6"/>
      <c r="E50" s="6"/>
      <c r="F50" s="6"/>
      <c r="G50" s="6"/>
      <c r="K50" s="6"/>
      <c r="M50" s="6"/>
      <c r="T50" s="6"/>
      <c r="U50" s="8"/>
      <c r="V50" s="8"/>
    </row>
    <row r="51" spans="1:23" x14ac:dyDescent="0.35">
      <c r="A51" s="6"/>
      <c r="B51" s="6"/>
      <c r="C51" s="6"/>
      <c r="D51" s="6"/>
      <c r="E51" s="6"/>
      <c r="F51" s="6"/>
      <c r="G51" s="6"/>
      <c r="K51" s="6"/>
      <c r="M51" s="6"/>
      <c r="T51" s="6"/>
      <c r="W51" s="8"/>
    </row>
    <row r="52" spans="1:23" x14ac:dyDescent="0.35">
      <c r="A52" s="6"/>
      <c r="B52" s="6"/>
      <c r="C52" s="6"/>
      <c r="D52" s="6"/>
      <c r="E52" s="6"/>
      <c r="F52" s="6"/>
      <c r="G52" s="6"/>
      <c r="K52" s="6"/>
      <c r="M52" s="6"/>
      <c r="T52" s="6"/>
    </row>
    <row r="54" spans="1:23" x14ac:dyDescent="0.35">
      <c r="D54" s="6"/>
      <c r="E54" s="6"/>
      <c r="F54" s="6"/>
      <c r="G54" s="6"/>
      <c r="J54" s="7"/>
      <c r="K54" s="6"/>
      <c r="M54" s="7"/>
      <c r="N54" s="7"/>
      <c r="O54" s="7"/>
      <c r="P54" s="7"/>
      <c r="Q54" s="7"/>
      <c r="R54" s="7"/>
      <c r="S54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2019-08-22T21:07:08Z</dcterms:created>
  <dcterms:modified xsi:type="dcterms:W3CDTF">2019-08-23T13:15:15Z</dcterms:modified>
</cp:coreProperties>
</file>