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\repos\ME_THESIS_ROBERTBURKE\ME_THESIS_ROBERT_BURKE\Experimental Data\"/>
    </mc:Choice>
  </mc:AlternateContent>
  <xr:revisionPtr revIDLastSave="0" documentId="13_ncr:1_{F014C0FE-87CD-43E6-8B01-833D55F96104}" xr6:coauthVersionLast="47" xr6:coauthVersionMax="47" xr10:uidLastSave="{00000000-0000-0000-0000-000000000000}"/>
  <bookViews>
    <workbookView xWindow="-28920" yWindow="-120" windowWidth="29040" windowHeight="15990" activeTab="1" xr2:uid="{618CC36E-A063-448F-BA4F-D06DDEBB80AF}"/>
  </bookViews>
  <sheets>
    <sheet name="Centre Grasping" sheetId="1" r:id="rId1"/>
    <sheet name="Off-Centre Grasping" sheetId="2" r:id="rId2"/>
    <sheet name="Friction Estim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" i="2" l="1"/>
  <c r="H62" i="2"/>
  <c r="G62" i="2"/>
  <c r="F62" i="2"/>
  <c r="E62" i="2"/>
  <c r="I61" i="2"/>
  <c r="H61" i="2"/>
  <c r="G61" i="2"/>
  <c r="F61" i="2"/>
  <c r="E61" i="2"/>
  <c r="M50" i="2"/>
  <c r="M49" i="2"/>
  <c r="I50" i="2"/>
  <c r="G50" i="2"/>
  <c r="F50" i="2"/>
  <c r="E50" i="2"/>
  <c r="I49" i="2"/>
  <c r="G49" i="2"/>
  <c r="F49" i="2"/>
  <c r="E49" i="2"/>
  <c r="I38" i="2"/>
  <c r="G38" i="2"/>
  <c r="F38" i="2"/>
  <c r="E38" i="2"/>
  <c r="I37" i="2"/>
  <c r="G37" i="2"/>
  <c r="F37" i="2"/>
  <c r="E37" i="2"/>
  <c r="K26" i="2"/>
  <c r="K25" i="2"/>
  <c r="I26" i="2"/>
  <c r="G26" i="2"/>
  <c r="F26" i="2"/>
  <c r="E26" i="2"/>
  <c r="I25" i="2"/>
  <c r="G25" i="2"/>
  <c r="F25" i="2"/>
  <c r="E25" i="2"/>
  <c r="F13" i="2"/>
  <c r="G13" i="2"/>
  <c r="I13" i="2"/>
  <c r="J13" i="2"/>
  <c r="E13" i="2"/>
  <c r="H27" i="2"/>
  <c r="H29" i="2"/>
  <c r="H30" i="2"/>
  <c r="H31" i="2"/>
  <c r="H32" i="2"/>
  <c r="H33" i="2"/>
  <c r="H34" i="2"/>
  <c r="H35" i="2"/>
  <c r="F14" i="2"/>
  <c r="G14" i="2"/>
  <c r="I14" i="2"/>
  <c r="J14" i="2"/>
  <c r="E14" i="2"/>
  <c r="BG53" i="3"/>
  <c r="BD53" i="3"/>
  <c r="BA53" i="3"/>
  <c r="AX53" i="3"/>
  <c r="AU53" i="3"/>
  <c r="AR53" i="3"/>
  <c r="AO53" i="3"/>
  <c r="AL53" i="3"/>
  <c r="N53" i="3"/>
  <c r="H53" i="3"/>
  <c r="BG52" i="3"/>
  <c r="BD52" i="3"/>
  <c r="BA52" i="3"/>
  <c r="AX52" i="3"/>
  <c r="AU52" i="3"/>
  <c r="AR52" i="3"/>
  <c r="AO52" i="3"/>
  <c r="AL52" i="3"/>
  <c r="N52" i="3"/>
  <c r="H52" i="3"/>
  <c r="BG51" i="3"/>
  <c r="BD51" i="3"/>
  <c r="BA51" i="3"/>
  <c r="AX51" i="3"/>
  <c r="AU51" i="3"/>
  <c r="AR51" i="3"/>
  <c r="AO51" i="3"/>
  <c r="AL51" i="3"/>
  <c r="N51" i="3"/>
  <c r="H51" i="3"/>
  <c r="BG50" i="3"/>
  <c r="BD50" i="3"/>
  <c r="BA50" i="3"/>
  <c r="AX50" i="3"/>
  <c r="AU50" i="3"/>
  <c r="AR50" i="3"/>
  <c r="AO50" i="3"/>
  <c r="AL50" i="3"/>
  <c r="Z50" i="3"/>
  <c r="T50" i="3"/>
  <c r="Q50" i="3"/>
  <c r="N50" i="3"/>
  <c r="K50" i="3"/>
  <c r="H50" i="3"/>
  <c r="BG49" i="3"/>
  <c r="BD49" i="3"/>
  <c r="BA49" i="3"/>
  <c r="AX49" i="3"/>
  <c r="AU49" i="3"/>
  <c r="AR49" i="3"/>
  <c r="AO49" i="3"/>
  <c r="AL49" i="3"/>
  <c r="Z49" i="3"/>
  <c r="T49" i="3"/>
  <c r="Q49" i="3"/>
  <c r="N49" i="3"/>
  <c r="H49" i="3"/>
  <c r="BG48" i="3"/>
  <c r="BD48" i="3"/>
  <c r="BA48" i="3"/>
  <c r="AX48" i="3"/>
  <c r="AU48" i="3"/>
  <c r="AR48" i="3"/>
  <c r="AO48" i="3"/>
  <c r="AL48" i="3"/>
  <c r="Z48" i="3"/>
  <c r="T48" i="3"/>
  <c r="Q48" i="3"/>
  <c r="N48" i="3"/>
  <c r="H48" i="3"/>
  <c r="BG47" i="3"/>
  <c r="BD47" i="3"/>
  <c r="BA47" i="3"/>
  <c r="AX47" i="3"/>
  <c r="AU47" i="3"/>
  <c r="AR47" i="3"/>
  <c r="AO47" i="3"/>
  <c r="AL47" i="3"/>
  <c r="Z47" i="3"/>
  <c r="T47" i="3"/>
  <c r="Q47" i="3"/>
  <c r="N47" i="3"/>
  <c r="H47" i="3"/>
  <c r="BG46" i="3"/>
  <c r="BD46" i="3"/>
  <c r="BA46" i="3"/>
  <c r="AX46" i="3"/>
  <c r="AU46" i="3"/>
  <c r="AR46" i="3"/>
  <c r="AO46" i="3"/>
  <c r="AL46" i="3"/>
  <c r="Z46" i="3"/>
  <c r="T46" i="3"/>
  <c r="Q46" i="3"/>
  <c r="N46" i="3"/>
  <c r="H46" i="3"/>
  <c r="BG45" i="3"/>
  <c r="BD45" i="3"/>
  <c r="BA45" i="3"/>
  <c r="AX45" i="3"/>
  <c r="AU45" i="3"/>
  <c r="AR45" i="3"/>
  <c r="AO45" i="3"/>
  <c r="AL45" i="3"/>
  <c r="Z45" i="3"/>
  <c r="T45" i="3"/>
  <c r="Q45" i="3"/>
  <c r="N45" i="3"/>
  <c r="H45" i="3"/>
  <c r="BG44" i="3"/>
  <c r="BD44" i="3"/>
  <c r="BA44" i="3"/>
  <c r="AX44" i="3"/>
  <c r="AU44" i="3"/>
  <c r="AR44" i="3"/>
  <c r="AO44" i="3"/>
  <c r="AL44" i="3"/>
  <c r="Z44" i="3"/>
  <c r="T44" i="3"/>
  <c r="Q44" i="3"/>
  <c r="N44" i="3"/>
  <c r="H44" i="3"/>
  <c r="BG43" i="3"/>
  <c r="BD43" i="3"/>
  <c r="BA43" i="3"/>
  <c r="AX43" i="3"/>
  <c r="AU43" i="3"/>
  <c r="AR43" i="3"/>
  <c r="AO43" i="3"/>
  <c r="AL43" i="3"/>
  <c r="AC43" i="3"/>
  <c r="Z43" i="3"/>
  <c r="T43" i="3"/>
  <c r="Q43" i="3"/>
  <c r="N43" i="3"/>
  <c r="K43" i="3"/>
  <c r="H43" i="3"/>
  <c r="BG42" i="3"/>
  <c r="BD42" i="3"/>
  <c r="BA42" i="3"/>
  <c r="AX42" i="3"/>
  <c r="AU42" i="3"/>
  <c r="AR42" i="3"/>
  <c r="AO42" i="3"/>
  <c r="AL42" i="3"/>
  <c r="AC42" i="3"/>
  <c r="Z42" i="3"/>
  <c r="T42" i="3"/>
  <c r="Q42" i="3"/>
  <c r="N42" i="3"/>
  <c r="K42" i="3"/>
  <c r="H42" i="3"/>
  <c r="BG41" i="3"/>
  <c r="BD41" i="3"/>
  <c r="BA41" i="3"/>
  <c r="AX41" i="3"/>
  <c r="AU41" i="3"/>
  <c r="AR41" i="3"/>
  <c r="AO41" i="3"/>
  <c r="AL41" i="3"/>
  <c r="AC41" i="3"/>
  <c r="Z41" i="3"/>
  <c r="T41" i="3"/>
  <c r="Q41" i="3"/>
  <c r="N41" i="3"/>
  <c r="K41" i="3"/>
  <c r="H41" i="3"/>
  <c r="BG40" i="3"/>
  <c r="BD40" i="3"/>
  <c r="BA40" i="3"/>
  <c r="AX40" i="3"/>
  <c r="AU40" i="3"/>
  <c r="AR40" i="3"/>
  <c r="AO40" i="3"/>
  <c r="AL40" i="3"/>
  <c r="AC40" i="3"/>
  <c r="Z40" i="3"/>
  <c r="T40" i="3"/>
  <c r="Q40" i="3"/>
  <c r="N40" i="3"/>
  <c r="K40" i="3"/>
  <c r="H40" i="3"/>
  <c r="BG39" i="3"/>
  <c r="BD39" i="3"/>
  <c r="BA39" i="3"/>
  <c r="AX39" i="3"/>
  <c r="AU39" i="3"/>
  <c r="AR39" i="3"/>
  <c r="AO39" i="3"/>
  <c r="AL39" i="3"/>
  <c r="AC39" i="3"/>
  <c r="Z39" i="3"/>
  <c r="T39" i="3"/>
  <c r="Q39" i="3"/>
  <c r="N39" i="3"/>
  <c r="K39" i="3"/>
  <c r="H39" i="3"/>
  <c r="BG38" i="3"/>
  <c r="BD38" i="3"/>
  <c r="BA38" i="3"/>
  <c r="AX38" i="3"/>
  <c r="AU38" i="3"/>
  <c r="AR38" i="3"/>
  <c r="AO38" i="3"/>
  <c r="AL38" i="3"/>
  <c r="AC38" i="3"/>
  <c r="Z38" i="3"/>
  <c r="T38" i="3"/>
  <c r="Q38" i="3"/>
  <c r="N38" i="3"/>
  <c r="K38" i="3"/>
  <c r="H38" i="3"/>
  <c r="BG37" i="3"/>
  <c r="BD37" i="3"/>
  <c r="BA37" i="3"/>
  <c r="AX37" i="3"/>
  <c r="AU37" i="3"/>
  <c r="AR37" i="3"/>
  <c r="AO37" i="3"/>
  <c r="AL37" i="3"/>
  <c r="AC37" i="3"/>
  <c r="Z37" i="3"/>
  <c r="T37" i="3"/>
  <c r="Q37" i="3"/>
  <c r="N37" i="3"/>
  <c r="K37" i="3"/>
  <c r="H37" i="3"/>
  <c r="BG36" i="3"/>
  <c r="BD36" i="3"/>
  <c r="BA36" i="3"/>
  <c r="AX36" i="3"/>
  <c r="AU36" i="3"/>
  <c r="AR36" i="3"/>
  <c r="AO36" i="3"/>
  <c r="AL36" i="3"/>
  <c r="AC36" i="3"/>
  <c r="Z36" i="3"/>
  <c r="T36" i="3"/>
  <c r="Q36" i="3"/>
  <c r="N36" i="3"/>
  <c r="K36" i="3"/>
  <c r="H36" i="3"/>
  <c r="BG35" i="3"/>
  <c r="BD35" i="3"/>
  <c r="BA35" i="3"/>
  <c r="AX35" i="3"/>
  <c r="AU35" i="3"/>
  <c r="AR35" i="3"/>
  <c r="AO35" i="3"/>
  <c r="AL35" i="3"/>
  <c r="AC35" i="3"/>
  <c r="Z35" i="3"/>
  <c r="T35" i="3"/>
  <c r="Q35" i="3"/>
  <c r="N35" i="3"/>
  <c r="K35" i="3"/>
  <c r="H35" i="3"/>
  <c r="BG34" i="3"/>
  <c r="BD34" i="3"/>
  <c r="BA34" i="3"/>
  <c r="AX34" i="3"/>
  <c r="AU34" i="3"/>
  <c r="AR34" i="3"/>
  <c r="AO34" i="3"/>
  <c r="AL34" i="3"/>
  <c r="AC34" i="3"/>
  <c r="Z34" i="3"/>
  <c r="T34" i="3"/>
  <c r="Q34" i="3"/>
  <c r="N34" i="3"/>
  <c r="K34" i="3"/>
  <c r="H34" i="3"/>
  <c r="BG33" i="3"/>
  <c r="BD33" i="3"/>
  <c r="BA33" i="3"/>
  <c r="AX33" i="3"/>
  <c r="AU33" i="3"/>
  <c r="AR33" i="3"/>
  <c r="AL33" i="3"/>
  <c r="Z33" i="3"/>
  <c r="T33" i="3"/>
  <c r="Q33" i="3"/>
  <c r="N33" i="3"/>
  <c r="K33" i="3"/>
  <c r="H33" i="3"/>
  <c r="BG32" i="3"/>
  <c r="BD32" i="3"/>
  <c r="BA32" i="3"/>
  <c r="AX32" i="3"/>
  <c r="AU32" i="3"/>
  <c r="AR32" i="3"/>
  <c r="AL32" i="3"/>
  <c r="Z32" i="3"/>
  <c r="T32" i="3"/>
  <c r="Q32" i="3"/>
  <c r="N32" i="3"/>
  <c r="K32" i="3"/>
  <c r="H32" i="3"/>
  <c r="BG31" i="3"/>
  <c r="BD31" i="3"/>
  <c r="BA31" i="3"/>
  <c r="AX31" i="3"/>
  <c r="AU31" i="3"/>
  <c r="AR31" i="3"/>
  <c r="AL31" i="3"/>
  <c r="Z31" i="3"/>
  <c r="T31" i="3"/>
  <c r="Q31" i="3"/>
  <c r="N31" i="3"/>
  <c r="K31" i="3"/>
  <c r="H31" i="3"/>
  <c r="BG30" i="3"/>
  <c r="BD30" i="3"/>
  <c r="BA30" i="3"/>
  <c r="AX30" i="3"/>
  <c r="AU30" i="3"/>
  <c r="AR30" i="3"/>
  <c r="AL30" i="3"/>
  <c r="Z30" i="3"/>
  <c r="T30" i="3"/>
  <c r="Q30" i="3"/>
  <c r="N30" i="3"/>
  <c r="K30" i="3"/>
  <c r="H30" i="3"/>
  <c r="BG29" i="3"/>
  <c r="BD29" i="3"/>
  <c r="BA29" i="3"/>
  <c r="AX29" i="3"/>
  <c r="AU29" i="3"/>
  <c r="AR29" i="3"/>
  <c r="AL29" i="3"/>
  <c r="Z29" i="3"/>
  <c r="T29" i="3"/>
  <c r="Q29" i="3"/>
  <c r="N29" i="3"/>
  <c r="K29" i="3"/>
  <c r="H29" i="3"/>
  <c r="BG28" i="3"/>
  <c r="BD28" i="3"/>
  <c r="BA28" i="3"/>
  <c r="AX28" i="3"/>
  <c r="AU28" i="3"/>
  <c r="AR28" i="3"/>
  <c r="AL28" i="3"/>
  <c r="Z28" i="3"/>
  <c r="T28" i="3"/>
  <c r="Q28" i="3"/>
  <c r="N28" i="3"/>
  <c r="K28" i="3"/>
  <c r="H28" i="3"/>
  <c r="BG27" i="3"/>
  <c r="BD27" i="3"/>
  <c r="BA27" i="3"/>
  <c r="AX27" i="3"/>
  <c r="AU27" i="3"/>
  <c r="AR27" i="3"/>
  <c r="AL27" i="3"/>
  <c r="Z27" i="3"/>
  <c r="T27" i="3"/>
  <c r="Q27" i="3"/>
  <c r="N27" i="3"/>
  <c r="K27" i="3"/>
  <c r="H27" i="3"/>
  <c r="BG26" i="3"/>
  <c r="BD26" i="3"/>
  <c r="BA26" i="3"/>
  <c r="AX26" i="3"/>
  <c r="AU26" i="3"/>
  <c r="AR26" i="3"/>
  <c r="AL26" i="3"/>
  <c r="Z26" i="3"/>
  <c r="T26" i="3"/>
  <c r="Q26" i="3"/>
  <c r="N26" i="3"/>
  <c r="K26" i="3"/>
  <c r="H26" i="3"/>
  <c r="BG25" i="3"/>
  <c r="BD25" i="3"/>
  <c r="BA25" i="3"/>
  <c r="AX25" i="3"/>
  <c r="AU25" i="3"/>
  <c r="AR25" i="3"/>
  <c r="AL25" i="3"/>
  <c r="Z25" i="3"/>
  <c r="T25" i="3"/>
  <c r="Q25" i="3"/>
  <c r="N25" i="3"/>
  <c r="K25" i="3"/>
  <c r="H25" i="3"/>
  <c r="BG24" i="3"/>
  <c r="BD24" i="3"/>
  <c r="BA24" i="3"/>
  <c r="AX24" i="3"/>
  <c r="AU24" i="3"/>
  <c r="AR24" i="3"/>
  <c r="AL24" i="3"/>
  <c r="Z24" i="3"/>
  <c r="T24" i="3"/>
  <c r="Q24" i="3"/>
  <c r="N24" i="3"/>
  <c r="K24" i="3"/>
  <c r="H24" i="3"/>
  <c r="BG23" i="3"/>
  <c r="BD23" i="3"/>
  <c r="BA23" i="3"/>
  <c r="AX23" i="3"/>
  <c r="AU23" i="3"/>
  <c r="AR23" i="3"/>
  <c r="AL23" i="3"/>
  <c r="Z23" i="3"/>
  <c r="T23" i="3"/>
  <c r="Q23" i="3"/>
  <c r="N23" i="3"/>
  <c r="H23" i="3"/>
  <c r="BG22" i="3"/>
  <c r="BD22" i="3"/>
  <c r="BA22" i="3"/>
  <c r="AX22" i="3"/>
  <c r="AU22" i="3"/>
  <c r="AR22" i="3"/>
  <c r="AL22" i="3"/>
  <c r="AC22" i="3"/>
  <c r="Z22" i="3"/>
  <c r="T22" i="3"/>
  <c r="Q22" i="3"/>
  <c r="N22" i="3"/>
  <c r="H22" i="3"/>
  <c r="BG21" i="3"/>
  <c r="BD21" i="3"/>
  <c r="BA21" i="3"/>
  <c r="AX21" i="3"/>
  <c r="AU21" i="3"/>
  <c r="AR21" i="3"/>
  <c r="AL21" i="3"/>
  <c r="AC21" i="3"/>
  <c r="Z21" i="3"/>
  <c r="T21" i="3"/>
  <c r="Q21" i="3"/>
  <c r="N21" i="3"/>
  <c r="H21" i="3"/>
  <c r="BG20" i="3"/>
  <c r="BD20" i="3"/>
  <c r="BA20" i="3"/>
  <c r="AX20" i="3"/>
  <c r="AU20" i="3"/>
  <c r="AR20" i="3"/>
  <c r="AO20" i="3"/>
  <c r="AL20" i="3"/>
  <c r="AI20" i="3"/>
  <c r="AC20" i="3"/>
  <c r="Z20" i="3"/>
  <c r="T20" i="3"/>
  <c r="Q20" i="3"/>
  <c r="N20" i="3"/>
  <c r="H20" i="3"/>
  <c r="BG19" i="3"/>
  <c r="BD19" i="3"/>
  <c r="BA19" i="3"/>
  <c r="AX19" i="3"/>
  <c r="AU19" i="3"/>
  <c r="AR19" i="3"/>
  <c r="AO19" i="3"/>
  <c r="AL19" i="3"/>
  <c r="AI19" i="3"/>
  <c r="AC19" i="3"/>
  <c r="Z19" i="3"/>
  <c r="T19" i="3"/>
  <c r="Q19" i="3"/>
  <c r="N19" i="3"/>
  <c r="H19" i="3"/>
  <c r="BG18" i="3"/>
  <c r="BD18" i="3"/>
  <c r="BA18" i="3"/>
  <c r="AX18" i="3"/>
  <c r="AU18" i="3"/>
  <c r="AR18" i="3"/>
  <c r="AO18" i="3"/>
  <c r="AL18" i="3"/>
  <c r="AI18" i="3"/>
  <c r="AC18" i="3"/>
  <c r="Z18" i="3"/>
  <c r="T18" i="3"/>
  <c r="Q18" i="3"/>
  <c r="H18" i="3"/>
  <c r="BG17" i="3"/>
  <c r="BD17" i="3"/>
  <c r="BA17" i="3"/>
  <c r="AX17" i="3"/>
  <c r="AU17" i="3"/>
  <c r="AR17" i="3"/>
  <c r="AO17" i="3"/>
  <c r="AL17" i="3"/>
  <c r="AI17" i="3"/>
  <c r="AC17" i="3"/>
  <c r="Z17" i="3"/>
  <c r="T17" i="3"/>
  <c r="Q17" i="3"/>
  <c r="N17" i="3"/>
  <c r="H17" i="3"/>
  <c r="BG16" i="3"/>
  <c r="BD16" i="3"/>
  <c r="BA16" i="3"/>
  <c r="AX16" i="3"/>
  <c r="AU16" i="3"/>
  <c r="AR16" i="3"/>
  <c r="AO16" i="3"/>
  <c r="AL16" i="3"/>
  <c r="AI16" i="3"/>
  <c r="AC16" i="3"/>
  <c r="Z16" i="3"/>
  <c r="T16" i="3"/>
  <c r="Q16" i="3"/>
  <c r="N16" i="3"/>
  <c r="H16" i="3"/>
  <c r="BG15" i="3"/>
  <c r="BD15" i="3"/>
  <c r="BA15" i="3"/>
  <c r="AX15" i="3"/>
  <c r="AU15" i="3"/>
  <c r="AR15" i="3"/>
  <c r="AO15" i="3"/>
  <c r="AL15" i="3"/>
  <c r="AI15" i="3"/>
  <c r="AC15" i="3"/>
  <c r="Z15" i="3"/>
  <c r="T15" i="3"/>
  <c r="Q15" i="3"/>
  <c r="N15" i="3"/>
  <c r="H15" i="3"/>
  <c r="BG14" i="3"/>
  <c r="BD14" i="3"/>
  <c r="BA14" i="3"/>
  <c r="AX14" i="3"/>
  <c r="AU14" i="3"/>
  <c r="AR14" i="3"/>
  <c r="AO14" i="3"/>
  <c r="AL14" i="3"/>
  <c r="AI14" i="3"/>
  <c r="AC14" i="3"/>
  <c r="Z14" i="3"/>
  <c r="T14" i="3"/>
  <c r="Q14" i="3"/>
  <c r="N14" i="3"/>
  <c r="H14" i="3"/>
  <c r="BG13" i="3"/>
  <c r="BD13" i="3"/>
  <c r="BA13" i="3"/>
  <c r="AX13" i="3"/>
  <c r="AU13" i="3"/>
  <c r="AR13" i="3"/>
  <c r="AL13" i="3"/>
  <c r="AI13" i="3"/>
  <c r="AC13" i="3"/>
  <c r="Z13" i="3"/>
  <c r="T13" i="3"/>
  <c r="Q13" i="3"/>
  <c r="N13" i="3"/>
  <c r="H13" i="3"/>
  <c r="BG12" i="3"/>
  <c r="BD12" i="3"/>
  <c r="BA12" i="3"/>
  <c r="AX12" i="3"/>
  <c r="AU12" i="3"/>
  <c r="AR12" i="3"/>
  <c r="AO12" i="3"/>
  <c r="AL12" i="3"/>
  <c r="AI12" i="3"/>
  <c r="AC12" i="3"/>
  <c r="Z12" i="3"/>
  <c r="T12" i="3"/>
  <c r="Q12" i="3"/>
  <c r="N12" i="3"/>
  <c r="H12" i="3"/>
  <c r="BG11" i="3"/>
  <c r="BD11" i="3"/>
  <c r="BA11" i="3"/>
  <c r="AX11" i="3"/>
  <c r="AU11" i="3"/>
  <c r="AR11" i="3"/>
  <c r="AO11" i="3"/>
  <c r="AL11" i="3"/>
  <c r="AI11" i="3"/>
  <c r="AC11" i="3"/>
  <c r="Z11" i="3"/>
  <c r="T11" i="3"/>
  <c r="Q11" i="3"/>
  <c r="N11" i="3"/>
  <c r="H11" i="3"/>
  <c r="BG10" i="3"/>
  <c r="BD10" i="3"/>
  <c r="BA10" i="3"/>
  <c r="AX10" i="3"/>
  <c r="AU10" i="3"/>
  <c r="AR10" i="3"/>
  <c r="AO10" i="3"/>
  <c r="AL10" i="3"/>
  <c r="AI10" i="3"/>
  <c r="AC10" i="3"/>
  <c r="Z10" i="3"/>
  <c r="T10" i="3"/>
  <c r="Q10" i="3"/>
  <c r="N10" i="3"/>
  <c r="H10" i="3"/>
  <c r="BG9" i="3"/>
  <c r="BD9" i="3"/>
  <c r="BA9" i="3"/>
  <c r="AX9" i="3"/>
  <c r="AU9" i="3"/>
  <c r="AR9" i="3"/>
  <c r="AO9" i="3"/>
  <c r="AL9" i="3"/>
  <c r="AI9" i="3"/>
  <c r="AC9" i="3"/>
  <c r="Z9" i="3"/>
  <c r="T9" i="3"/>
  <c r="Q9" i="3"/>
  <c r="N9" i="3"/>
  <c r="H9" i="3"/>
  <c r="BG8" i="3"/>
  <c r="BD8" i="3"/>
  <c r="BA8" i="3"/>
  <c r="AX8" i="3"/>
  <c r="AU8" i="3"/>
  <c r="AR8" i="3"/>
  <c r="AO8" i="3"/>
  <c r="AL8" i="3"/>
  <c r="AI8" i="3"/>
  <c r="AC8" i="3"/>
  <c r="Z8" i="3"/>
  <c r="T8" i="3"/>
  <c r="Q8" i="3"/>
  <c r="N8" i="3"/>
  <c r="H8" i="3"/>
  <c r="BG7" i="3"/>
  <c r="BD7" i="3"/>
  <c r="BA7" i="3"/>
  <c r="AX7" i="3"/>
  <c r="AU7" i="3"/>
  <c r="AR7" i="3"/>
  <c r="AO7" i="3"/>
  <c r="AL7" i="3"/>
  <c r="AI7" i="3"/>
  <c r="AC7" i="3"/>
  <c r="Z7" i="3"/>
  <c r="T7" i="3"/>
  <c r="Q7" i="3"/>
  <c r="N7" i="3"/>
  <c r="K7" i="3"/>
  <c r="H7" i="3"/>
  <c r="BG6" i="3"/>
  <c r="BD6" i="3"/>
  <c r="BA6" i="3"/>
  <c r="AX6" i="3"/>
  <c r="AU6" i="3"/>
  <c r="AR6" i="3"/>
  <c r="AO6" i="3"/>
  <c r="AL6" i="3"/>
  <c r="AI6" i="3"/>
  <c r="AC6" i="3"/>
  <c r="Z6" i="3"/>
  <c r="T6" i="3"/>
  <c r="Q6" i="3"/>
  <c r="N6" i="3"/>
  <c r="K6" i="3"/>
  <c r="H6" i="3"/>
  <c r="BG5" i="3"/>
  <c r="BD5" i="3"/>
  <c r="BA5" i="3"/>
  <c r="AX5" i="3"/>
  <c r="AU5" i="3"/>
  <c r="AR5" i="3"/>
  <c r="AO5" i="3"/>
  <c r="AL5" i="3"/>
  <c r="AI5" i="3"/>
  <c r="AC5" i="3"/>
  <c r="Z5" i="3"/>
  <c r="W5" i="3"/>
  <c r="T5" i="3"/>
  <c r="Q5" i="3"/>
  <c r="N5" i="3"/>
  <c r="K5" i="3"/>
  <c r="H5" i="3"/>
  <c r="BG4" i="3"/>
  <c r="BD4" i="3"/>
  <c r="BA4" i="3"/>
  <c r="AX4" i="3"/>
  <c r="AU4" i="3"/>
  <c r="AR4" i="3"/>
  <c r="AO4" i="3"/>
  <c r="AL4" i="3"/>
  <c r="AI4" i="3"/>
  <c r="AC4" i="3"/>
  <c r="Z4" i="3"/>
  <c r="W4" i="3"/>
  <c r="T4" i="3"/>
  <c r="Q4" i="3"/>
  <c r="N4" i="3"/>
  <c r="K4" i="3"/>
  <c r="H4" i="3"/>
  <c r="E4" i="3"/>
  <c r="H60" i="2"/>
  <c r="H59" i="2"/>
  <c r="H58" i="2"/>
  <c r="H57" i="2"/>
  <c r="H56" i="2"/>
  <c r="H55" i="2"/>
  <c r="H54" i="2"/>
  <c r="H53" i="2"/>
  <c r="H52" i="2"/>
  <c r="H51" i="2"/>
  <c r="H47" i="2"/>
  <c r="H46" i="2"/>
  <c r="H45" i="2"/>
  <c r="H44" i="2"/>
  <c r="H43" i="2"/>
  <c r="H42" i="2"/>
  <c r="H41" i="2"/>
  <c r="H40" i="2"/>
  <c r="H39" i="2"/>
  <c r="H49" i="2" s="1"/>
  <c r="H24" i="2"/>
  <c r="H23" i="2"/>
  <c r="H22" i="2"/>
  <c r="H21" i="2"/>
  <c r="H20" i="2"/>
  <c r="H19" i="2"/>
  <c r="H18" i="2"/>
  <c r="H17" i="2"/>
  <c r="H16" i="2"/>
  <c r="H15" i="2"/>
  <c r="H12" i="2"/>
  <c r="H10" i="2"/>
  <c r="H9" i="2"/>
  <c r="H8" i="2"/>
  <c r="H7" i="2"/>
  <c r="H6" i="2"/>
  <c r="H5" i="2"/>
  <c r="H4" i="2"/>
  <c r="H3" i="2"/>
  <c r="AB64" i="1"/>
  <c r="AA64" i="1"/>
  <c r="Z64" i="1"/>
  <c r="M64" i="1"/>
  <c r="L64" i="1"/>
  <c r="K64" i="1"/>
  <c r="J64" i="1"/>
  <c r="I64" i="1"/>
  <c r="H64" i="1"/>
  <c r="G64" i="1"/>
  <c r="F64" i="1"/>
  <c r="E64" i="1"/>
  <c r="D64" i="1"/>
  <c r="AB63" i="1"/>
  <c r="AA63" i="1"/>
  <c r="Z63" i="1"/>
  <c r="M63" i="1"/>
  <c r="L63" i="1"/>
  <c r="K63" i="1"/>
  <c r="J63" i="1"/>
  <c r="I63" i="1"/>
  <c r="H63" i="1"/>
  <c r="G63" i="1"/>
  <c r="F63" i="1"/>
  <c r="E63" i="1"/>
  <c r="D63" i="1"/>
  <c r="N62" i="1"/>
  <c r="N61" i="1"/>
  <c r="N60" i="1"/>
  <c r="N59" i="1"/>
  <c r="N58" i="1"/>
  <c r="N57" i="1"/>
  <c r="N63" i="1" s="1"/>
  <c r="N56" i="1"/>
  <c r="N55" i="1"/>
  <c r="N54" i="1"/>
  <c r="N53" i="1"/>
  <c r="N64" i="1" s="1"/>
  <c r="Y52" i="1"/>
  <c r="X52" i="1"/>
  <c r="W52" i="1"/>
  <c r="M52" i="1"/>
  <c r="L52" i="1"/>
  <c r="K52" i="1"/>
  <c r="J52" i="1"/>
  <c r="I52" i="1"/>
  <c r="H52" i="1"/>
  <c r="G52" i="1"/>
  <c r="F52" i="1"/>
  <c r="E52" i="1"/>
  <c r="D52" i="1"/>
  <c r="Y51" i="1"/>
  <c r="X51" i="1"/>
  <c r="W51" i="1"/>
  <c r="M51" i="1"/>
  <c r="L51" i="1"/>
  <c r="K51" i="1"/>
  <c r="J51" i="1"/>
  <c r="I51" i="1"/>
  <c r="H51" i="1"/>
  <c r="G51" i="1"/>
  <c r="F51" i="1"/>
  <c r="E51" i="1"/>
  <c r="D51" i="1"/>
  <c r="N50" i="1"/>
  <c r="N49" i="1"/>
  <c r="N48" i="1"/>
  <c r="N47" i="1"/>
  <c r="N46" i="1"/>
  <c r="N45" i="1"/>
  <c r="N44" i="1"/>
  <c r="N43" i="1"/>
  <c r="N52" i="1" s="1"/>
  <c r="N42" i="1"/>
  <c r="N41" i="1"/>
  <c r="N51" i="1" s="1"/>
  <c r="V40" i="1"/>
  <c r="U40" i="1"/>
  <c r="T40" i="1"/>
  <c r="M40" i="1"/>
  <c r="L40" i="1"/>
  <c r="K40" i="1"/>
  <c r="J40" i="1"/>
  <c r="I40" i="1"/>
  <c r="H40" i="1"/>
  <c r="G40" i="1"/>
  <c r="F40" i="1"/>
  <c r="E40" i="1"/>
  <c r="D40" i="1"/>
  <c r="V39" i="1"/>
  <c r="U39" i="1"/>
  <c r="T39" i="1"/>
  <c r="M39" i="1"/>
  <c r="L39" i="1"/>
  <c r="K39" i="1"/>
  <c r="J39" i="1"/>
  <c r="I39" i="1"/>
  <c r="H39" i="1"/>
  <c r="G39" i="1"/>
  <c r="F39" i="1"/>
  <c r="E39" i="1"/>
  <c r="D39" i="1"/>
  <c r="N38" i="1"/>
  <c r="N37" i="1"/>
  <c r="N36" i="1"/>
  <c r="N35" i="1"/>
  <c r="N34" i="1"/>
  <c r="N33" i="1"/>
  <c r="N32" i="1"/>
  <c r="N31" i="1"/>
  <c r="N30" i="1"/>
  <c r="N29" i="1"/>
  <c r="N39" i="1" s="1"/>
  <c r="S28" i="1"/>
  <c r="R28" i="1"/>
  <c r="Q28" i="1"/>
  <c r="M28" i="1"/>
  <c r="L28" i="1"/>
  <c r="K28" i="1"/>
  <c r="J28" i="1"/>
  <c r="I28" i="1"/>
  <c r="H28" i="1"/>
  <c r="G28" i="1"/>
  <c r="F28" i="1"/>
  <c r="E28" i="1"/>
  <c r="D28" i="1"/>
  <c r="S27" i="1"/>
  <c r="R27" i="1"/>
  <c r="Q27" i="1"/>
  <c r="M27" i="1"/>
  <c r="L27" i="1"/>
  <c r="K27" i="1"/>
  <c r="J27" i="1"/>
  <c r="I27" i="1"/>
  <c r="H27" i="1"/>
  <c r="G27" i="1"/>
  <c r="F27" i="1"/>
  <c r="E27" i="1"/>
  <c r="D27" i="1"/>
  <c r="N26" i="1"/>
  <c r="N25" i="1"/>
  <c r="N24" i="1"/>
  <c r="N23" i="1"/>
  <c r="N22" i="1"/>
  <c r="N21" i="1"/>
  <c r="N20" i="1"/>
  <c r="N19" i="1"/>
  <c r="N28" i="1" s="1"/>
  <c r="N18" i="1"/>
  <c r="N17" i="1"/>
  <c r="N27" i="1" s="1"/>
  <c r="Q16" i="1"/>
  <c r="P16" i="1"/>
  <c r="M16" i="1"/>
  <c r="L16" i="1"/>
  <c r="K16" i="1"/>
  <c r="J16" i="1"/>
  <c r="I16" i="1"/>
  <c r="H16" i="1"/>
  <c r="G16" i="1"/>
  <c r="F16" i="1"/>
  <c r="E16" i="1"/>
  <c r="D16" i="1"/>
  <c r="Q15" i="1"/>
  <c r="P15" i="1"/>
  <c r="O15" i="1"/>
  <c r="M15" i="1"/>
  <c r="L15" i="1"/>
  <c r="K15" i="1"/>
  <c r="J15" i="1"/>
  <c r="I15" i="1"/>
  <c r="H15" i="1"/>
  <c r="G15" i="1"/>
  <c r="F15" i="1"/>
  <c r="E15" i="1"/>
  <c r="D15" i="1"/>
  <c r="N14" i="1"/>
  <c r="N13" i="1"/>
  <c r="N12" i="1"/>
  <c r="N11" i="1"/>
  <c r="N10" i="1"/>
  <c r="N9" i="1"/>
  <c r="N15" i="1" s="1"/>
  <c r="N8" i="1"/>
  <c r="N7" i="1"/>
  <c r="O6" i="1"/>
  <c r="N6" i="1"/>
  <c r="O5" i="1"/>
  <c r="O16" i="1" s="1"/>
  <c r="N5" i="1"/>
  <c r="N16" i="1" s="1"/>
  <c r="H50" i="2" l="1"/>
  <c r="H25" i="2"/>
  <c r="H37" i="2"/>
  <c r="H13" i="2"/>
  <c r="H26" i="2"/>
  <c r="H38" i="2"/>
  <c r="H14" i="2"/>
  <c r="N40" i="1"/>
</calcChain>
</file>

<file path=xl/sharedStrings.xml><?xml version="1.0" encoding="utf-8"?>
<sst xmlns="http://schemas.openxmlformats.org/spreadsheetml/2006/main" count="186" uniqueCount="46">
  <si>
    <t>Object</t>
  </si>
  <si>
    <t>Weight</t>
  </si>
  <si>
    <t>Dynamic Grip Force</t>
  </si>
  <si>
    <t>Fixed GF</t>
  </si>
  <si>
    <t>Exp</t>
  </si>
  <si>
    <t>Sensor 1</t>
  </si>
  <si>
    <t>Sensor 2</t>
  </si>
  <si>
    <t>Target</t>
  </si>
  <si>
    <t>Fn</t>
  </si>
  <si>
    <t>Ft</t>
  </si>
  <si>
    <t>Mean</t>
  </si>
  <si>
    <t>STD</t>
  </si>
  <si>
    <t>Wood</t>
  </si>
  <si>
    <t>Light
(250g)</t>
  </si>
  <si>
    <t>-</t>
  </si>
  <si>
    <t>Successful</t>
  </si>
  <si>
    <t>Slow Gross Slip</t>
  </si>
  <si>
    <t>Failed</t>
  </si>
  <si>
    <t>Average</t>
  </si>
  <si>
    <t>Light-Medium (375g)</t>
  </si>
  <si>
    <t>Medium (500g)</t>
  </si>
  <si>
    <t>Medium-Heavy (625g)</t>
  </si>
  <si>
    <t>Heavy (750g)</t>
  </si>
  <si>
    <t>Distance</t>
  </si>
  <si>
    <t>Fixed grip force</t>
  </si>
  <si>
    <t>250 g</t>
  </si>
  <si>
    <t>0.02m</t>
  </si>
  <si>
    <t>375 g</t>
  </si>
  <si>
    <t>500 g</t>
  </si>
  <si>
    <t>625 g</t>
  </si>
  <si>
    <t>750 g</t>
  </si>
  <si>
    <t>FN
N</t>
  </si>
  <si>
    <t>Target
N</t>
  </si>
  <si>
    <t>Sensor 2
N</t>
  </si>
  <si>
    <t>Sensor 1
N</t>
  </si>
  <si>
    <r>
      <t xml:space="preserve">Rotation
</t>
    </r>
    <r>
      <rPr>
        <b/>
        <sz val="11"/>
        <color theme="0"/>
        <rFont val="Calibri"/>
        <family val="2"/>
      </rPr>
      <t>°</t>
    </r>
  </si>
  <si>
    <t>Pillar 0</t>
  </si>
  <si>
    <t>Pillar 1</t>
  </si>
  <si>
    <t>Pillar 2</t>
  </si>
  <si>
    <t>Pillar 3</t>
  </si>
  <si>
    <t>Pillar 4</t>
  </si>
  <si>
    <t>Pillar 5</t>
  </si>
  <si>
    <t>Pillar 6</t>
  </si>
  <si>
    <t>Pillar 7</t>
  </si>
  <si>
    <t>Pillar 8</t>
  </si>
  <si>
    <t>Fn/Ft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</si>
</sst>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0"/>
      <name val="Calibri"/>
      <family val="2"/>
    </font>
    <font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164" fontId="1" fillId="2" borderId="0" xfId="0" applyNumberFormat="1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0" fillId="0" borderId="6" xfId="0" applyNumberFormat="1" applyBorder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4" fontId="3" fillId="0" borderId="0" xfId="0" applyNumberFormat="1" applyFont="1"/>
    <xf numFmtId="0" fontId="0" fillId="7" borderId="0" xfId="0" applyFill="1"/>
    <xf numFmtId="0" fontId="0" fillId="6" borderId="0" xfId="0" applyFill="1"/>
    <xf numFmtId="0" fontId="0" fillId="5" borderId="0" xfId="0" applyFill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  <xf numFmtId="164" fontId="0" fillId="5" borderId="7" xfId="0" applyNumberFormat="1" applyFill="1" applyBorder="1"/>
    <xf numFmtId="164" fontId="0" fillId="6" borderId="7" xfId="0" applyNumberFormat="1" applyFill="1" applyBorder="1"/>
    <xf numFmtId="164" fontId="0" fillId="7" borderId="7" xfId="0" applyNumberFormat="1" applyFill="1" applyBorder="1"/>
    <xf numFmtId="0" fontId="0" fillId="0" borderId="9" xfId="0" applyBorder="1"/>
    <xf numFmtId="164" fontId="0" fillId="0" borderId="9" xfId="0" applyNumberFormat="1" applyBorder="1"/>
    <xf numFmtId="164" fontId="0" fillId="0" borderId="10" xfId="0" applyNumberFormat="1" applyBorder="1"/>
    <xf numFmtId="164" fontId="0" fillId="5" borderId="9" xfId="0" applyNumberFormat="1" applyFill="1" applyBorder="1"/>
    <xf numFmtId="164" fontId="0" fillId="6" borderId="9" xfId="0" applyNumberFormat="1" applyFill="1" applyBorder="1"/>
    <xf numFmtId="164" fontId="0" fillId="7" borderId="9" xfId="0" applyNumberFormat="1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6" xfId="0" applyBorder="1"/>
    <xf numFmtId="3" fontId="0" fillId="0" borderId="0" xfId="0" applyNumberFormat="1"/>
    <xf numFmtId="0" fontId="2" fillId="3" borderId="13" xfId="0" applyFont="1" applyFill="1" applyBorder="1"/>
    <xf numFmtId="0" fontId="2" fillId="3" borderId="0" xfId="0" applyFont="1" applyFill="1"/>
    <xf numFmtId="0" fontId="2" fillId="3" borderId="6" xfId="0" applyFont="1" applyFill="1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0" borderId="17" xfId="0" applyBorder="1"/>
    <xf numFmtId="2" fontId="0" fillId="0" borderId="0" xfId="0" applyNumberFormat="1"/>
    <xf numFmtId="0" fontId="1" fillId="2" borderId="1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4" fontId="0" fillId="4" borderId="9" xfId="0" applyNumberForma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4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BD2B4-31FE-4047-8952-C6E8C929DEBD}">
  <dimension ref="A1:AC64"/>
  <sheetViews>
    <sheetView workbookViewId="0">
      <selection activeCell="D10" sqref="D10"/>
    </sheetView>
  </sheetViews>
  <sheetFormatPr defaultRowHeight="14.5" x14ac:dyDescent="0.35"/>
  <sheetData>
    <row r="1" spans="1:29" x14ac:dyDescent="0.35">
      <c r="A1" s="47" t="s">
        <v>0</v>
      </c>
      <c r="B1" s="50" t="s">
        <v>1</v>
      </c>
      <c r="C1" s="2"/>
      <c r="D1" s="54" t="s">
        <v>2</v>
      </c>
      <c r="E1" s="50"/>
      <c r="F1" s="50"/>
      <c r="G1" s="50"/>
      <c r="H1" s="50"/>
      <c r="I1" s="50"/>
      <c r="J1" s="50"/>
      <c r="K1" s="50"/>
      <c r="L1" s="50"/>
      <c r="M1" s="50"/>
      <c r="N1" s="55"/>
      <c r="O1" s="50" t="s">
        <v>3</v>
      </c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</row>
    <row r="2" spans="1:29" x14ac:dyDescent="0.35">
      <c r="A2" s="48"/>
      <c r="B2" s="50"/>
      <c r="C2" s="3" t="s">
        <v>4</v>
      </c>
      <c r="D2" s="50" t="s">
        <v>5</v>
      </c>
      <c r="E2" s="50"/>
      <c r="F2" s="50"/>
      <c r="G2" s="55"/>
      <c r="H2" s="50" t="s">
        <v>6</v>
      </c>
      <c r="I2" s="50"/>
      <c r="J2" s="50"/>
      <c r="K2" s="55"/>
      <c r="L2" s="54" t="s">
        <v>7</v>
      </c>
      <c r="M2" s="55"/>
      <c r="N2" s="4" t="s">
        <v>8</v>
      </c>
      <c r="O2" s="5">
        <v>4</v>
      </c>
      <c r="P2" s="6">
        <v>6</v>
      </c>
      <c r="Q2" s="6">
        <v>8</v>
      </c>
      <c r="R2" s="6">
        <v>10</v>
      </c>
      <c r="S2" s="6">
        <v>12</v>
      </c>
      <c r="T2" s="7">
        <v>14</v>
      </c>
      <c r="U2" s="8">
        <v>16</v>
      </c>
      <c r="V2" s="6">
        <v>18</v>
      </c>
      <c r="W2" s="6">
        <v>20</v>
      </c>
      <c r="X2" s="6">
        <v>22</v>
      </c>
      <c r="Y2" s="6">
        <v>24</v>
      </c>
      <c r="Z2" s="6">
        <v>26</v>
      </c>
      <c r="AA2" s="6">
        <v>28</v>
      </c>
      <c r="AB2" s="6">
        <v>30</v>
      </c>
      <c r="AC2" s="6">
        <v>32</v>
      </c>
    </row>
    <row r="3" spans="1:29" x14ac:dyDescent="0.35">
      <c r="A3" s="49" t="s">
        <v>12</v>
      </c>
      <c r="B3" s="50"/>
      <c r="C3" s="3"/>
      <c r="D3" s="50" t="s">
        <v>8</v>
      </c>
      <c r="E3" s="50"/>
      <c r="F3" s="50" t="s">
        <v>9</v>
      </c>
      <c r="G3" s="50"/>
      <c r="H3" s="50" t="s">
        <v>8</v>
      </c>
      <c r="I3" s="50"/>
      <c r="J3" s="50" t="s">
        <v>9</v>
      </c>
      <c r="K3" s="50"/>
      <c r="L3" s="1"/>
      <c r="M3" s="1"/>
      <c r="N3" s="9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35">
      <c r="A4" s="49"/>
      <c r="B4" s="1"/>
      <c r="C4" s="3"/>
      <c r="D4" s="1" t="s">
        <v>10</v>
      </c>
      <c r="E4" s="1" t="s">
        <v>11</v>
      </c>
      <c r="F4" s="1" t="s">
        <v>10</v>
      </c>
      <c r="G4" s="1" t="s">
        <v>11</v>
      </c>
      <c r="H4" s="1" t="s">
        <v>10</v>
      </c>
      <c r="I4" s="1" t="s">
        <v>11</v>
      </c>
      <c r="J4" s="1" t="s">
        <v>10</v>
      </c>
      <c r="K4" s="1" t="s">
        <v>11</v>
      </c>
      <c r="L4" s="1" t="s">
        <v>10</v>
      </c>
      <c r="M4" s="1" t="s">
        <v>11</v>
      </c>
      <c r="N4" s="9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35">
      <c r="A5" s="49"/>
      <c r="B5" s="51" t="s">
        <v>13</v>
      </c>
      <c r="C5">
        <v>1</v>
      </c>
      <c r="D5" s="10">
        <v>3.8769999999999998</v>
      </c>
      <c r="E5" s="10">
        <v>3.7999999999999999E-2</v>
      </c>
      <c r="F5" s="10">
        <v>0.95299999999999996</v>
      </c>
      <c r="G5" s="10">
        <v>1.2999999999999999E-2</v>
      </c>
      <c r="H5" s="10">
        <v>3.5249999999999999</v>
      </c>
      <c r="I5" s="10">
        <v>1.2999999999999999E-2</v>
      </c>
      <c r="J5" s="10">
        <v>1.02</v>
      </c>
      <c r="K5" s="10">
        <v>0.16</v>
      </c>
      <c r="L5" s="10">
        <v>7.1840000000000002</v>
      </c>
      <c r="M5" s="10">
        <v>5.7000000000000002E-2</v>
      </c>
      <c r="N5" s="11">
        <f>IF(ISTEXT(D5),0,D5+H5)</f>
        <v>7.4019999999999992</v>
      </c>
      <c r="O5" s="12">
        <f>2.022+1.999</f>
        <v>4.0209999999999999</v>
      </c>
      <c r="P5" s="13">
        <v>6.2229999999999999</v>
      </c>
      <c r="Q5" s="14">
        <v>8.1590000000000007</v>
      </c>
      <c r="R5" s="10"/>
      <c r="S5" s="10"/>
      <c r="T5" s="10"/>
      <c r="U5" s="15"/>
      <c r="V5" s="15"/>
      <c r="W5" s="10"/>
      <c r="X5" s="10"/>
      <c r="Y5" s="10"/>
      <c r="Z5" s="10"/>
      <c r="AA5" s="10"/>
      <c r="AB5" s="10"/>
      <c r="AC5" s="10"/>
    </row>
    <row r="6" spans="1:29" x14ac:dyDescent="0.35">
      <c r="A6" s="49"/>
      <c r="B6" s="51"/>
      <c r="C6">
        <v>2</v>
      </c>
      <c r="D6" s="10">
        <v>3.9609999999999999</v>
      </c>
      <c r="E6" s="10">
        <v>3.5000000000000003E-2</v>
      </c>
      <c r="F6" s="10">
        <v>0.94799999999999995</v>
      </c>
      <c r="G6" s="10">
        <v>1.4E-2</v>
      </c>
      <c r="H6" s="10">
        <v>3.4620000000000002</v>
      </c>
      <c r="I6" s="10">
        <v>2.9000000000000001E-2</v>
      </c>
      <c r="J6" s="10">
        <v>1.0489999999999999</v>
      </c>
      <c r="K6" s="10">
        <v>1.7000000000000001E-2</v>
      </c>
      <c r="L6" s="10">
        <v>7.0289999999999999</v>
      </c>
      <c r="M6" s="10">
        <v>5.7000000000000002E-2</v>
      </c>
      <c r="N6" s="11">
        <f t="shared" ref="N6:N14" si="0">IF(ISTEXT(D6),0,D6+H6)</f>
        <v>7.423</v>
      </c>
      <c r="O6" s="12">
        <f>2.003+2.039</f>
        <v>4.0419999999999998</v>
      </c>
      <c r="P6" s="13">
        <v>6.1059999999999999</v>
      </c>
      <c r="Q6" s="14">
        <v>8.282</v>
      </c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x14ac:dyDescent="0.35">
      <c r="A7" s="49"/>
      <c r="B7" s="51"/>
      <c r="C7">
        <v>3</v>
      </c>
      <c r="D7" s="10">
        <v>4.1100000000000003</v>
      </c>
      <c r="E7" s="10">
        <v>3.7999999999999999E-2</v>
      </c>
      <c r="F7" s="10">
        <v>1.0029999999999999</v>
      </c>
      <c r="G7" s="10">
        <v>1.2999999999999999E-2</v>
      </c>
      <c r="H7" s="10">
        <v>3.7290000000000001</v>
      </c>
      <c r="I7" s="10">
        <v>2.7E-2</v>
      </c>
      <c r="J7" s="10">
        <v>0.99299999999999999</v>
      </c>
      <c r="K7" s="10">
        <v>1.7000000000000001E-2</v>
      </c>
      <c r="L7" s="10">
        <v>7.5410000000000004</v>
      </c>
      <c r="M7" s="10">
        <v>6.4000000000000001E-2</v>
      </c>
      <c r="N7" s="11">
        <f t="shared" si="0"/>
        <v>7.8390000000000004</v>
      </c>
      <c r="O7" s="12" t="s">
        <v>14</v>
      </c>
      <c r="P7" s="13">
        <v>6.0570000000000004</v>
      </c>
      <c r="Q7" s="14">
        <v>8.3780000000000001</v>
      </c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x14ac:dyDescent="0.35">
      <c r="A8" s="49"/>
      <c r="B8" s="51"/>
      <c r="C8">
        <v>4</v>
      </c>
      <c r="D8" s="10">
        <v>4.016</v>
      </c>
      <c r="E8" s="10">
        <v>3.2000000000000001E-2</v>
      </c>
      <c r="F8" s="10">
        <v>1.024</v>
      </c>
      <c r="G8" s="10">
        <v>1.4E-2</v>
      </c>
      <c r="H8" s="10">
        <v>3.7189999999999999</v>
      </c>
      <c r="I8" s="10">
        <v>2.5000000000000001E-2</v>
      </c>
      <c r="J8" s="10">
        <v>0.94899999999999995</v>
      </c>
      <c r="K8" s="10">
        <v>1.7000000000000001E-2</v>
      </c>
      <c r="L8" s="10">
        <v>7.5289999999999999</v>
      </c>
      <c r="M8" s="10">
        <v>5.6000000000000001E-2</v>
      </c>
      <c r="N8" s="11">
        <f t="shared" si="0"/>
        <v>7.7349999999999994</v>
      </c>
      <c r="O8" s="12">
        <v>4.1239999999999997</v>
      </c>
      <c r="P8" s="13">
        <v>6.36</v>
      </c>
      <c r="Q8" s="14">
        <v>8.4339999999999993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x14ac:dyDescent="0.35">
      <c r="A9" s="49"/>
      <c r="B9" s="51"/>
      <c r="C9">
        <v>5</v>
      </c>
      <c r="D9" s="10">
        <v>3.8860000000000001</v>
      </c>
      <c r="E9" s="10">
        <v>4.7E-2</v>
      </c>
      <c r="F9" s="10">
        <v>0.98099999999999998</v>
      </c>
      <c r="G9" s="10">
        <v>1.4E-2</v>
      </c>
      <c r="H9" s="10">
        <v>3.5310000000000001</v>
      </c>
      <c r="I9" s="10">
        <v>3.6999999999999998E-2</v>
      </c>
      <c r="J9" s="10">
        <v>0.99399999999999999</v>
      </c>
      <c r="K9" s="10">
        <v>1.7000000000000001E-2</v>
      </c>
      <c r="L9" s="10">
        <v>7.2619999999999996</v>
      </c>
      <c r="M9" s="10">
        <v>6.7000000000000004E-2</v>
      </c>
      <c r="N9" s="11">
        <f t="shared" si="0"/>
        <v>7.4169999999999998</v>
      </c>
      <c r="O9" s="12">
        <v>4.1280000000000001</v>
      </c>
      <c r="P9" s="13">
        <v>6.2160000000000002</v>
      </c>
      <c r="Q9" s="14">
        <v>8.4529999999999994</v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x14ac:dyDescent="0.35">
      <c r="A10" s="49"/>
      <c r="B10" s="51"/>
      <c r="C10">
        <v>6</v>
      </c>
      <c r="D10" s="10">
        <v>4.0060000000000002</v>
      </c>
      <c r="E10" s="10">
        <v>0.04</v>
      </c>
      <c r="F10" s="10">
        <v>1.0680000000000001</v>
      </c>
      <c r="G10" s="10">
        <v>1.2999999999999999E-2</v>
      </c>
      <c r="H10" s="10">
        <v>3.827</v>
      </c>
      <c r="I10" s="10">
        <v>3.3000000000000002E-2</v>
      </c>
      <c r="J10" s="10">
        <v>0.98</v>
      </c>
      <c r="K10" s="10">
        <v>1.7999999999999999E-2</v>
      </c>
      <c r="L10" s="10">
        <v>7.6269999999999998</v>
      </c>
      <c r="M10" s="10">
        <v>6.7000000000000004E-2</v>
      </c>
      <c r="N10" s="11">
        <f t="shared" si="0"/>
        <v>7.8330000000000002</v>
      </c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6"/>
      <c r="AA10" t="s">
        <v>15</v>
      </c>
      <c r="AB10" s="10"/>
      <c r="AC10" s="10"/>
    </row>
    <row r="11" spans="1:29" x14ac:dyDescent="0.35">
      <c r="A11" s="49"/>
      <c r="B11" s="51"/>
      <c r="C11">
        <v>7</v>
      </c>
      <c r="D11" s="10">
        <v>3.4820000000000002</v>
      </c>
      <c r="E11" s="10">
        <v>3.4000000000000002E-2</v>
      </c>
      <c r="F11" s="10">
        <v>1.1259999999999999</v>
      </c>
      <c r="G11" s="10">
        <v>1.4E-2</v>
      </c>
      <c r="H11" s="10">
        <v>3.3359999999999999</v>
      </c>
      <c r="I11" s="10">
        <v>2.1000000000000001E-2</v>
      </c>
      <c r="J11" s="10">
        <v>0.83899999999999997</v>
      </c>
      <c r="K11" s="10">
        <v>1.7000000000000001E-2</v>
      </c>
      <c r="L11" s="10">
        <v>6.694</v>
      </c>
      <c r="M11" s="10">
        <v>5.7000000000000002E-2</v>
      </c>
      <c r="N11" s="11">
        <f t="shared" si="0"/>
        <v>6.8179999999999996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7"/>
      <c r="AA11" t="s">
        <v>16</v>
      </c>
      <c r="AB11" s="10"/>
      <c r="AC11" s="10"/>
    </row>
    <row r="12" spans="1:29" x14ac:dyDescent="0.35">
      <c r="A12" s="49"/>
      <c r="B12" s="51"/>
      <c r="C12">
        <v>8</v>
      </c>
      <c r="D12" s="10">
        <v>3.738</v>
      </c>
      <c r="E12" s="10">
        <v>6.7000000000000004E-2</v>
      </c>
      <c r="F12" s="10">
        <v>1.0249999999999999</v>
      </c>
      <c r="G12" s="10">
        <v>1.4999999999999999E-2</v>
      </c>
      <c r="H12" s="10">
        <v>3.4359999999999999</v>
      </c>
      <c r="I12" s="10">
        <v>6.4000000000000001E-2</v>
      </c>
      <c r="J12" s="10">
        <v>1.0009999999999999</v>
      </c>
      <c r="K12" s="10">
        <v>1.7000000000000001E-2</v>
      </c>
      <c r="L12" s="10">
        <v>7.2480000000000002</v>
      </c>
      <c r="M12" s="10">
        <v>7.3999999999999996E-2</v>
      </c>
      <c r="N12" s="11">
        <f t="shared" si="0"/>
        <v>7.1739999999999995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8"/>
      <c r="AA12" t="s">
        <v>17</v>
      </c>
      <c r="AB12" s="10"/>
      <c r="AC12" s="10"/>
    </row>
    <row r="13" spans="1:29" x14ac:dyDescent="0.35">
      <c r="A13" s="49"/>
      <c r="B13" s="51"/>
      <c r="C13">
        <v>9</v>
      </c>
      <c r="D13" s="10">
        <v>3.5419999999999998</v>
      </c>
      <c r="E13" s="10">
        <v>4.5999999999999999E-2</v>
      </c>
      <c r="F13" s="10">
        <v>0.98599999999999999</v>
      </c>
      <c r="G13" s="10">
        <v>1.7000000000000001E-2</v>
      </c>
      <c r="H13" s="10">
        <v>3.2749999999999999</v>
      </c>
      <c r="I13" s="10">
        <v>3.9E-2</v>
      </c>
      <c r="J13" s="10">
        <v>0.97399999999999998</v>
      </c>
      <c r="K13" s="10">
        <v>1.7000000000000001E-2</v>
      </c>
      <c r="L13" s="10">
        <v>6.726</v>
      </c>
      <c r="M13" s="10">
        <v>6.7000000000000004E-2</v>
      </c>
      <c r="N13" s="11">
        <f t="shared" si="0"/>
        <v>6.8170000000000002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x14ac:dyDescent="0.35">
      <c r="A14" s="49"/>
      <c r="B14" s="51"/>
      <c r="C14">
        <v>10</v>
      </c>
      <c r="D14" s="10">
        <v>3.6320000000000001</v>
      </c>
      <c r="E14" s="10">
        <v>4.9000000000000002E-2</v>
      </c>
      <c r="F14" s="10">
        <v>1.032</v>
      </c>
      <c r="G14" s="10">
        <v>1.6E-2</v>
      </c>
      <c r="H14" s="10">
        <v>3.3069999999999999</v>
      </c>
      <c r="I14" s="10">
        <v>4.7E-2</v>
      </c>
      <c r="J14" s="10">
        <v>0.997</v>
      </c>
      <c r="K14" s="10">
        <v>1.6E-2</v>
      </c>
      <c r="L14" s="10">
        <v>6.907</v>
      </c>
      <c r="M14" s="10">
        <v>6.9000000000000006E-2</v>
      </c>
      <c r="N14" s="11">
        <f t="shared" si="0"/>
        <v>6.9390000000000001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x14ac:dyDescent="0.35">
      <c r="A15" s="49"/>
      <c r="B15" s="51"/>
      <c r="C15" s="19" t="s">
        <v>18</v>
      </c>
      <c r="D15" s="20">
        <f>AVERAGE(D5:D14)</f>
        <v>3.8250000000000002</v>
      </c>
      <c r="E15" s="20">
        <f t="shared" ref="E15:N15" si="1">AVERAGE(E5:E14)</f>
        <v>4.2599999999999999E-2</v>
      </c>
      <c r="F15" s="20">
        <f t="shared" si="1"/>
        <v>1.0146000000000002</v>
      </c>
      <c r="G15" s="20">
        <f t="shared" si="1"/>
        <v>1.4300000000000002E-2</v>
      </c>
      <c r="H15" s="20">
        <f t="shared" si="1"/>
        <v>3.5146999999999999</v>
      </c>
      <c r="I15" s="20">
        <f t="shared" si="1"/>
        <v>3.3499999999999995E-2</v>
      </c>
      <c r="J15" s="20">
        <f t="shared" si="1"/>
        <v>0.97959999999999992</v>
      </c>
      <c r="K15" s="20">
        <f t="shared" si="1"/>
        <v>3.1300000000000008E-2</v>
      </c>
      <c r="L15" s="20">
        <f t="shared" si="1"/>
        <v>7.1746999999999996</v>
      </c>
      <c r="M15" s="20">
        <f t="shared" si="1"/>
        <v>6.3500000000000001E-2</v>
      </c>
      <c r="N15" s="21">
        <f t="shared" si="1"/>
        <v>7.3396999999999988</v>
      </c>
      <c r="O15" s="22">
        <f>AVERAGE(O5:O9)</f>
        <v>4.0787499999999994</v>
      </c>
      <c r="P15" s="23">
        <f t="shared" ref="P15:Q15" si="2">AVERAGE(P5:P9)</f>
        <v>6.192400000000001</v>
      </c>
      <c r="Q15" s="24">
        <f t="shared" si="2"/>
        <v>8.3412000000000006</v>
      </c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spans="1:29" ht="15" thickBot="1" x14ac:dyDescent="0.4">
      <c r="A16" s="49"/>
      <c r="B16" s="51"/>
      <c r="C16" s="25" t="s">
        <v>11</v>
      </c>
      <c r="D16" s="26">
        <f>_xlfn.STDEV.P(D5:D14)</f>
        <v>0.20443678729622028</v>
      </c>
      <c r="E16" s="26">
        <f t="shared" ref="E16:N16" si="3">_xlfn.STDEV.P(E5:E14)</f>
        <v>9.8000000000000153E-3</v>
      </c>
      <c r="F16" s="26">
        <f t="shared" si="3"/>
        <v>5.106113982276541E-2</v>
      </c>
      <c r="G16" s="26">
        <f t="shared" si="3"/>
        <v>1.2688577540449525E-3</v>
      </c>
      <c r="H16" s="26">
        <f t="shared" si="3"/>
        <v>0.18084968896849118</v>
      </c>
      <c r="I16" s="26">
        <f t="shared" si="3"/>
        <v>1.3661991070118597E-2</v>
      </c>
      <c r="J16" s="26">
        <f t="shared" si="3"/>
        <v>5.3228188021010071E-2</v>
      </c>
      <c r="K16" s="26">
        <f t="shared" si="3"/>
        <v>4.2902330939006111E-2</v>
      </c>
      <c r="L16" s="26">
        <f t="shared" si="3"/>
        <v>0.31664745380312154</v>
      </c>
      <c r="M16" s="26">
        <f t="shared" si="3"/>
        <v>6.00416522091123E-3</v>
      </c>
      <c r="N16" s="27">
        <f t="shared" si="3"/>
        <v>0.37404626719164041</v>
      </c>
      <c r="O16" s="28">
        <f>_xlfn.STDEV.P(O5:O9)</f>
        <v>4.7850679201031213E-2</v>
      </c>
      <c r="P16" s="29">
        <f t="shared" ref="P16:Q16" si="4">_xlfn.STDEV.P(P5:P9)</f>
        <v>0.1052437171521417</v>
      </c>
      <c r="Q16" s="30">
        <f t="shared" si="4"/>
        <v>0.10878124838408455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 spans="1:29" x14ac:dyDescent="0.35">
      <c r="A17" s="49"/>
      <c r="B17" s="52" t="s">
        <v>19</v>
      </c>
      <c r="C17">
        <v>1</v>
      </c>
      <c r="D17" s="10">
        <v>6.0670000000000002</v>
      </c>
      <c r="E17" s="10">
        <v>4.9000000000000002E-2</v>
      </c>
      <c r="F17" s="10">
        <v>1.6140000000000001</v>
      </c>
      <c r="G17" s="10">
        <v>1.2999999999999999E-2</v>
      </c>
      <c r="H17" s="10">
        <v>5.6109999999999998</v>
      </c>
      <c r="I17" s="10">
        <v>4.2000000000000003E-2</v>
      </c>
      <c r="J17" s="10">
        <v>1.4390000000000001</v>
      </c>
      <c r="K17" s="10">
        <v>1.7000000000000001E-2</v>
      </c>
      <c r="L17" s="10">
        <v>11.391</v>
      </c>
      <c r="M17" s="10">
        <v>7.0000000000000007E-2</v>
      </c>
      <c r="N17" s="11">
        <f>IF(ISTEXT(D17),0,D17+H17)</f>
        <v>11.678000000000001</v>
      </c>
      <c r="O17" s="10"/>
      <c r="P17" s="10"/>
      <c r="Q17" s="12">
        <v>8.1419999999999995</v>
      </c>
      <c r="R17" s="13">
        <v>10.292999999999999</v>
      </c>
      <c r="S17" s="14">
        <v>12.522</v>
      </c>
      <c r="T17" s="10"/>
      <c r="U17" s="15"/>
      <c r="V17" s="15"/>
      <c r="W17" s="10"/>
      <c r="X17" s="10"/>
      <c r="Y17" s="10"/>
      <c r="Z17" s="10"/>
      <c r="AA17" s="10"/>
      <c r="AB17" s="10"/>
      <c r="AC17" s="10"/>
    </row>
    <row r="18" spans="1:29" x14ac:dyDescent="0.35">
      <c r="A18" s="49"/>
      <c r="B18" s="51"/>
      <c r="C18">
        <v>2</v>
      </c>
      <c r="D18" s="10">
        <v>6.1669999999999998</v>
      </c>
      <c r="E18" s="10">
        <v>5.8999999999999997E-2</v>
      </c>
      <c r="F18" s="10">
        <v>1.597</v>
      </c>
      <c r="G18" s="10">
        <v>1.4E-2</v>
      </c>
      <c r="H18" s="10">
        <v>5.6580000000000004</v>
      </c>
      <c r="I18" s="10">
        <v>1.4E-2</v>
      </c>
      <c r="J18" s="10">
        <v>1.4510000000000001</v>
      </c>
      <c r="K18" s="10">
        <v>1.7000000000000001E-2</v>
      </c>
      <c r="L18" s="10">
        <v>11.522</v>
      </c>
      <c r="M18" s="10">
        <v>7.0999999999999994E-2</v>
      </c>
      <c r="N18" s="11">
        <f t="shared" ref="N18:N26" si="5">IF(ISTEXT(D18),0,D18+H18)</f>
        <v>11.824999999999999</v>
      </c>
      <c r="O18" s="10"/>
      <c r="P18" s="10"/>
      <c r="Q18" s="12">
        <v>8.0990000000000002</v>
      </c>
      <c r="R18" s="13">
        <v>10.218</v>
      </c>
      <c r="S18" s="14">
        <v>12.459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x14ac:dyDescent="0.35">
      <c r="A19" s="49"/>
      <c r="B19" s="51"/>
      <c r="C19">
        <v>3</v>
      </c>
      <c r="D19" s="10">
        <v>6.4909999999999997</v>
      </c>
      <c r="E19" s="10">
        <v>9.1999999999999998E-2</v>
      </c>
      <c r="F19" s="10">
        <v>1.47</v>
      </c>
      <c r="G19" s="10">
        <v>0.02</v>
      </c>
      <c r="H19" s="10">
        <v>6.01</v>
      </c>
      <c r="I19" s="10">
        <v>8.4000000000000005E-2</v>
      </c>
      <c r="J19" s="10">
        <v>1.651</v>
      </c>
      <c r="K19" s="10">
        <v>2.5000000000000001E-2</v>
      </c>
      <c r="L19" s="10">
        <v>12.031000000000001</v>
      </c>
      <c r="M19" s="10">
        <v>0.126</v>
      </c>
      <c r="N19" s="11">
        <f t="shared" si="5"/>
        <v>12.500999999999999</v>
      </c>
      <c r="O19" s="10"/>
      <c r="P19" s="10"/>
      <c r="Q19" s="12">
        <v>8.2729999999999997</v>
      </c>
      <c r="R19" s="13">
        <v>10.34</v>
      </c>
      <c r="S19" s="14">
        <v>12.581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x14ac:dyDescent="0.35">
      <c r="A20" s="49"/>
      <c r="B20" s="51"/>
      <c r="C20">
        <v>4</v>
      </c>
      <c r="D20" s="10">
        <v>5.5590000000000002</v>
      </c>
      <c r="E20" s="10">
        <v>7.2999999999999995E-2</v>
      </c>
      <c r="F20" s="10">
        <v>1.6080000000000001</v>
      </c>
      <c r="G20" s="10">
        <v>1.7000000000000001E-2</v>
      </c>
      <c r="H20" s="10">
        <v>5.4009999999999998</v>
      </c>
      <c r="I20" s="10">
        <v>7.0000000000000007E-2</v>
      </c>
      <c r="J20" s="10">
        <v>1.206</v>
      </c>
      <c r="K20" s="10">
        <v>1.7000000000000001E-2</v>
      </c>
      <c r="L20" s="10">
        <v>11.238</v>
      </c>
      <c r="M20" s="10">
        <v>0.27700000000000002</v>
      </c>
      <c r="N20" s="11">
        <f t="shared" si="5"/>
        <v>10.96</v>
      </c>
      <c r="O20" s="10"/>
      <c r="P20" s="10"/>
      <c r="Q20" s="12" t="s">
        <v>14</v>
      </c>
      <c r="R20" s="13">
        <v>10.298</v>
      </c>
      <c r="S20" s="14">
        <v>12.489000000000001</v>
      </c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x14ac:dyDescent="0.35">
      <c r="A21" s="49"/>
      <c r="B21" s="51"/>
      <c r="C21">
        <v>5</v>
      </c>
      <c r="D21" s="10">
        <v>5.7279999999999998</v>
      </c>
      <c r="E21" s="10">
        <v>6.7000000000000004E-2</v>
      </c>
      <c r="F21" s="10">
        <v>1.629</v>
      </c>
      <c r="G21" s="10">
        <v>1.4E-2</v>
      </c>
      <c r="H21" s="10">
        <v>5.5629999999999997</v>
      </c>
      <c r="I21" s="10">
        <v>6.4000000000000001E-2</v>
      </c>
      <c r="J21" s="10">
        <v>1.206</v>
      </c>
      <c r="K21" s="10">
        <v>1.7000000000000001E-2</v>
      </c>
      <c r="L21" s="10">
        <v>11.432</v>
      </c>
      <c r="M21" s="10">
        <v>7.6999999999999999E-2</v>
      </c>
      <c r="N21" s="11">
        <f t="shared" si="5"/>
        <v>11.291</v>
      </c>
      <c r="O21" s="10"/>
      <c r="P21" s="10"/>
      <c r="Q21" s="12">
        <v>8.3629999999999995</v>
      </c>
      <c r="R21" s="13">
        <v>10.186</v>
      </c>
      <c r="S21" s="14">
        <v>12.425000000000001</v>
      </c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x14ac:dyDescent="0.35">
      <c r="A22" s="49"/>
      <c r="B22" s="51"/>
      <c r="C22">
        <v>6</v>
      </c>
      <c r="D22" s="10">
        <v>5.7249999999999996</v>
      </c>
      <c r="E22" s="10">
        <v>6.6000000000000003E-2</v>
      </c>
      <c r="F22" s="10">
        <v>1.611</v>
      </c>
      <c r="G22" s="10">
        <v>1.2999999999999999E-2</v>
      </c>
      <c r="H22" s="10">
        <v>5.3879999999999999</v>
      </c>
      <c r="I22" s="10">
        <v>0.06</v>
      </c>
      <c r="J22" s="10">
        <v>1.2509999999999999</v>
      </c>
      <c r="K22" s="10">
        <v>1.7000000000000001E-2</v>
      </c>
      <c r="L22" s="10">
        <v>11.151999999999999</v>
      </c>
      <c r="M22" s="10">
        <v>7.0999999999999994E-2</v>
      </c>
      <c r="N22" s="11">
        <f t="shared" si="5"/>
        <v>11.113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x14ac:dyDescent="0.35">
      <c r="A23" s="49"/>
      <c r="B23" s="51"/>
      <c r="C23">
        <v>7</v>
      </c>
      <c r="D23" s="10">
        <v>5.9029999999999996</v>
      </c>
      <c r="E23" s="10">
        <v>3.9E-2</v>
      </c>
      <c r="F23" s="10">
        <v>1.5009999999999999</v>
      </c>
      <c r="G23" s="10">
        <v>1.4E-2</v>
      </c>
      <c r="H23" s="10">
        <v>5.3890000000000002</v>
      </c>
      <c r="I23" s="10">
        <v>3.4000000000000002E-2</v>
      </c>
      <c r="J23" s="10">
        <v>1.5149999999999999</v>
      </c>
      <c r="K23" s="10">
        <v>1.7000000000000001E-2</v>
      </c>
      <c r="L23" s="10">
        <v>10.923999999999999</v>
      </c>
      <c r="M23" s="10">
        <v>4.8000000000000001E-2</v>
      </c>
      <c r="N23" s="11">
        <f t="shared" si="5"/>
        <v>11.292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x14ac:dyDescent="0.35">
      <c r="A24" s="49"/>
      <c r="B24" s="51"/>
      <c r="C24">
        <v>8</v>
      </c>
      <c r="D24" s="10">
        <v>6.3739999999999997</v>
      </c>
      <c r="E24" s="10">
        <v>7.6999999999999999E-2</v>
      </c>
      <c r="F24" s="10">
        <v>1.5049999999999999</v>
      </c>
      <c r="G24" s="10">
        <v>1.6E-2</v>
      </c>
      <c r="H24" s="10">
        <v>5.9349999999999996</v>
      </c>
      <c r="I24" s="10">
        <v>6.0999999999999999E-2</v>
      </c>
      <c r="J24" s="10">
        <v>1.5429999999999999</v>
      </c>
      <c r="K24" s="10">
        <v>1.7000000000000001E-2</v>
      </c>
      <c r="L24" s="10">
        <v>11.97</v>
      </c>
      <c r="M24" s="10">
        <v>9.0999999999999998E-2</v>
      </c>
      <c r="N24" s="11">
        <f t="shared" si="5"/>
        <v>12.308999999999999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35">
      <c r="A25" s="49"/>
      <c r="B25" s="51"/>
      <c r="C25">
        <v>9</v>
      </c>
      <c r="D25" s="10">
        <v>5.7439999999999998</v>
      </c>
      <c r="E25" s="10">
        <v>5.7000000000000002E-2</v>
      </c>
      <c r="F25" s="10">
        <v>1.5589999999999999</v>
      </c>
      <c r="G25" s="10">
        <v>1.6E-2</v>
      </c>
      <c r="H25" s="10">
        <v>5.4610000000000003</v>
      </c>
      <c r="I25" s="10">
        <v>5.2999999999999999E-2</v>
      </c>
      <c r="J25" s="10">
        <v>1.4730000000000001</v>
      </c>
      <c r="K25" s="10">
        <v>1.7999999999999999E-2</v>
      </c>
      <c r="L25" s="10">
        <v>11.108000000000001</v>
      </c>
      <c r="M25" s="10">
        <v>7.0000000000000007E-2</v>
      </c>
      <c r="N25" s="11">
        <f t="shared" si="5"/>
        <v>11.205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35">
      <c r="A26" s="49"/>
      <c r="B26" s="51"/>
      <c r="C26">
        <v>10</v>
      </c>
      <c r="D26" s="10">
        <v>6.2530000000000001</v>
      </c>
      <c r="E26" s="10">
        <v>5.6000000000000001E-2</v>
      </c>
      <c r="F26" s="10">
        <v>1.534</v>
      </c>
      <c r="G26" s="10">
        <v>1.4999999999999999E-2</v>
      </c>
      <c r="H26" s="10">
        <v>5.7</v>
      </c>
      <c r="I26" s="10">
        <v>4.4999999999999998E-2</v>
      </c>
      <c r="J26" s="10">
        <v>1.46</v>
      </c>
      <c r="K26" s="10">
        <v>1.6E-2</v>
      </c>
      <c r="L26" s="10">
        <v>11.57</v>
      </c>
      <c r="M26" s="10">
        <v>7.8E-2</v>
      </c>
      <c r="N26" s="11">
        <f t="shared" si="5"/>
        <v>11.952999999999999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x14ac:dyDescent="0.35">
      <c r="A27" s="49"/>
      <c r="B27" s="51"/>
      <c r="C27" s="19" t="s">
        <v>18</v>
      </c>
      <c r="D27" s="20">
        <f>AVERAGE(D17:D26)</f>
        <v>6.0011000000000001</v>
      </c>
      <c r="E27" s="20">
        <f t="shared" ref="E27:N27" si="6">AVERAGE(E17:E26)</f>
        <v>6.3500000000000015E-2</v>
      </c>
      <c r="F27" s="20">
        <f t="shared" si="6"/>
        <v>1.5628</v>
      </c>
      <c r="G27" s="20">
        <f t="shared" si="6"/>
        <v>1.5200000000000002E-2</v>
      </c>
      <c r="H27" s="20">
        <f t="shared" si="6"/>
        <v>5.611600000000001</v>
      </c>
      <c r="I27" s="20">
        <f t="shared" si="6"/>
        <v>5.2700000000000004E-2</v>
      </c>
      <c r="J27" s="20">
        <f t="shared" si="6"/>
        <v>1.4195</v>
      </c>
      <c r="K27" s="20">
        <f t="shared" si="6"/>
        <v>1.78E-2</v>
      </c>
      <c r="L27" s="20">
        <f t="shared" si="6"/>
        <v>11.4338</v>
      </c>
      <c r="M27" s="20">
        <f t="shared" si="6"/>
        <v>9.7900000000000001E-2</v>
      </c>
      <c r="N27" s="21">
        <f t="shared" si="6"/>
        <v>11.6127</v>
      </c>
      <c r="O27" s="20"/>
      <c r="P27" s="20"/>
      <c r="Q27" s="22">
        <f>AVERAGE(Q17:Q21)</f>
        <v>8.2192499999999988</v>
      </c>
      <c r="R27" s="23">
        <f t="shared" ref="R27:S27" si="7">AVERAGE(R17:R21)</f>
        <v>10.266999999999999</v>
      </c>
      <c r="S27" s="24">
        <f t="shared" si="7"/>
        <v>12.495200000000001</v>
      </c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 spans="1:29" ht="15" thickBot="1" x14ac:dyDescent="0.4">
      <c r="A28" s="49"/>
      <c r="B28" s="51"/>
      <c r="C28" s="25" t="s">
        <v>11</v>
      </c>
      <c r="D28" s="26">
        <f>_xlfn.STDEV.P(D17:D26)</f>
        <v>0.29939387101275133</v>
      </c>
      <c r="E28" s="26">
        <f t="shared" ref="E28:N28" si="8">_xlfn.STDEV.P(E17:E26)</f>
        <v>1.4256577429383207E-2</v>
      </c>
      <c r="F28" s="26">
        <f t="shared" si="8"/>
        <v>5.3995925772228448E-2</v>
      </c>
      <c r="G28" s="26">
        <f t="shared" si="8"/>
        <v>2.0396078054371147E-3</v>
      </c>
      <c r="H28" s="26">
        <f t="shared" si="8"/>
        <v>0.21029037067825992</v>
      </c>
      <c r="I28" s="26">
        <f t="shared" si="8"/>
        <v>1.8841709051994181E-2</v>
      </c>
      <c r="J28" s="26">
        <f t="shared" si="8"/>
        <v>0.142617144831889</v>
      </c>
      <c r="K28" s="26">
        <f t="shared" si="8"/>
        <v>2.4413111231467409E-3</v>
      </c>
      <c r="L28" s="26">
        <f t="shared" si="8"/>
        <v>0.34001670547195212</v>
      </c>
      <c r="M28" s="26">
        <f t="shared" si="8"/>
        <v>6.2642557419058192E-2</v>
      </c>
      <c r="N28" s="27">
        <f t="shared" si="8"/>
        <v>0.4987309996380811</v>
      </c>
      <c r="O28" s="26"/>
      <c r="P28" s="26"/>
      <c r="Q28" s="28">
        <f>_xlfn.STDEV.P(Q17:Q21)</f>
        <v>0.10485793961355511</v>
      </c>
      <c r="R28" s="29">
        <f t="shared" ref="R28:S28" si="9">_xlfn.STDEV.P(R17:R21)</f>
        <v>5.6441119762102442E-2</v>
      </c>
      <c r="S28" s="30">
        <f t="shared" si="9"/>
        <v>5.3585072548238369E-2</v>
      </c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 spans="1:29" x14ac:dyDescent="0.35">
      <c r="A29" s="49"/>
      <c r="B29" s="51" t="s">
        <v>20</v>
      </c>
      <c r="C29">
        <v>1</v>
      </c>
      <c r="D29" s="10">
        <v>11.198</v>
      </c>
      <c r="E29" s="10">
        <v>0.09</v>
      </c>
      <c r="F29" s="10">
        <v>2.7</v>
      </c>
      <c r="G29" s="10">
        <v>1.4E-2</v>
      </c>
      <c r="H29" s="10">
        <v>10.048</v>
      </c>
      <c r="I29" s="10">
        <v>8.4000000000000005E-2</v>
      </c>
      <c r="J29" s="10">
        <v>1.675</v>
      </c>
      <c r="K29" s="10">
        <v>1.7000000000000001E-2</v>
      </c>
      <c r="L29" s="10">
        <v>20.263000000000002</v>
      </c>
      <c r="M29" s="10">
        <v>0.104</v>
      </c>
      <c r="N29" s="11">
        <f>IF(ISTEXT(D29),0,D29+H29)</f>
        <v>21.246000000000002</v>
      </c>
      <c r="O29" s="10"/>
      <c r="P29" s="10"/>
      <c r="Q29" s="10"/>
      <c r="R29" s="10"/>
      <c r="S29" s="10"/>
      <c r="T29" s="12">
        <v>14.622</v>
      </c>
      <c r="U29" s="14">
        <v>17.244</v>
      </c>
      <c r="V29" s="14">
        <v>18.768999999999998</v>
      </c>
      <c r="W29" s="10"/>
      <c r="X29" s="10"/>
      <c r="Y29" s="10"/>
      <c r="Z29" s="10"/>
      <c r="AA29" s="10"/>
      <c r="AB29" s="10"/>
      <c r="AC29" s="10"/>
    </row>
    <row r="30" spans="1:29" x14ac:dyDescent="0.35">
      <c r="A30" s="49"/>
      <c r="B30" s="51"/>
      <c r="C30">
        <v>2</v>
      </c>
      <c r="D30" s="10">
        <v>11.064</v>
      </c>
      <c r="E30" s="10">
        <v>7.9000000000000001E-2</v>
      </c>
      <c r="F30" s="10">
        <v>2.65</v>
      </c>
      <c r="G30" s="10">
        <v>1.4999999999999999E-2</v>
      </c>
      <c r="H30" s="10">
        <v>9.8569999999999993</v>
      </c>
      <c r="I30" s="10">
        <v>7.0999999999999994E-2</v>
      </c>
      <c r="J30" s="10">
        <v>1.704</v>
      </c>
      <c r="K30" s="10">
        <v>1.7000000000000001E-2</v>
      </c>
      <c r="L30" s="10">
        <v>19.852</v>
      </c>
      <c r="M30" s="10">
        <v>0.112</v>
      </c>
      <c r="N30" s="11">
        <f t="shared" ref="N30:N38" si="10">IF(ISTEXT(D30),0,D30+H30)</f>
        <v>20.920999999999999</v>
      </c>
      <c r="O30" s="10"/>
      <c r="P30" s="10"/>
      <c r="Q30" s="10"/>
      <c r="R30" s="10"/>
      <c r="S30" s="10"/>
      <c r="T30" s="12">
        <v>14.522</v>
      </c>
      <c r="U30" s="13">
        <v>16.911999999999999</v>
      </c>
      <c r="V30" s="14">
        <v>19.016999999999999</v>
      </c>
      <c r="W30" s="10"/>
      <c r="X30" s="10"/>
      <c r="Y30" s="10"/>
      <c r="Z30" s="10"/>
      <c r="AA30" s="10"/>
      <c r="AB30" s="10"/>
      <c r="AC30" s="10"/>
    </row>
    <row r="31" spans="1:29" x14ac:dyDescent="0.35">
      <c r="A31" s="49"/>
      <c r="B31" s="51"/>
      <c r="C31">
        <v>3</v>
      </c>
      <c r="D31" s="10">
        <v>11.061999999999999</v>
      </c>
      <c r="E31" s="10">
        <v>8.5000000000000006E-2</v>
      </c>
      <c r="F31" s="10">
        <v>2.6949999999999998</v>
      </c>
      <c r="G31" s="10">
        <v>1.6E-2</v>
      </c>
      <c r="H31" s="10">
        <v>9.9160000000000004</v>
      </c>
      <c r="I31" s="10">
        <v>7.5999999999999998E-2</v>
      </c>
      <c r="J31" s="10">
        <v>1.6140000000000001</v>
      </c>
      <c r="K31" s="10">
        <v>1.7000000000000001E-2</v>
      </c>
      <c r="L31" s="10">
        <v>19.977</v>
      </c>
      <c r="M31" s="10">
        <v>0.10100000000000001</v>
      </c>
      <c r="N31" s="11">
        <f t="shared" si="10"/>
        <v>20.978000000000002</v>
      </c>
      <c r="O31" s="10"/>
      <c r="P31" s="10"/>
      <c r="Q31" s="10"/>
      <c r="R31" s="10"/>
      <c r="S31" s="10"/>
      <c r="T31" s="12">
        <v>14.401</v>
      </c>
      <c r="U31" s="10">
        <v>16.748999999999999</v>
      </c>
      <c r="V31" s="14">
        <v>18.893000000000001</v>
      </c>
      <c r="W31" s="10"/>
      <c r="X31" s="10"/>
      <c r="Y31" s="10"/>
      <c r="Z31" s="10"/>
      <c r="AA31" s="10"/>
      <c r="AB31" s="10"/>
      <c r="AC31" s="10"/>
    </row>
    <row r="32" spans="1:29" x14ac:dyDescent="0.35">
      <c r="A32" s="49"/>
      <c r="B32" s="51"/>
      <c r="C32">
        <v>4</v>
      </c>
      <c r="D32" s="10">
        <v>10.795</v>
      </c>
      <c r="E32" s="10">
        <v>7.0999999999999994E-2</v>
      </c>
      <c r="F32" s="10">
        <v>2.6</v>
      </c>
      <c r="G32" s="10">
        <v>1.4E-2</v>
      </c>
      <c r="H32" s="10">
        <v>9.68</v>
      </c>
      <c r="I32" s="10">
        <v>6.0999999999999999E-2</v>
      </c>
      <c r="J32" s="10">
        <v>1.6919999999999999</v>
      </c>
      <c r="K32" s="10">
        <v>1.4999999999999999E-2</v>
      </c>
      <c r="L32" s="10">
        <v>19.539000000000001</v>
      </c>
      <c r="M32" s="10">
        <v>0.107</v>
      </c>
      <c r="N32" s="11">
        <f t="shared" si="10"/>
        <v>20.475000000000001</v>
      </c>
      <c r="O32" s="10"/>
      <c r="P32" s="10"/>
      <c r="Q32" s="10"/>
      <c r="R32" s="10"/>
      <c r="S32" s="10"/>
      <c r="T32" s="12">
        <v>14.256</v>
      </c>
      <c r="U32" s="13">
        <v>16.725999999999999</v>
      </c>
      <c r="V32" s="14">
        <v>18.834</v>
      </c>
      <c r="W32" s="10"/>
      <c r="X32" s="10"/>
      <c r="Y32" s="10"/>
      <c r="Z32" s="10"/>
      <c r="AA32" s="10"/>
      <c r="AB32" s="10"/>
      <c r="AC32" s="10"/>
    </row>
    <row r="33" spans="1:29" x14ac:dyDescent="0.35">
      <c r="A33" s="49"/>
      <c r="B33" s="51"/>
      <c r="C33">
        <v>5</v>
      </c>
      <c r="D33" s="10">
        <v>9.7750000000000004</v>
      </c>
      <c r="E33" s="10">
        <v>3.6999999999999998E-2</v>
      </c>
      <c r="F33" s="10">
        <v>2.3690000000000002</v>
      </c>
      <c r="G33" s="10">
        <v>1.4999999999999999E-2</v>
      </c>
      <c r="H33" s="10">
        <v>9.2789999999999999</v>
      </c>
      <c r="I33" s="10">
        <v>2.1999999999999999E-2</v>
      </c>
      <c r="J33" s="10">
        <v>1.885</v>
      </c>
      <c r="K33" s="10">
        <v>1.7000000000000001E-2</v>
      </c>
      <c r="L33" s="10">
        <v>18.596</v>
      </c>
      <c r="M33" s="10">
        <v>7.9000000000000001E-2</v>
      </c>
      <c r="N33" s="11">
        <f t="shared" si="10"/>
        <v>19.054000000000002</v>
      </c>
      <c r="O33" s="10"/>
      <c r="P33" s="10"/>
      <c r="Q33" s="10"/>
      <c r="R33" s="10"/>
      <c r="S33" s="10"/>
      <c r="T33" s="12">
        <v>14.497</v>
      </c>
      <c r="U33" s="13">
        <v>16.957000000000001</v>
      </c>
      <c r="V33" s="14">
        <v>18.552</v>
      </c>
      <c r="W33" s="10"/>
      <c r="X33" s="10"/>
      <c r="Y33" s="10"/>
      <c r="Z33" s="10"/>
      <c r="AA33" s="10"/>
      <c r="AB33" s="10"/>
      <c r="AC33" s="10"/>
    </row>
    <row r="34" spans="1:29" x14ac:dyDescent="0.35">
      <c r="A34" s="49"/>
      <c r="B34" s="51"/>
      <c r="C34">
        <v>6</v>
      </c>
      <c r="D34" s="10">
        <v>10.336</v>
      </c>
      <c r="E34" s="10">
        <v>4.9000000000000002E-2</v>
      </c>
      <c r="F34" s="10">
        <v>2.4729999999999999</v>
      </c>
      <c r="G34" s="10">
        <v>1.4E-2</v>
      </c>
      <c r="H34" s="10">
        <v>9.1859999999999999</v>
      </c>
      <c r="I34" s="10">
        <v>3.9E-2</v>
      </c>
      <c r="J34" s="10">
        <v>1.881</v>
      </c>
      <c r="K34" s="10">
        <v>1.6E-2</v>
      </c>
      <c r="L34" s="10">
        <v>18.635000000000002</v>
      </c>
      <c r="M34" s="10">
        <v>0.109</v>
      </c>
      <c r="N34" s="11">
        <f t="shared" si="10"/>
        <v>19.521999999999998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35">
      <c r="A35" s="49"/>
      <c r="B35" s="51"/>
      <c r="C35">
        <v>7</v>
      </c>
      <c r="D35" s="10">
        <v>10.432</v>
      </c>
      <c r="E35" s="10">
        <v>4.2999999999999997E-2</v>
      </c>
      <c r="F35" s="10">
        <v>2.4790000000000001</v>
      </c>
      <c r="G35" s="10">
        <v>1.4E-2</v>
      </c>
      <c r="H35" s="10">
        <v>9.2430000000000003</v>
      </c>
      <c r="I35" s="10">
        <v>1.4E-2</v>
      </c>
      <c r="J35" s="10">
        <v>1.6240000000000001</v>
      </c>
      <c r="K35" s="10">
        <v>1.6E-2</v>
      </c>
      <c r="L35" s="10">
        <v>18.725999999999999</v>
      </c>
      <c r="M35" s="10">
        <v>0.109</v>
      </c>
      <c r="N35" s="11">
        <f t="shared" si="10"/>
        <v>19.675000000000001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35">
      <c r="A36" s="49"/>
      <c r="B36" s="51"/>
      <c r="C36">
        <v>8</v>
      </c>
      <c r="D36" s="10">
        <v>10.154</v>
      </c>
      <c r="E36" s="10">
        <v>5.3999999999999999E-2</v>
      </c>
      <c r="F36" s="10">
        <v>2.42</v>
      </c>
      <c r="G36" s="10">
        <v>1.4E-2</v>
      </c>
      <c r="H36" s="10">
        <v>8.9990000000000006</v>
      </c>
      <c r="I36" s="10">
        <v>4.9000000000000002E-2</v>
      </c>
      <c r="J36" s="10">
        <v>1.7310000000000001</v>
      </c>
      <c r="K36" s="10">
        <v>1.7000000000000001E-2</v>
      </c>
      <c r="L36" s="10">
        <v>18.251999999999999</v>
      </c>
      <c r="M36" s="10">
        <v>0.128</v>
      </c>
      <c r="N36" s="11">
        <f t="shared" si="10"/>
        <v>19.152999999999999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35">
      <c r="A37" s="49"/>
      <c r="B37" s="51"/>
      <c r="C37">
        <v>9</v>
      </c>
      <c r="D37" s="10">
        <v>10.228</v>
      </c>
      <c r="E37" s="10">
        <v>6.8000000000000005E-2</v>
      </c>
      <c r="F37" s="10">
        <v>2.4929999999999999</v>
      </c>
      <c r="G37" s="10">
        <v>1.6E-2</v>
      </c>
      <c r="H37" s="10">
        <v>9.2219999999999995</v>
      </c>
      <c r="I37" s="10">
        <v>0.06</v>
      </c>
      <c r="J37" s="10">
        <v>1.5449999999999999</v>
      </c>
      <c r="K37" s="10">
        <v>1.9E-2</v>
      </c>
      <c r="L37" s="10">
        <v>18.797000000000001</v>
      </c>
      <c r="M37" s="10">
        <v>9.9000000000000005E-2</v>
      </c>
      <c r="N37" s="11">
        <f t="shared" si="10"/>
        <v>19.45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35">
      <c r="A38" s="49"/>
      <c r="B38" s="51"/>
      <c r="C38">
        <v>10</v>
      </c>
      <c r="D38" s="10">
        <v>9.9339999999999993</v>
      </c>
      <c r="E38" s="10">
        <v>3.4000000000000002E-2</v>
      </c>
      <c r="F38" s="10">
        <v>2.4129999999999998</v>
      </c>
      <c r="G38" s="10">
        <v>1.7000000000000001E-2</v>
      </c>
      <c r="H38" s="10">
        <v>9.4879999999999995</v>
      </c>
      <c r="I38" s="10">
        <v>2.7E-2</v>
      </c>
      <c r="J38" s="10">
        <v>1.903</v>
      </c>
      <c r="K38" s="10">
        <v>1.6E-2</v>
      </c>
      <c r="L38" s="10">
        <v>19.010999999999999</v>
      </c>
      <c r="M38" s="10">
        <v>7.0000000000000007E-2</v>
      </c>
      <c r="N38" s="11">
        <f t="shared" si="10"/>
        <v>19.421999999999997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35">
      <c r="A39" s="49"/>
      <c r="B39" s="51"/>
      <c r="C39" s="19" t="s">
        <v>18</v>
      </c>
      <c r="D39" s="20">
        <f>AVERAGE(D29:D38)</f>
        <v>10.4978</v>
      </c>
      <c r="E39" s="20">
        <f t="shared" ref="E39:N39" si="11">AVERAGE(E29:E38)</f>
        <v>6.1000000000000013E-2</v>
      </c>
      <c r="F39" s="20">
        <f t="shared" si="11"/>
        <v>2.5291999999999994</v>
      </c>
      <c r="G39" s="20">
        <f t="shared" si="11"/>
        <v>1.4900000000000002E-2</v>
      </c>
      <c r="H39" s="20">
        <f t="shared" si="11"/>
        <v>9.4917999999999996</v>
      </c>
      <c r="I39" s="20">
        <f t="shared" si="11"/>
        <v>5.0299999999999997E-2</v>
      </c>
      <c r="J39" s="20">
        <f t="shared" si="11"/>
        <v>1.7254</v>
      </c>
      <c r="K39" s="20">
        <f t="shared" si="11"/>
        <v>1.67E-2</v>
      </c>
      <c r="L39" s="20">
        <f t="shared" si="11"/>
        <v>19.164800000000003</v>
      </c>
      <c r="M39" s="20">
        <f t="shared" si="11"/>
        <v>0.1018</v>
      </c>
      <c r="N39" s="21">
        <f t="shared" si="11"/>
        <v>19.989599999999999</v>
      </c>
      <c r="O39" s="20"/>
      <c r="P39" s="20"/>
      <c r="Q39" s="20"/>
      <c r="R39" s="20"/>
      <c r="S39" s="20"/>
      <c r="T39" s="22">
        <f>AVERAGE(T29:T33)</f>
        <v>14.4596</v>
      </c>
      <c r="U39" s="23">
        <f t="shared" ref="U39:V39" si="12">AVERAGE(U29:U33)</f>
        <v>16.9176</v>
      </c>
      <c r="V39" s="24">
        <f t="shared" si="12"/>
        <v>18.812999999999999</v>
      </c>
      <c r="W39" s="20"/>
      <c r="X39" s="20"/>
      <c r="Y39" s="20"/>
      <c r="Z39" s="20"/>
      <c r="AA39" s="20"/>
      <c r="AB39" s="20"/>
      <c r="AC39" s="20"/>
    </row>
    <row r="40" spans="1:29" ht="15" thickBot="1" x14ac:dyDescent="0.4">
      <c r="A40" s="49"/>
      <c r="B40" s="53"/>
      <c r="C40" s="25" t="s">
        <v>11</v>
      </c>
      <c r="D40" s="26">
        <f>_xlfn.STDEV.P(D29:D38)</f>
        <v>0.47742241254469825</v>
      </c>
      <c r="E40" s="26">
        <f t="shared" ref="E40:N40" si="13">_xlfn.STDEV.P(E29:E38)</f>
        <v>1.9266551326067655E-2</v>
      </c>
      <c r="F40" s="26">
        <f t="shared" si="13"/>
        <v>0.11590841211922455</v>
      </c>
      <c r="G40" s="26">
        <f t="shared" si="13"/>
        <v>1.0440306508910553E-3</v>
      </c>
      <c r="H40" s="26">
        <f t="shared" si="13"/>
        <v>0.34270272832295912</v>
      </c>
      <c r="I40" s="26">
        <f t="shared" si="13"/>
        <v>2.2856290162666389E-2</v>
      </c>
      <c r="J40" s="26">
        <f t="shared" si="13"/>
        <v>0.11857756954837621</v>
      </c>
      <c r="K40" s="26">
        <f t="shared" si="13"/>
        <v>1.004987562112089E-3</v>
      </c>
      <c r="L40" s="26">
        <f t="shared" si="13"/>
        <v>0.65321387003032994</v>
      </c>
      <c r="M40" s="26">
        <f t="shared" si="13"/>
        <v>1.5702229141112422E-2</v>
      </c>
      <c r="N40" s="27">
        <f t="shared" si="13"/>
        <v>0.78516255641746002</v>
      </c>
      <c r="O40" s="26"/>
      <c r="P40" s="26"/>
      <c r="Q40" s="26"/>
      <c r="R40" s="26"/>
      <c r="S40" s="26"/>
      <c r="T40" s="28">
        <f>_xlfn.STDEV.P(T29:T33)</f>
        <v>0.12373617094447356</v>
      </c>
      <c r="U40" s="29">
        <f t="shared" ref="U40:V40" si="14">_xlfn.STDEV.P(U29:U33)</f>
        <v>0.18614897259990487</v>
      </c>
      <c r="V40" s="30">
        <f t="shared" si="14"/>
        <v>0.1539571368920585</v>
      </c>
      <c r="W40" s="26"/>
      <c r="X40" s="26"/>
      <c r="Y40" s="26"/>
      <c r="Z40" s="26"/>
      <c r="AA40" s="26"/>
      <c r="AB40" s="26"/>
      <c r="AC40" s="26"/>
    </row>
    <row r="41" spans="1:29" x14ac:dyDescent="0.35">
      <c r="A41" s="49"/>
      <c r="B41" s="51" t="s">
        <v>21</v>
      </c>
      <c r="C41">
        <v>1</v>
      </c>
      <c r="D41" s="10">
        <v>13.901</v>
      </c>
      <c r="E41" s="10">
        <v>6.9000000000000006E-2</v>
      </c>
      <c r="F41" s="10">
        <v>3.355</v>
      </c>
      <c r="G41" s="10">
        <v>0.02</v>
      </c>
      <c r="H41" s="10">
        <v>12.298</v>
      </c>
      <c r="I41" s="10">
        <v>3.7999999999999999E-2</v>
      </c>
      <c r="J41" s="10">
        <v>2.84</v>
      </c>
      <c r="K41" s="10">
        <v>3.7999999999999999E-2</v>
      </c>
      <c r="L41" s="10">
        <v>24.832999999999998</v>
      </c>
      <c r="M41" s="10">
        <v>0.122</v>
      </c>
      <c r="N41" s="11">
        <f>IF(ISTEXT(D41),0,D41+H41)</f>
        <v>26.198999999999998</v>
      </c>
      <c r="O41" s="10"/>
      <c r="P41" s="10"/>
      <c r="Q41" s="10"/>
      <c r="R41" s="10"/>
      <c r="S41" s="10"/>
      <c r="T41" s="10"/>
      <c r="U41" s="10"/>
      <c r="V41" s="10"/>
      <c r="W41" s="12">
        <v>21.123999999999999</v>
      </c>
      <c r="X41" s="13">
        <v>23.302</v>
      </c>
      <c r="Y41" s="14">
        <v>24.829000000000001</v>
      </c>
      <c r="Z41" s="10"/>
      <c r="AA41" s="10"/>
      <c r="AB41" s="10"/>
      <c r="AC41" s="10"/>
    </row>
    <row r="42" spans="1:29" x14ac:dyDescent="0.35">
      <c r="A42" s="49"/>
      <c r="B42" s="51"/>
      <c r="C42">
        <v>2</v>
      </c>
      <c r="D42" s="10">
        <v>13.151</v>
      </c>
      <c r="E42" s="10">
        <v>7.6999999999999999E-2</v>
      </c>
      <c r="F42" s="10">
        <v>3.1829999999999998</v>
      </c>
      <c r="G42" s="10">
        <v>0.02</v>
      </c>
      <c r="H42" s="10">
        <v>11.664999999999999</v>
      </c>
      <c r="I42" s="10">
        <v>4.9000000000000002E-2</v>
      </c>
      <c r="J42" s="10">
        <v>2.3239999999999998</v>
      </c>
      <c r="K42" s="10">
        <v>1.6E-2</v>
      </c>
      <c r="L42" s="10">
        <v>23.553999999999998</v>
      </c>
      <c r="M42" s="10">
        <v>0.122</v>
      </c>
      <c r="N42" s="11">
        <f t="shared" ref="N42:N50" si="15">IF(ISTEXT(D42),0,D42+H42)</f>
        <v>24.815999999999999</v>
      </c>
      <c r="O42" s="10"/>
      <c r="P42" s="10"/>
      <c r="Q42" s="10"/>
      <c r="R42" s="10"/>
      <c r="S42" s="10"/>
      <c r="T42" s="10"/>
      <c r="U42" s="10"/>
      <c r="V42" s="10"/>
      <c r="W42" s="12">
        <v>20.669</v>
      </c>
      <c r="X42" s="13">
        <v>23.045000000000002</v>
      </c>
      <c r="Y42" s="14">
        <v>25.106999999999999</v>
      </c>
      <c r="Z42" s="10"/>
      <c r="AA42" s="10"/>
      <c r="AB42" s="10"/>
      <c r="AC42" s="10"/>
    </row>
    <row r="43" spans="1:29" x14ac:dyDescent="0.35">
      <c r="A43" s="49"/>
      <c r="B43" s="51"/>
      <c r="C43">
        <v>3</v>
      </c>
      <c r="D43" s="10">
        <v>13.792999999999999</v>
      </c>
      <c r="E43" s="10">
        <v>6.3E-2</v>
      </c>
      <c r="F43" s="10">
        <v>3.3290000000000002</v>
      </c>
      <c r="G43" s="10">
        <v>1.9E-2</v>
      </c>
      <c r="H43" s="10">
        <v>12.3</v>
      </c>
      <c r="I43" s="10">
        <v>3.9E-2</v>
      </c>
      <c r="J43" s="10">
        <v>2.2200000000000002</v>
      </c>
      <c r="K43" s="10">
        <v>1.7000000000000001E-2</v>
      </c>
      <c r="L43" s="10">
        <v>24.788</v>
      </c>
      <c r="M43" s="10">
        <v>0.125</v>
      </c>
      <c r="N43" s="11">
        <f t="shared" si="15"/>
        <v>26.093</v>
      </c>
      <c r="O43" s="10"/>
      <c r="P43" s="10"/>
      <c r="Q43" s="10"/>
      <c r="R43" s="10"/>
      <c r="S43" s="10"/>
      <c r="T43" s="10"/>
      <c r="U43" s="10"/>
      <c r="V43" s="10"/>
      <c r="W43" s="12">
        <v>21.120999999999999</v>
      </c>
      <c r="X43" s="13">
        <v>23.161000000000001</v>
      </c>
      <c r="Y43" s="14">
        <v>25.212</v>
      </c>
      <c r="Z43" s="10"/>
      <c r="AA43" s="10"/>
      <c r="AB43" s="10"/>
      <c r="AC43" s="10"/>
    </row>
    <row r="44" spans="1:29" x14ac:dyDescent="0.35">
      <c r="A44" s="49"/>
      <c r="B44" s="51"/>
      <c r="C44">
        <v>4</v>
      </c>
      <c r="D44" s="10">
        <v>13.795999999999999</v>
      </c>
      <c r="E44" s="10">
        <v>8.3000000000000004E-2</v>
      </c>
      <c r="F44" s="10">
        <v>3.3620000000000001</v>
      </c>
      <c r="G44" s="10">
        <v>0.02</v>
      </c>
      <c r="H44" s="10">
        <v>12.379</v>
      </c>
      <c r="I44" s="10">
        <v>5.6000000000000001E-2</v>
      </c>
      <c r="J44" s="10">
        <v>2.1640000000000001</v>
      </c>
      <c r="K44" s="10">
        <v>1.7999999999999999E-2</v>
      </c>
      <c r="L44" s="10">
        <v>24.956</v>
      </c>
      <c r="M44" s="10">
        <v>0.13200000000000001</v>
      </c>
      <c r="N44" s="11">
        <f t="shared" si="15"/>
        <v>26.174999999999997</v>
      </c>
      <c r="O44" s="10"/>
      <c r="P44" s="10"/>
      <c r="Q44" s="10"/>
      <c r="R44" s="10"/>
      <c r="S44" s="10"/>
      <c r="T44" s="10"/>
      <c r="U44" s="10"/>
      <c r="V44" s="10"/>
      <c r="W44" s="12">
        <v>20.969000000000001</v>
      </c>
      <c r="X44" s="10" t="s">
        <v>14</v>
      </c>
      <c r="Y44" s="14">
        <v>25.06</v>
      </c>
      <c r="Z44" s="10"/>
      <c r="AA44" s="10"/>
      <c r="AB44" s="10"/>
      <c r="AC44" s="10"/>
    </row>
    <row r="45" spans="1:29" x14ac:dyDescent="0.35">
      <c r="A45" s="49"/>
      <c r="B45" s="51"/>
      <c r="C45">
        <v>5</v>
      </c>
      <c r="D45" s="10">
        <v>13.714</v>
      </c>
      <c r="E45" s="10">
        <v>6.6000000000000003E-2</v>
      </c>
      <c r="F45" s="10">
        <v>3.2919999999999998</v>
      </c>
      <c r="G45" s="10">
        <v>1.7999999999999999E-2</v>
      </c>
      <c r="H45" s="10">
        <v>12.129</v>
      </c>
      <c r="I45" s="10">
        <v>4.3999999999999997E-2</v>
      </c>
      <c r="J45" s="10">
        <v>2.2069999999999999</v>
      </c>
      <c r="K45" s="10">
        <v>1.7000000000000001E-2</v>
      </c>
      <c r="L45" s="10">
        <v>24.51</v>
      </c>
      <c r="M45" s="10">
        <v>0.19900000000000001</v>
      </c>
      <c r="N45" s="11">
        <f t="shared" si="15"/>
        <v>25.843</v>
      </c>
      <c r="O45" s="10"/>
      <c r="P45" s="10"/>
      <c r="Q45" s="10"/>
      <c r="R45" s="10"/>
      <c r="S45" s="10"/>
      <c r="T45" s="10"/>
      <c r="U45" s="10"/>
      <c r="V45" s="10"/>
      <c r="W45" s="12">
        <v>20.701000000000001</v>
      </c>
      <c r="X45" s="14">
        <v>23.42</v>
      </c>
      <c r="Y45" s="14">
        <v>25.507999999999999</v>
      </c>
      <c r="Z45" s="10"/>
      <c r="AA45" s="10"/>
      <c r="AB45" s="10"/>
      <c r="AC45" s="10"/>
    </row>
    <row r="46" spans="1:29" x14ac:dyDescent="0.35">
      <c r="A46" s="49"/>
      <c r="B46" s="51"/>
      <c r="C46">
        <v>6</v>
      </c>
      <c r="D46" s="10">
        <v>13.21</v>
      </c>
      <c r="E46" s="10">
        <v>7.2999999999999995E-2</v>
      </c>
      <c r="F46" s="10">
        <v>3.2229999999999999</v>
      </c>
      <c r="G46" s="10">
        <v>1.7999999999999999E-2</v>
      </c>
      <c r="H46" s="10">
        <v>11.773</v>
      </c>
      <c r="I46" s="10">
        <v>4.9000000000000002E-2</v>
      </c>
      <c r="J46" s="10">
        <v>2.2730000000000001</v>
      </c>
      <c r="K46" s="10">
        <v>1.6E-2</v>
      </c>
      <c r="L46" s="10">
        <v>23.751999999999999</v>
      </c>
      <c r="M46" s="10">
        <v>0.115</v>
      </c>
      <c r="N46" s="11">
        <f t="shared" si="15"/>
        <v>24.983000000000001</v>
      </c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x14ac:dyDescent="0.35">
      <c r="A47" s="49"/>
      <c r="B47" s="51"/>
      <c r="C47">
        <v>7</v>
      </c>
      <c r="D47" s="10">
        <v>13.484999999999999</v>
      </c>
      <c r="E47" s="10">
        <v>5.2999999999999999E-2</v>
      </c>
      <c r="F47" s="10">
        <v>3.2759999999999998</v>
      </c>
      <c r="G47" s="10">
        <v>1.7000000000000001E-2</v>
      </c>
      <c r="H47" s="10">
        <v>12.026</v>
      </c>
      <c r="I47" s="10">
        <v>4.1000000000000002E-2</v>
      </c>
      <c r="J47" s="10">
        <v>2.1800000000000002</v>
      </c>
      <c r="K47" s="10">
        <v>1.6E-2</v>
      </c>
      <c r="L47" s="10">
        <v>24.244</v>
      </c>
      <c r="M47" s="10">
        <v>0.108</v>
      </c>
      <c r="N47" s="11">
        <f t="shared" si="15"/>
        <v>25.510999999999999</v>
      </c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x14ac:dyDescent="0.35">
      <c r="A48" s="49"/>
      <c r="B48" s="51"/>
      <c r="C48">
        <v>8</v>
      </c>
      <c r="D48" s="10">
        <v>13.6881</v>
      </c>
      <c r="E48" s="10">
        <v>9.4E-2</v>
      </c>
      <c r="F48" s="10">
        <v>3.3220000000000001</v>
      </c>
      <c r="G48" s="10">
        <v>2.1999999999999999E-2</v>
      </c>
      <c r="H48" s="10">
        <v>12.121</v>
      </c>
      <c r="I48" s="10">
        <v>6.3E-2</v>
      </c>
      <c r="J48" s="10">
        <v>2.1760000000000002</v>
      </c>
      <c r="K48" s="10">
        <v>1.9E-2</v>
      </c>
      <c r="L48" s="10">
        <v>24.507000000000001</v>
      </c>
      <c r="M48" s="10">
        <v>0.191</v>
      </c>
      <c r="N48" s="11">
        <f t="shared" si="15"/>
        <v>25.809100000000001</v>
      </c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x14ac:dyDescent="0.35">
      <c r="A49" s="49"/>
      <c r="B49" s="51"/>
      <c r="C49">
        <v>9</v>
      </c>
      <c r="D49" s="10">
        <v>12.964</v>
      </c>
      <c r="E49" s="10">
        <v>7.2999999999999995E-2</v>
      </c>
      <c r="F49" s="10">
        <v>3.1779999999999999</v>
      </c>
      <c r="G49" s="10">
        <v>2.1000000000000001E-2</v>
      </c>
      <c r="H49" s="10">
        <v>11.5</v>
      </c>
      <c r="I49" s="10">
        <v>0.05</v>
      </c>
      <c r="J49" s="10">
        <v>2.246</v>
      </c>
      <c r="K49" s="10">
        <v>1.7999999999999999E-2</v>
      </c>
      <c r="L49" s="10">
        <v>23.128</v>
      </c>
      <c r="M49" s="10">
        <v>0.129</v>
      </c>
      <c r="N49" s="11">
        <f t="shared" si="15"/>
        <v>24.463999999999999</v>
      </c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x14ac:dyDescent="0.35">
      <c r="A50" s="49"/>
      <c r="B50" s="51"/>
      <c r="C50">
        <v>10</v>
      </c>
      <c r="D50" s="10">
        <v>12.103</v>
      </c>
      <c r="E50" s="10">
        <v>9.0999999999999998E-2</v>
      </c>
      <c r="F50" s="10">
        <v>3.0089999999999999</v>
      </c>
      <c r="G50" s="10">
        <v>0.03</v>
      </c>
      <c r="H50" s="10">
        <v>10.864000000000001</v>
      </c>
      <c r="I50" s="10">
        <v>7.8E-2</v>
      </c>
      <c r="J50" s="10">
        <v>2.3639999999999999</v>
      </c>
      <c r="K50" s="10">
        <v>2.1999999999999999E-2</v>
      </c>
      <c r="L50" s="10">
        <v>22.050999999999998</v>
      </c>
      <c r="M50" s="10">
        <v>0.156</v>
      </c>
      <c r="N50" s="11">
        <f t="shared" si="15"/>
        <v>22.966999999999999</v>
      </c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x14ac:dyDescent="0.35">
      <c r="A51" s="49"/>
      <c r="B51" s="51"/>
      <c r="C51" s="19" t="s">
        <v>18</v>
      </c>
      <c r="D51" s="20">
        <f>AVERAGE(D41:D50)</f>
        <v>13.380510000000001</v>
      </c>
      <c r="E51" s="20">
        <f t="shared" ref="E51:N51" si="16">AVERAGE(E41:E50)</f>
        <v>7.4200000000000002E-2</v>
      </c>
      <c r="F51" s="20">
        <f t="shared" si="16"/>
        <v>3.2528999999999995</v>
      </c>
      <c r="G51" s="20">
        <f t="shared" si="16"/>
        <v>2.0499999999999997E-2</v>
      </c>
      <c r="H51" s="20">
        <f t="shared" si="16"/>
        <v>11.9055</v>
      </c>
      <c r="I51" s="20">
        <f t="shared" si="16"/>
        <v>5.0699999999999988E-2</v>
      </c>
      <c r="J51" s="20">
        <f t="shared" si="16"/>
        <v>2.2993999999999999</v>
      </c>
      <c r="K51" s="20">
        <f t="shared" si="16"/>
        <v>1.9699999999999999E-2</v>
      </c>
      <c r="L51" s="20">
        <f t="shared" si="16"/>
        <v>24.032299999999999</v>
      </c>
      <c r="M51" s="20">
        <f t="shared" si="16"/>
        <v>0.13989999999999997</v>
      </c>
      <c r="N51" s="21">
        <f t="shared" si="16"/>
        <v>25.286009999999997</v>
      </c>
      <c r="O51" s="20"/>
      <c r="P51" s="20"/>
      <c r="Q51" s="20"/>
      <c r="R51" s="20"/>
      <c r="S51" s="20"/>
      <c r="T51" s="20"/>
      <c r="U51" s="20"/>
      <c r="V51" s="20"/>
      <c r="W51" s="22">
        <f>AVERAGE(W41:W45)</f>
        <v>20.916800000000002</v>
      </c>
      <c r="X51" s="23">
        <f t="shared" ref="X51:Y51" si="17">AVERAGE(X41:X45)</f>
        <v>23.232000000000003</v>
      </c>
      <c r="Y51" s="24">
        <f t="shared" si="17"/>
        <v>25.1432</v>
      </c>
      <c r="Z51" s="20"/>
      <c r="AA51" s="20"/>
      <c r="AB51" s="20"/>
      <c r="AC51" s="20"/>
    </row>
    <row r="52" spans="1:29" ht="15" thickBot="1" x14ac:dyDescent="0.4">
      <c r="A52" s="49"/>
      <c r="B52" s="53"/>
      <c r="C52" s="25" t="s">
        <v>11</v>
      </c>
      <c r="D52" s="26">
        <f>_xlfn.STDEV.P(D41:D50)</f>
        <v>0.52131526056696242</v>
      </c>
      <c r="E52" s="26">
        <f t="shared" ref="E52:N52" si="18">_xlfn.STDEV.P(E41:E50)</f>
        <v>1.1964948808916817E-2</v>
      </c>
      <c r="F52" s="26">
        <f t="shared" si="18"/>
        <v>0.10287511846894765</v>
      </c>
      <c r="G52" s="26">
        <f t="shared" si="18"/>
        <v>3.4713109915419562E-3</v>
      </c>
      <c r="H52" s="26">
        <f t="shared" si="18"/>
        <v>0.44377364725724749</v>
      </c>
      <c r="I52" s="26">
        <f t="shared" si="18"/>
        <v>1.1696580696938789E-2</v>
      </c>
      <c r="J52" s="26">
        <f t="shared" si="18"/>
        <v>0.19058709295227724</v>
      </c>
      <c r="K52" s="26">
        <f t="shared" si="18"/>
        <v>6.3411355449950902E-3</v>
      </c>
      <c r="L52" s="26">
        <f t="shared" si="18"/>
        <v>0.8726067900262986</v>
      </c>
      <c r="M52" s="26">
        <f t="shared" si="18"/>
        <v>3.0074740231629673E-2</v>
      </c>
      <c r="N52" s="27">
        <f t="shared" si="18"/>
        <v>0.96310957886421211</v>
      </c>
      <c r="O52" s="26"/>
      <c r="P52" s="26"/>
      <c r="Q52" s="26"/>
      <c r="R52" s="26"/>
      <c r="S52" s="26"/>
      <c r="T52" s="26"/>
      <c r="U52" s="26"/>
      <c r="V52" s="26"/>
      <c r="W52" s="28">
        <f>_xlfn.STDEV.P(W41:W45)</f>
        <v>0.19765060080859789</v>
      </c>
      <c r="X52" s="29">
        <f t="shared" ref="X52:Y52" si="19">_xlfn.STDEV.P(X41:X45)</f>
        <v>0.14164568472071409</v>
      </c>
      <c r="Y52" s="30">
        <f t="shared" si="19"/>
        <v>0.2212540621096025</v>
      </c>
      <c r="Z52" s="26"/>
      <c r="AA52" s="26"/>
      <c r="AB52" s="26"/>
      <c r="AC52" s="26"/>
    </row>
    <row r="53" spans="1:29" x14ac:dyDescent="0.35">
      <c r="A53" s="49"/>
      <c r="B53" s="52" t="s">
        <v>22</v>
      </c>
      <c r="C53">
        <v>1</v>
      </c>
      <c r="D53" s="10">
        <v>17.346</v>
      </c>
      <c r="E53" s="10">
        <v>0.128</v>
      </c>
      <c r="F53" s="10">
        <v>4.5990000000000002</v>
      </c>
      <c r="G53" s="10">
        <v>2.1999999999999999E-2</v>
      </c>
      <c r="H53" s="10">
        <v>16.010999999999999</v>
      </c>
      <c r="I53" s="10">
        <v>0.124</v>
      </c>
      <c r="J53" s="10">
        <v>2.5649999999999999</v>
      </c>
      <c r="K53" s="10">
        <v>0.02</v>
      </c>
      <c r="L53" s="10">
        <v>32.432000000000002</v>
      </c>
      <c r="M53" s="10">
        <v>0.156</v>
      </c>
      <c r="N53" s="11">
        <f>IF(ISTEXT(D53),0,D53+H53)</f>
        <v>33.356999999999999</v>
      </c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2">
        <v>27.262</v>
      </c>
      <c r="AA53" s="13">
        <v>29.344000000000001</v>
      </c>
      <c r="AB53" s="14">
        <v>31.948</v>
      </c>
      <c r="AC53" s="10"/>
    </row>
    <row r="54" spans="1:29" x14ac:dyDescent="0.35">
      <c r="A54" s="49"/>
      <c r="B54" s="51"/>
      <c r="C54">
        <v>2</v>
      </c>
      <c r="D54" s="10">
        <v>16.747</v>
      </c>
      <c r="E54" s="10">
        <v>0.11700000000000001</v>
      </c>
      <c r="F54" s="10">
        <v>4.2990000000000004</v>
      </c>
      <c r="G54" s="10">
        <v>0.02</v>
      </c>
      <c r="H54" s="10">
        <v>15.473000000000001</v>
      </c>
      <c r="I54" s="10">
        <v>0.11700000000000001</v>
      </c>
      <c r="J54" s="10">
        <v>2.6030000000000002</v>
      </c>
      <c r="K54" s="10">
        <v>2.1000000000000001E-2</v>
      </c>
      <c r="L54" s="10">
        <v>31.457999999999998</v>
      </c>
      <c r="M54" s="10">
        <v>0.13500000000000001</v>
      </c>
      <c r="N54" s="11">
        <f t="shared" ref="N54:N62" si="20">IF(ISTEXT(D54),0,D54+H54)</f>
        <v>32.22</v>
      </c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2">
        <v>27.248999999999999</v>
      </c>
      <c r="AA54" s="14">
        <v>29.661999999999999</v>
      </c>
      <c r="AB54" s="14">
        <v>31.87</v>
      </c>
      <c r="AC54" s="10"/>
    </row>
    <row r="55" spans="1:29" x14ac:dyDescent="0.35">
      <c r="A55" s="49"/>
      <c r="B55" s="51"/>
      <c r="C55">
        <v>3</v>
      </c>
      <c r="D55" s="10">
        <v>17.86</v>
      </c>
      <c r="E55" s="10">
        <v>0.122</v>
      </c>
      <c r="F55" s="10">
        <v>4.5460000000000003</v>
      </c>
      <c r="G55" s="10">
        <v>2.3E-2</v>
      </c>
      <c r="H55" s="10">
        <v>16.332999999999998</v>
      </c>
      <c r="I55" s="10">
        <v>0.115</v>
      </c>
      <c r="J55" s="10">
        <v>2.38</v>
      </c>
      <c r="K55" s="10">
        <v>2.3E-2</v>
      </c>
      <c r="L55" s="10">
        <v>33.167000000000002</v>
      </c>
      <c r="M55" s="10">
        <v>0.153</v>
      </c>
      <c r="N55" s="11">
        <f t="shared" si="20"/>
        <v>34.192999999999998</v>
      </c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2">
        <v>27.001999999999999</v>
      </c>
      <c r="AA55" s="13">
        <v>29.347000000000001</v>
      </c>
      <c r="AB55" s="14">
        <v>32.299999999999997</v>
      </c>
      <c r="AC55" s="10"/>
    </row>
    <row r="56" spans="1:29" x14ac:dyDescent="0.35">
      <c r="A56" s="49"/>
      <c r="B56" s="51"/>
      <c r="C56">
        <v>4</v>
      </c>
      <c r="D56" s="10">
        <v>16.920000000000002</v>
      </c>
      <c r="E56" s="10">
        <v>0.105</v>
      </c>
      <c r="F56" s="10">
        <v>4.2770000000000001</v>
      </c>
      <c r="G56" s="10">
        <v>1.9E-2</v>
      </c>
      <c r="H56" s="10">
        <v>15.467000000000001</v>
      </c>
      <c r="I56" s="10">
        <v>9.9000000000000005E-2</v>
      </c>
      <c r="J56" s="10">
        <v>2.64</v>
      </c>
      <c r="K56" s="10">
        <v>0.02</v>
      </c>
      <c r="L56" s="10">
        <v>31.332000000000001</v>
      </c>
      <c r="M56" s="10">
        <v>0.129</v>
      </c>
      <c r="N56" s="11">
        <f t="shared" si="20"/>
        <v>32.387</v>
      </c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>
        <v>26.984000000000002</v>
      </c>
      <c r="AA56" s="13">
        <v>29.385999999999999</v>
      </c>
      <c r="AB56" s="14">
        <v>31.681000000000001</v>
      </c>
      <c r="AC56" s="10"/>
    </row>
    <row r="57" spans="1:29" x14ac:dyDescent="0.35">
      <c r="A57" s="49"/>
      <c r="B57" s="51"/>
      <c r="C57">
        <v>5</v>
      </c>
      <c r="D57" s="10">
        <v>18.192</v>
      </c>
      <c r="E57" s="10">
        <v>0.127</v>
      </c>
      <c r="F57" s="10">
        <v>4.7750000000000004</v>
      </c>
      <c r="G57" s="10">
        <v>2.1000000000000001E-2</v>
      </c>
      <c r="H57" s="10">
        <v>17.024999999999999</v>
      </c>
      <c r="I57" s="10">
        <v>0.11799999999999999</v>
      </c>
      <c r="J57" s="10">
        <v>2.4409999999999998</v>
      </c>
      <c r="K57" s="10">
        <v>2.1000000000000001E-2</v>
      </c>
      <c r="L57" s="10">
        <v>34.472000000000001</v>
      </c>
      <c r="M57" s="10">
        <v>0.14799999999999999</v>
      </c>
      <c r="N57" s="11">
        <f t="shared" si="20"/>
        <v>35.216999999999999</v>
      </c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2">
        <v>27.172999999999998</v>
      </c>
      <c r="AA57" s="10" t="s">
        <v>14</v>
      </c>
      <c r="AB57" s="14">
        <v>31.591999999999999</v>
      </c>
      <c r="AC57" s="10"/>
    </row>
    <row r="58" spans="1:29" x14ac:dyDescent="0.35">
      <c r="A58" s="49"/>
      <c r="B58" s="51"/>
      <c r="C58">
        <v>6</v>
      </c>
      <c r="D58" s="10">
        <v>17.390999999999998</v>
      </c>
      <c r="E58" s="10">
        <v>0.115</v>
      </c>
      <c r="F58" s="10">
        <v>4.4050000000000002</v>
      </c>
      <c r="G58" s="10">
        <v>0.02</v>
      </c>
      <c r="H58" s="10">
        <v>16.018999999999998</v>
      </c>
      <c r="I58" s="10">
        <v>0.11</v>
      </c>
      <c r="J58" s="10">
        <v>2.4900000000000002</v>
      </c>
      <c r="K58" s="10">
        <v>2.1000000000000001E-2</v>
      </c>
      <c r="L58" s="10">
        <v>32.463999999999999</v>
      </c>
      <c r="M58" s="10">
        <v>0.115</v>
      </c>
      <c r="N58" s="11">
        <f t="shared" si="20"/>
        <v>33.409999999999997</v>
      </c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x14ac:dyDescent="0.35">
      <c r="A59" s="49"/>
      <c r="B59" s="51"/>
      <c r="C59">
        <v>7</v>
      </c>
      <c r="D59" s="10">
        <v>16.260999999999999</v>
      </c>
      <c r="E59" s="10">
        <v>7.0999999999999994E-2</v>
      </c>
      <c r="F59" s="10">
        <v>4.2140000000000004</v>
      </c>
      <c r="G59" s="10">
        <v>1.4999999999999999E-2</v>
      </c>
      <c r="H59" s="10">
        <v>15.038</v>
      </c>
      <c r="I59" s="10">
        <v>7.0000000000000007E-2</v>
      </c>
      <c r="J59" s="10">
        <v>2.6459999999999999</v>
      </c>
      <c r="K59" s="10">
        <v>1.9E-2</v>
      </c>
      <c r="L59" s="10">
        <v>30.47</v>
      </c>
      <c r="M59" s="10">
        <v>0.108</v>
      </c>
      <c r="N59" s="11">
        <f t="shared" si="20"/>
        <v>31.298999999999999</v>
      </c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x14ac:dyDescent="0.35">
      <c r="A60" s="49"/>
      <c r="B60" s="51"/>
      <c r="C60">
        <v>8</v>
      </c>
      <c r="D60" s="10">
        <v>17.131</v>
      </c>
      <c r="E60" s="10">
        <v>9.2999999999999999E-2</v>
      </c>
      <c r="F60" s="10">
        <v>4.3470000000000004</v>
      </c>
      <c r="G60" s="10">
        <v>1.7999999999999999E-2</v>
      </c>
      <c r="H60" s="10">
        <v>15.618</v>
      </c>
      <c r="I60" s="10">
        <v>8.4000000000000005E-2</v>
      </c>
      <c r="J60" s="10">
        <v>2.4940000000000002</v>
      </c>
      <c r="K60" s="10">
        <v>1.9E-2</v>
      </c>
      <c r="L60" s="10">
        <v>31.66</v>
      </c>
      <c r="M60" s="10">
        <v>0.128</v>
      </c>
      <c r="N60" s="11">
        <f t="shared" si="20"/>
        <v>32.749000000000002</v>
      </c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x14ac:dyDescent="0.35">
      <c r="A61" s="49"/>
      <c r="B61" s="51"/>
      <c r="C61">
        <v>9</v>
      </c>
      <c r="D61" s="10">
        <v>17.974</v>
      </c>
      <c r="E61" s="10">
        <v>0.13300000000000001</v>
      </c>
      <c r="F61" s="10">
        <v>4.5979999999999999</v>
      </c>
      <c r="G61" s="10">
        <v>2.1999999999999999E-2</v>
      </c>
      <c r="H61" s="10">
        <v>16.518000000000001</v>
      </c>
      <c r="I61" s="10">
        <v>0.127</v>
      </c>
      <c r="J61" s="10">
        <v>2.4809999999999999</v>
      </c>
      <c r="K61" s="10">
        <v>1.9E-2</v>
      </c>
      <c r="L61" s="10">
        <v>33.460999999999999</v>
      </c>
      <c r="M61" s="10">
        <v>0.16800000000000001</v>
      </c>
      <c r="N61" s="11">
        <f t="shared" si="20"/>
        <v>34.492000000000004</v>
      </c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x14ac:dyDescent="0.35">
      <c r="A62" s="49"/>
      <c r="B62" s="51"/>
      <c r="C62">
        <v>10</v>
      </c>
      <c r="D62" s="10">
        <v>17.289000000000001</v>
      </c>
      <c r="E62" s="10">
        <v>0.114</v>
      </c>
      <c r="F62" s="10">
        <v>4.6840000000000002</v>
      </c>
      <c r="G62" s="10">
        <v>2.1000000000000001E-2</v>
      </c>
      <c r="H62" s="10">
        <v>16.117000000000001</v>
      </c>
      <c r="I62" s="10">
        <v>0.108</v>
      </c>
      <c r="J62" s="10">
        <v>2.3180000000000001</v>
      </c>
      <c r="K62" s="10">
        <v>2.3E-2</v>
      </c>
      <c r="L62" s="10">
        <v>32.610999999999997</v>
      </c>
      <c r="M62" s="10">
        <v>0.113</v>
      </c>
      <c r="N62" s="11">
        <f t="shared" si="20"/>
        <v>33.406000000000006</v>
      </c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x14ac:dyDescent="0.35">
      <c r="A63" s="49"/>
      <c r="B63" s="51"/>
      <c r="C63" s="19" t="s">
        <v>18</v>
      </c>
      <c r="D63" s="20">
        <f>AVERAGE(D53:D62)</f>
        <v>17.3111</v>
      </c>
      <c r="E63" s="20">
        <f t="shared" ref="E63:N63" si="21">AVERAGE(E53:E62)</f>
        <v>0.1125</v>
      </c>
      <c r="F63" s="20">
        <f t="shared" si="21"/>
        <v>4.4744000000000002</v>
      </c>
      <c r="G63" s="20">
        <f t="shared" si="21"/>
        <v>2.01E-2</v>
      </c>
      <c r="H63" s="20">
        <f t="shared" si="21"/>
        <v>15.9619</v>
      </c>
      <c r="I63" s="20">
        <f t="shared" si="21"/>
        <v>0.10719999999999999</v>
      </c>
      <c r="J63" s="20">
        <f t="shared" si="21"/>
        <v>2.5058000000000002</v>
      </c>
      <c r="K63" s="20">
        <f t="shared" si="21"/>
        <v>2.0599999999999997E-2</v>
      </c>
      <c r="L63" s="20">
        <f t="shared" si="21"/>
        <v>32.352700000000006</v>
      </c>
      <c r="M63" s="20">
        <f t="shared" si="21"/>
        <v>0.1353</v>
      </c>
      <c r="N63" s="21">
        <f t="shared" si="21"/>
        <v>33.273000000000003</v>
      </c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2">
        <f>AVERAGE(Z53:Z57)</f>
        <v>27.133999999999997</v>
      </c>
      <c r="AA63" s="23">
        <f t="shared" ref="AA63:AB63" si="22">AVERAGE(AA53:AA57)</f>
        <v>29.434750000000001</v>
      </c>
      <c r="AB63" s="24">
        <f t="shared" si="22"/>
        <v>31.8782</v>
      </c>
      <c r="AC63" s="20"/>
    </row>
    <row r="64" spans="1:29" ht="15" thickBot="1" x14ac:dyDescent="0.4">
      <c r="A64" s="49"/>
      <c r="B64" s="51"/>
      <c r="C64" s="25" t="s">
        <v>11</v>
      </c>
      <c r="D64" s="26">
        <f>_xlfn.STDEV.P(D53:D62)</f>
        <v>0.55956383907468499</v>
      </c>
      <c r="E64" s="26">
        <f t="shared" ref="E64:N64" si="23">_xlfn.STDEV.P(E53:E62)</f>
        <v>1.7744013074837441E-2</v>
      </c>
      <c r="F64" s="26">
        <f t="shared" si="23"/>
        <v>0.18133074753058287</v>
      </c>
      <c r="G64" s="26">
        <f t="shared" si="23"/>
        <v>2.2113344387495984E-3</v>
      </c>
      <c r="H64" s="26">
        <f t="shared" si="23"/>
        <v>0.55341475404979901</v>
      </c>
      <c r="I64" s="26">
        <f t="shared" si="23"/>
        <v>1.7162750362339992E-2</v>
      </c>
      <c r="J64" s="26">
        <f t="shared" si="23"/>
        <v>0.10340000000000003</v>
      </c>
      <c r="K64" s="26">
        <f t="shared" si="23"/>
        <v>1.4282856857085701E-3</v>
      </c>
      <c r="L64" s="26">
        <f t="shared" si="23"/>
        <v>1.1106282051163661</v>
      </c>
      <c r="M64" s="26">
        <f t="shared" si="23"/>
        <v>1.9287560758167437E-2</v>
      </c>
      <c r="N64" s="27">
        <f t="shared" si="23"/>
        <v>1.1054441641258959</v>
      </c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8">
        <f>_xlfn.STDEV.P(Z53:Z57)</f>
        <v>0.11920906005836927</v>
      </c>
      <c r="AA64" s="29">
        <f t="shared" ref="AA64:AB64" si="24">_xlfn.STDEV.P(AA53:AA57)</f>
        <v>0.13224480141011138</v>
      </c>
      <c r="AB64" s="30">
        <f t="shared" si="24"/>
        <v>0.24643571169779677</v>
      </c>
      <c r="AC64" s="26"/>
    </row>
  </sheetData>
  <mergeCells count="17">
    <mergeCell ref="O1:AC1"/>
    <mergeCell ref="D2:G2"/>
    <mergeCell ref="H2:K2"/>
    <mergeCell ref="L2:M2"/>
    <mergeCell ref="D3:E3"/>
    <mergeCell ref="F3:G3"/>
    <mergeCell ref="H3:I3"/>
    <mergeCell ref="A1:A2"/>
    <mergeCell ref="A3:A64"/>
    <mergeCell ref="J3:K3"/>
    <mergeCell ref="B5:B16"/>
    <mergeCell ref="B17:B28"/>
    <mergeCell ref="B29:B40"/>
    <mergeCell ref="B41:B52"/>
    <mergeCell ref="B53:B64"/>
    <mergeCell ref="B1:B3"/>
    <mergeCell ref="D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51D2-48EF-4EB4-AC9F-993D60D1950B}">
  <dimension ref="A1:N62"/>
  <sheetViews>
    <sheetView tabSelected="1" workbookViewId="0">
      <selection activeCell="K10" sqref="K10"/>
    </sheetView>
  </sheetViews>
  <sheetFormatPr defaultRowHeight="14.5" x14ac:dyDescent="0.35"/>
  <sheetData>
    <row r="1" spans="1:14" x14ac:dyDescent="0.35">
      <c r="A1" s="47" t="s">
        <v>0</v>
      </c>
      <c r="B1" s="48" t="s">
        <v>1</v>
      </c>
      <c r="C1" s="61" t="s">
        <v>23</v>
      </c>
      <c r="D1" s="2"/>
      <c r="E1" s="61" t="s">
        <v>2</v>
      </c>
      <c r="F1" s="49"/>
      <c r="G1" s="49"/>
      <c r="H1" s="49"/>
      <c r="I1" s="62"/>
      <c r="J1" s="49" t="s">
        <v>24</v>
      </c>
      <c r="K1" s="49"/>
      <c r="L1" s="49"/>
      <c r="M1" s="49"/>
      <c r="N1" s="49"/>
    </row>
    <row r="2" spans="1:14" ht="29" x14ac:dyDescent="0.35">
      <c r="A2" s="48"/>
      <c r="B2" s="48"/>
      <c r="C2" s="61"/>
      <c r="D2" s="3" t="s">
        <v>4</v>
      </c>
      <c r="E2" s="35" t="s">
        <v>34</v>
      </c>
      <c r="F2" s="34" t="s">
        <v>33</v>
      </c>
      <c r="G2" s="34" t="s">
        <v>32</v>
      </c>
      <c r="H2" s="35" t="s">
        <v>31</v>
      </c>
      <c r="I2" s="36" t="s">
        <v>35</v>
      </c>
      <c r="J2" s="32">
        <v>26</v>
      </c>
      <c r="K2" s="31">
        <v>44</v>
      </c>
      <c r="L2" s="31">
        <v>67</v>
      </c>
      <c r="M2" s="31">
        <v>86</v>
      </c>
      <c r="N2" s="31">
        <v>111</v>
      </c>
    </row>
    <row r="3" spans="1:14" x14ac:dyDescent="0.35">
      <c r="A3" s="63" t="s">
        <v>12</v>
      </c>
      <c r="B3" s="57" t="s">
        <v>25</v>
      </c>
      <c r="C3" s="59" t="s">
        <v>26</v>
      </c>
      <c r="D3">
        <v>1</v>
      </c>
      <c r="E3">
        <v>16.696999999999999</v>
      </c>
      <c r="F3">
        <v>15.7</v>
      </c>
      <c r="G3">
        <v>31.628</v>
      </c>
      <c r="H3">
        <f t="shared" ref="H3:H12" si="0">IF(ISTEXT(E3),0,SUM(E3:F3))</f>
        <v>32.396999999999998</v>
      </c>
      <c r="I3" s="37">
        <v>7.2539999999999996</v>
      </c>
      <c r="J3">
        <v>11.345000000000001</v>
      </c>
    </row>
    <row r="4" spans="1:14" x14ac:dyDescent="0.35">
      <c r="A4" s="63"/>
      <c r="B4" s="57"/>
      <c r="C4" s="59"/>
      <c r="D4">
        <v>2</v>
      </c>
      <c r="E4">
        <v>13.613</v>
      </c>
      <c r="F4">
        <v>12.805</v>
      </c>
      <c r="G4">
        <v>25.835999999999999</v>
      </c>
      <c r="H4">
        <f t="shared" si="0"/>
        <v>26.417999999999999</v>
      </c>
      <c r="I4" s="37">
        <v>13.712</v>
      </c>
      <c r="J4">
        <v>10.287000000000001</v>
      </c>
    </row>
    <row r="5" spans="1:14" x14ac:dyDescent="0.35">
      <c r="A5" s="63"/>
      <c r="B5" s="57"/>
      <c r="C5" s="59"/>
      <c r="D5">
        <v>3</v>
      </c>
      <c r="E5">
        <v>13.911</v>
      </c>
      <c r="F5">
        <v>12.805</v>
      </c>
      <c r="G5">
        <v>25.21</v>
      </c>
      <c r="H5">
        <f t="shared" si="0"/>
        <v>26.716000000000001</v>
      </c>
      <c r="I5" s="37">
        <v>13.9</v>
      </c>
      <c r="J5">
        <v>10.605</v>
      </c>
    </row>
    <row r="6" spans="1:14" x14ac:dyDescent="0.35">
      <c r="A6" s="63"/>
      <c r="B6" s="57"/>
      <c r="C6" s="59"/>
      <c r="D6">
        <v>4</v>
      </c>
      <c r="E6">
        <v>12.789</v>
      </c>
      <c r="F6">
        <v>12.061999999999999</v>
      </c>
      <c r="G6">
        <v>24.495000000000001</v>
      </c>
      <c r="H6">
        <f t="shared" si="0"/>
        <v>24.850999999999999</v>
      </c>
      <c r="I6" s="37">
        <v>10.166</v>
      </c>
      <c r="J6">
        <v>12.526999999999999</v>
      </c>
    </row>
    <row r="7" spans="1:14" x14ac:dyDescent="0.35">
      <c r="A7" s="63"/>
      <c r="B7" s="57"/>
      <c r="C7" s="59"/>
      <c r="D7">
        <v>5</v>
      </c>
      <c r="E7">
        <v>13.959</v>
      </c>
      <c r="F7">
        <v>13.313000000000001</v>
      </c>
      <c r="G7">
        <v>26.920999999999999</v>
      </c>
      <c r="H7">
        <f t="shared" si="0"/>
        <v>27.271999999999998</v>
      </c>
      <c r="I7" s="37">
        <v>13.388999999999999</v>
      </c>
      <c r="J7">
        <v>11.473000000000001</v>
      </c>
    </row>
    <row r="8" spans="1:14" x14ac:dyDescent="0.35">
      <c r="A8" s="63"/>
      <c r="B8" s="57"/>
      <c r="C8" s="59"/>
      <c r="D8">
        <v>6</v>
      </c>
      <c r="E8">
        <v>13.965</v>
      </c>
      <c r="F8">
        <v>13.313000000000001</v>
      </c>
      <c r="G8">
        <v>26.83</v>
      </c>
      <c r="H8">
        <f t="shared" si="0"/>
        <v>27.277999999999999</v>
      </c>
      <c r="I8" s="37">
        <v>12.058999999999999</v>
      </c>
    </row>
    <row r="9" spans="1:14" x14ac:dyDescent="0.35">
      <c r="A9" s="63"/>
      <c r="B9" s="57"/>
      <c r="C9" s="59"/>
      <c r="D9">
        <v>7</v>
      </c>
      <c r="E9">
        <v>14.721</v>
      </c>
      <c r="F9">
        <v>14.005000000000001</v>
      </c>
      <c r="G9">
        <v>28.132000000000001</v>
      </c>
      <c r="H9">
        <f t="shared" si="0"/>
        <v>28.725999999999999</v>
      </c>
      <c r="I9" s="37">
        <v>8.8539999999999992</v>
      </c>
    </row>
    <row r="10" spans="1:14" x14ac:dyDescent="0.35">
      <c r="A10" s="63"/>
      <c r="B10" s="57"/>
      <c r="C10" s="59"/>
      <c r="D10">
        <v>8</v>
      </c>
      <c r="E10">
        <v>11.44</v>
      </c>
      <c r="F10">
        <v>10.49</v>
      </c>
      <c r="G10">
        <v>21.440999999999999</v>
      </c>
      <c r="H10">
        <f t="shared" si="0"/>
        <v>21.93</v>
      </c>
      <c r="I10" s="37">
        <v>15.9</v>
      </c>
    </row>
    <row r="11" spans="1:14" x14ac:dyDescent="0.35">
      <c r="A11" s="63"/>
      <c r="B11" s="57"/>
      <c r="C11" s="59"/>
      <c r="D11">
        <v>9</v>
      </c>
      <c r="E11" t="s">
        <v>14</v>
      </c>
      <c r="F11" t="s">
        <v>14</v>
      </c>
      <c r="G11" t="s">
        <v>14</v>
      </c>
      <c r="H11" t="s">
        <v>14</v>
      </c>
      <c r="I11" s="37"/>
    </row>
    <row r="12" spans="1:14" x14ac:dyDescent="0.35">
      <c r="A12" s="63"/>
      <c r="B12" s="57"/>
      <c r="C12" s="59"/>
      <c r="D12">
        <v>10</v>
      </c>
      <c r="E12">
        <v>12.423999999999999</v>
      </c>
      <c r="F12">
        <v>11.606</v>
      </c>
      <c r="G12">
        <v>23.109000000000002</v>
      </c>
      <c r="H12">
        <f t="shared" si="0"/>
        <v>24.03</v>
      </c>
      <c r="I12" s="37">
        <v>12.484</v>
      </c>
    </row>
    <row r="13" spans="1:14" x14ac:dyDescent="0.35">
      <c r="A13" s="63"/>
      <c r="B13" s="57"/>
      <c r="C13" s="59"/>
      <c r="D13" s="19" t="s">
        <v>18</v>
      </c>
      <c r="E13" s="19">
        <f>AVERAGE(E3:E12)</f>
        <v>13.724333333333334</v>
      </c>
      <c r="F13" s="19">
        <f t="shared" ref="F13:J13" si="1">AVERAGE(F3:F12)</f>
        <v>12.899888888888889</v>
      </c>
      <c r="G13" s="19">
        <f t="shared" si="1"/>
        <v>25.955777777777783</v>
      </c>
      <c r="H13" s="19">
        <f t="shared" si="1"/>
        <v>26.624222222222222</v>
      </c>
      <c r="I13" s="19">
        <f t="shared" si="1"/>
        <v>11.968666666666666</v>
      </c>
      <c r="J13" s="19">
        <f t="shared" si="1"/>
        <v>11.247400000000001</v>
      </c>
      <c r="K13" s="19"/>
      <c r="L13" s="19"/>
      <c r="M13" s="19"/>
      <c r="N13" s="19"/>
    </row>
    <row r="14" spans="1:14" ht="15" thickBot="1" x14ac:dyDescent="0.4">
      <c r="A14" s="63"/>
      <c r="B14" s="57"/>
      <c r="C14" s="60"/>
      <c r="D14" s="25" t="s">
        <v>11</v>
      </c>
      <c r="E14" s="25">
        <f>_xlfn.STDEV.P(E3:E12)</f>
        <v>1.4053158601064002</v>
      </c>
      <c r="F14" s="25">
        <f t="shared" ref="F14:J14" si="2">_xlfn.STDEV.P(F3:F12)</f>
        <v>1.398610139026482</v>
      </c>
      <c r="G14" s="25">
        <f t="shared" si="2"/>
        <v>2.7848345563377226</v>
      </c>
      <c r="H14" s="25">
        <f t="shared" si="2"/>
        <v>2.7998105800126147</v>
      </c>
      <c r="I14" s="25">
        <f t="shared" si="2"/>
        <v>2.5754083602842979</v>
      </c>
      <c r="J14" s="25">
        <f t="shared" si="2"/>
        <v>0.77882516651685008</v>
      </c>
      <c r="K14" s="25"/>
      <c r="L14" s="25"/>
      <c r="M14" s="25"/>
      <c r="N14" s="25"/>
    </row>
    <row r="15" spans="1:14" x14ac:dyDescent="0.35">
      <c r="A15" s="63"/>
      <c r="B15" s="56" t="s">
        <v>27</v>
      </c>
      <c r="C15" s="58" t="s">
        <v>26</v>
      </c>
      <c r="D15">
        <v>1</v>
      </c>
      <c r="E15">
        <v>26.416</v>
      </c>
      <c r="F15">
        <v>25.843</v>
      </c>
      <c r="G15">
        <v>51.83</v>
      </c>
      <c r="H15">
        <f t="shared" ref="H15:H24" si="3">SUM(E15:F15)</f>
        <v>52.259</v>
      </c>
      <c r="I15" s="37">
        <v>8.1210000000000004</v>
      </c>
      <c r="K15">
        <v>9.0890000000000004</v>
      </c>
    </row>
    <row r="16" spans="1:14" x14ac:dyDescent="0.35">
      <c r="A16" s="63"/>
      <c r="B16" s="57"/>
      <c r="C16" s="59"/>
      <c r="D16">
        <v>2</v>
      </c>
      <c r="E16">
        <v>21.908999999999999</v>
      </c>
      <c r="F16">
        <v>21.347000000000001</v>
      </c>
      <c r="G16">
        <v>42.633000000000003</v>
      </c>
      <c r="H16">
        <f t="shared" si="3"/>
        <v>43.256</v>
      </c>
      <c r="I16" s="37">
        <v>10.164999999999999</v>
      </c>
      <c r="K16">
        <v>8.4130000000000003</v>
      </c>
    </row>
    <row r="17" spans="1:14" x14ac:dyDescent="0.35">
      <c r="A17" s="63"/>
      <c r="B17" s="57"/>
      <c r="C17" s="59"/>
      <c r="D17">
        <v>3</v>
      </c>
      <c r="E17">
        <v>26.917999999999999</v>
      </c>
      <c r="F17">
        <v>25.756</v>
      </c>
      <c r="G17">
        <v>51.767000000000003</v>
      </c>
      <c r="H17">
        <f t="shared" si="3"/>
        <v>52.673999999999999</v>
      </c>
      <c r="I17" s="37">
        <v>8.73</v>
      </c>
      <c r="K17">
        <v>9.5470000000000006</v>
      </c>
    </row>
    <row r="18" spans="1:14" x14ac:dyDescent="0.35">
      <c r="A18" s="63"/>
      <c r="B18" s="57"/>
      <c r="C18" s="59"/>
      <c r="D18">
        <v>4</v>
      </c>
      <c r="E18">
        <v>18.783999999999999</v>
      </c>
      <c r="F18">
        <v>18.315000000000001</v>
      </c>
      <c r="G18">
        <v>36.817999999999998</v>
      </c>
      <c r="H18">
        <f t="shared" si="3"/>
        <v>37.099000000000004</v>
      </c>
      <c r="I18" s="37">
        <v>10.654999999999999</v>
      </c>
      <c r="K18">
        <v>8.7289999999999992</v>
      </c>
    </row>
    <row r="19" spans="1:14" x14ac:dyDescent="0.35">
      <c r="A19" s="63"/>
      <c r="B19" s="57"/>
      <c r="C19" s="59"/>
      <c r="D19">
        <v>5</v>
      </c>
      <c r="E19">
        <v>21.678999999999998</v>
      </c>
      <c r="F19">
        <v>20.637</v>
      </c>
      <c r="G19">
        <v>41.258000000000003</v>
      </c>
      <c r="H19">
        <f t="shared" si="3"/>
        <v>42.316000000000003</v>
      </c>
      <c r="I19" s="37">
        <v>10.675000000000001</v>
      </c>
      <c r="K19">
        <v>9.0920000000000005</v>
      </c>
    </row>
    <row r="20" spans="1:14" x14ac:dyDescent="0.35">
      <c r="A20" s="63"/>
      <c r="B20" s="57"/>
      <c r="C20" s="59"/>
      <c r="D20">
        <v>6</v>
      </c>
      <c r="E20">
        <v>21.082000000000001</v>
      </c>
      <c r="F20">
        <v>19.809000000000001</v>
      </c>
      <c r="G20">
        <v>39.758000000000003</v>
      </c>
      <c r="H20">
        <f t="shared" si="3"/>
        <v>40.891000000000005</v>
      </c>
      <c r="I20" s="37">
        <v>10.551</v>
      </c>
    </row>
    <row r="21" spans="1:14" x14ac:dyDescent="0.35">
      <c r="A21" s="63"/>
      <c r="B21" s="57"/>
      <c r="C21" s="59"/>
      <c r="D21">
        <v>7</v>
      </c>
      <c r="E21">
        <v>20.442</v>
      </c>
      <c r="F21">
        <v>19.829000000000001</v>
      </c>
      <c r="G21">
        <v>37.802999999999997</v>
      </c>
      <c r="H21">
        <f t="shared" si="3"/>
        <v>40.271000000000001</v>
      </c>
      <c r="I21" s="37">
        <v>10.772</v>
      </c>
    </row>
    <row r="22" spans="1:14" x14ac:dyDescent="0.35">
      <c r="A22" s="63"/>
      <c r="B22" s="57"/>
      <c r="C22" s="59"/>
      <c r="D22">
        <v>8</v>
      </c>
      <c r="E22">
        <v>23.274999999999999</v>
      </c>
      <c r="F22">
        <v>22.352</v>
      </c>
      <c r="G22">
        <v>44.59</v>
      </c>
      <c r="H22">
        <f t="shared" si="3"/>
        <v>45.626999999999995</v>
      </c>
      <c r="I22" s="37">
        <v>9.407</v>
      </c>
    </row>
    <row r="23" spans="1:14" x14ac:dyDescent="0.35">
      <c r="A23" s="63"/>
      <c r="B23" s="57"/>
      <c r="C23" s="59"/>
      <c r="D23">
        <v>9</v>
      </c>
      <c r="E23">
        <v>24.533999999999999</v>
      </c>
      <c r="F23">
        <v>23.696000000000002</v>
      </c>
      <c r="G23">
        <v>47.442999999999998</v>
      </c>
      <c r="H23">
        <f t="shared" si="3"/>
        <v>48.230000000000004</v>
      </c>
      <c r="I23" s="37">
        <v>9.9290000000000003</v>
      </c>
    </row>
    <row r="24" spans="1:14" x14ac:dyDescent="0.35">
      <c r="A24" s="63"/>
      <c r="B24" s="57"/>
      <c r="C24" s="59"/>
      <c r="D24">
        <v>10</v>
      </c>
      <c r="E24">
        <v>20.876999999999999</v>
      </c>
      <c r="F24">
        <v>19.989000000000001</v>
      </c>
      <c r="G24">
        <v>44.011000000000003</v>
      </c>
      <c r="H24">
        <f t="shared" si="3"/>
        <v>40.866</v>
      </c>
      <c r="I24" s="37">
        <v>9.2370000000000001</v>
      </c>
    </row>
    <row r="25" spans="1:14" x14ac:dyDescent="0.35">
      <c r="A25" s="63"/>
      <c r="B25" s="57"/>
      <c r="C25" s="59"/>
      <c r="D25" s="19" t="s">
        <v>18</v>
      </c>
      <c r="E25" s="19">
        <f>AVERAGE(E15:E24)</f>
        <v>22.5916</v>
      </c>
      <c r="F25" s="19">
        <f t="shared" ref="F25" si="4">AVERAGE(F15:F24)</f>
        <v>21.757300000000001</v>
      </c>
      <c r="G25" s="19">
        <f t="shared" ref="G25" si="5">AVERAGE(G15:G24)</f>
        <v>43.7911</v>
      </c>
      <c r="H25" s="19">
        <f t="shared" ref="H25" si="6">AVERAGE(H15:H24)</f>
        <v>44.3489</v>
      </c>
      <c r="I25" s="19">
        <f t="shared" ref="I25" si="7">AVERAGE(I15:I24)</f>
        <v>9.8242000000000012</v>
      </c>
      <c r="J25" s="19"/>
      <c r="K25" s="19">
        <f t="shared" ref="K25" si="8">AVERAGE(K15:K24)</f>
        <v>8.9740000000000002</v>
      </c>
      <c r="L25" s="19"/>
      <c r="M25" s="19"/>
      <c r="N25" s="19"/>
    </row>
    <row r="26" spans="1:14" ht="15" thickBot="1" x14ac:dyDescent="0.4">
      <c r="A26" s="63"/>
      <c r="B26" s="57"/>
      <c r="C26" s="60"/>
      <c r="D26" s="25" t="s">
        <v>11</v>
      </c>
      <c r="E26" s="25">
        <f>_xlfn.STDEV.P(E15:E24)</f>
        <v>2.5143557902572327</v>
      </c>
      <c r="F26" s="25">
        <f t="shared" ref="F26:I26" si="9">_xlfn.STDEV.P(F15:F24)</f>
        <v>2.4639139209802003</v>
      </c>
      <c r="G26" s="25">
        <f t="shared" si="9"/>
        <v>5.0076642948584515</v>
      </c>
      <c r="H26" s="25">
        <f t="shared" si="9"/>
        <v>4.9717053905073252</v>
      </c>
      <c r="I26" s="25">
        <f t="shared" si="9"/>
        <v>0.87090777927401697</v>
      </c>
      <c r="J26" s="25"/>
      <c r="K26" s="25">
        <f t="shared" ref="K26" si="10">_xlfn.STDEV.P(K15:K24)</f>
        <v>0.38215808247373256</v>
      </c>
      <c r="L26" s="25"/>
      <c r="M26" s="25"/>
      <c r="N26" s="25"/>
    </row>
    <row r="27" spans="1:14" x14ac:dyDescent="0.35">
      <c r="A27" s="63"/>
      <c r="B27" s="56" t="s">
        <v>28</v>
      </c>
      <c r="C27" s="58" t="s">
        <v>26</v>
      </c>
      <c r="D27">
        <v>1</v>
      </c>
      <c r="E27">
        <v>32.359000000000002</v>
      </c>
      <c r="F27">
        <v>30.327999999999999</v>
      </c>
      <c r="G27">
        <v>60.655999999999999</v>
      </c>
      <c r="H27">
        <f t="shared" ref="H27:H35" si="11">IF(ISTEXT(E27),0,SUM(E27:F27))</f>
        <v>62.686999999999998</v>
      </c>
      <c r="I27" s="37">
        <v>9.8330000000000002</v>
      </c>
    </row>
    <row r="28" spans="1:14" x14ac:dyDescent="0.35">
      <c r="A28" s="63"/>
      <c r="B28" s="57"/>
      <c r="C28" s="77"/>
      <c r="D28">
        <v>2</v>
      </c>
      <c r="I28" s="37"/>
    </row>
    <row r="29" spans="1:14" x14ac:dyDescent="0.35">
      <c r="A29" s="63"/>
      <c r="B29" s="57"/>
      <c r="C29" s="77"/>
      <c r="D29">
        <v>3</v>
      </c>
      <c r="E29">
        <v>34.643999999999998</v>
      </c>
      <c r="F29">
        <v>32.295000000000002</v>
      </c>
      <c r="G29">
        <v>64.94</v>
      </c>
      <c r="H29">
        <f t="shared" si="11"/>
        <v>66.938999999999993</v>
      </c>
      <c r="I29" s="37">
        <v>6.6779999999999999</v>
      </c>
    </row>
    <row r="30" spans="1:14" x14ac:dyDescent="0.35">
      <c r="A30" s="63"/>
      <c r="B30" s="57"/>
      <c r="C30" s="77"/>
      <c r="D30">
        <v>4</v>
      </c>
      <c r="E30">
        <v>34.261000000000003</v>
      </c>
      <c r="F30">
        <v>31.196999999999999</v>
      </c>
      <c r="G30">
        <v>65.019000000000005</v>
      </c>
      <c r="H30">
        <f t="shared" si="11"/>
        <v>65.457999999999998</v>
      </c>
      <c r="I30" s="37">
        <v>7.2729999999999997</v>
      </c>
    </row>
    <row r="31" spans="1:14" x14ac:dyDescent="0.35">
      <c r="A31" s="63"/>
      <c r="B31" s="57"/>
      <c r="C31" s="77"/>
      <c r="D31">
        <v>5</v>
      </c>
      <c r="E31">
        <v>36.643000000000001</v>
      </c>
      <c r="F31">
        <v>34.997999999999998</v>
      </c>
      <c r="G31">
        <v>70.688999999999993</v>
      </c>
      <c r="H31">
        <f t="shared" si="11"/>
        <v>71.640999999999991</v>
      </c>
      <c r="I31" s="37">
        <v>6.9059999999999997</v>
      </c>
    </row>
    <row r="32" spans="1:14" x14ac:dyDescent="0.35">
      <c r="A32" s="63"/>
      <c r="B32" s="57"/>
      <c r="C32" s="77"/>
      <c r="D32">
        <v>6</v>
      </c>
      <c r="E32">
        <v>34.441000000000003</v>
      </c>
      <c r="F32">
        <v>32.576999999999998</v>
      </c>
      <c r="G32">
        <v>65.698999999999998</v>
      </c>
      <c r="H32">
        <f t="shared" si="11"/>
        <v>67.018000000000001</v>
      </c>
      <c r="I32" s="37">
        <v>10.147</v>
      </c>
    </row>
    <row r="33" spans="1:14" x14ac:dyDescent="0.35">
      <c r="A33" s="63"/>
      <c r="B33" s="57"/>
      <c r="C33" s="77"/>
      <c r="D33">
        <v>7</v>
      </c>
      <c r="E33">
        <v>38.371000000000002</v>
      </c>
      <c r="F33">
        <v>36.895000000000003</v>
      </c>
      <c r="G33">
        <v>74.224000000000004</v>
      </c>
      <c r="H33">
        <f t="shared" si="11"/>
        <v>75.266000000000005</v>
      </c>
      <c r="I33" s="37">
        <v>10.33</v>
      </c>
    </row>
    <row r="34" spans="1:14" x14ac:dyDescent="0.35">
      <c r="A34" s="63"/>
      <c r="B34" s="57"/>
      <c r="C34" s="77"/>
      <c r="D34">
        <v>8</v>
      </c>
      <c r="E34">
        <v>33.463000000000001</v>
      </c>
      <c r="F34">
        <v>31.5</v>
      </c>
      <c r="G34">
        <v>63.552999999999997</v>
      </c>
      <c r="H34">
        <f t="shared" si="11"/>
        <v>64.962999999999994</v>
      </c>
      <c r="I34" s="37">
        <v>9.8469999999999995</v>
      </c>
    </row>
    <row r="35" spans="1:14" x14ac:dyDescent="0.35">
      <c r="A35" s="63"/>
      <c r="B35" s="57"/>
      <c r="C35" s="77"/>
      <c r="D35">
        <v>9</v>
      </c>
      <c r="E35">
        <v>32.066000000000003</v>
      </c>
      <c r="F35">
        <v>29.789000000000001</v>
      </c>
      <c r="G35">
        <v>59.850999999999999</v>
      </c>
      <c r="H35">
        <f t="shared" si="11"/>
        <v>61.855000000000004</v>
      </c>
      <c r="I35" s="37">
        <v>7.2130000000000001</v>
      </c>
    </row>
    <row r="36" spans="1:14" x14ac:dyDescent="0.35">
      <c r="A36" s="63"/>
      <c r="B36" s="57"/>
      <c r="C36" s="77"/>
      <c r="D36">
        <v>10</v>
      </c>
      <c r="I36" s="37"/>
    </row>
    <row r="37" spans="1:14" x14ac:dyDescent="0.35">
      <c r="A37" s="63"/>
      <c r="B37" s="57"/>
      <c r="C37" s="77"/>
      <c r="D37" s="19" t="s">
        <v>18</v>
      </c>
      <c r="E37" s="19">
        <f>AVERAGE(E27:E36)</f>
        <v>34.531000000000006</v>
      </c>
      <c r="F37" s="19">
        <f t="shared" ref="F37" si="12">AVERAGE(F27:F36)</f>
        <v>32.447375000000001</v>
      </c>
      <c r="G37" s="19">
        <f t="shared" ref="G37" si="13">AVERAGE(G27:G36)</f>
        <v>65.578874999999996</v>
      </c>
      <c r="H37" s="19">
        <f t="shared" ref="H37" si="14">AVERAGE(H27:H36)</f>
        <v>66.978375</v>
      </c>
      <c r="I37" s="19">
        <f t="shared" ref="I37" si="15">AVERAGE(I27:I36)</f>
        <v>8.5283749999999987</v>
      </c>
      <c r="J37" s="19"/>
      <c r="K37" s="19"/>
      <c r="L37" s="19"/>
      <c r="M37" s="19"/>
      <c r="N37" s="19"/>
    </row>
    <row r="38" spans="1:14" ht="15" thickBot="1" x14ac:dyDescent="0.4">
      <c r="A38" s="63"/>
      <c r="B38" s="57"/>
      <c r="C38" s="60"/>
      <c r="D38" s="25" t="s">
        <v>11</v>
      </c>
      <c r="E38" s="25">
        <f>_xlfn.STDEV.P(E27:E36)</f>
        <v>1.9759284526520688</v>
      </c>
      <c r="F38" s="25">
        <f t="shared" ref="F38:J38" si="16">_xlfn.STDEV.P(F27:F36)</f>
        <v>2.2457387947789034</v>
      </c>
      <c r="G38" s="25">
        <f t="shared" si="16"/>
        <v>4.5101972639093075</v>
      </c>
      <c r="H38" s="25">
        <f t="shared" si="16"/>
        <v>4.2051466662145094</v>
      </c>
      <c r="I38" s="25">
        <f t="shared" si="16"/>
        <v>1.5276118565836736</v>
      </c>
      <c r="J38" s="25"/>
      <c r="K38" s="25"/>
      <c r="L38" s="25"/>
      <c r="M38" s="25"/>
      <c r="N38" s="25"/>
    </row>
    <row r="39" spans="1:14" x14ac:dyDescent="0.35">
      <c r="A39" s="63"/>
      <c r="B39" s="57" t="s">
        <v>29</v>
      </c>
      <c r="C39" s="58">
        <v>0.02</v>
      </c>
      <c r="D39">
        <v>1</v>
      </c>
      <c r="E39">
        <v>44.652000000000001</v>
      </c>
      <c r="F39">
        <v>43.244999999999997</v>
      </c>
      <c r="G39">
        <v>87.3</v>
      </c>
      <c r="H39">
        <f t="shared" ref="H39:H47" si="17">IF(ISTEXT(E39),0,SUM(E39:F39))</f>
        <v>87.896999999999991</v>
      </c>
      <c r="I39" s="37">
        <v>9.9700000000000006</v>
      </c>
      <c r="M39">
        <v>8.1750000000000007</v>
      </c>
    </row>
    <row r="40" spans="1:14" x14ac:dyDescent="0.35">
      <c r="A40" s="63"/>
      <c r="B40" s="57"/>
      <c r="C40" s="59"/>
      <c r="D40">
        <v>2</v>
      </c>
      <c r="E40">
        <v>42.595999999999997</v>
      </c>
      <c r="F40">
        <v>41.173000000000002</v>
      </c>
      <c r="G40">
        <v>83.057000000000002</v>
      </c>
      <c r="H40">
        <f t="shared" si="17"/>
        <v>83.769000000000005</v>
      </c>
      <c r="I40" s="37">
        <v>6.9059999999999997</v>
      </c>
      <c r="M40">
        <v>7.8630000000000004</v>
      </c>
    </row>
    <row r="41" spans="1:14" x14ac:dyDescent="0.35">
      <c r="A41" s="63"/>
      <c r="B41" s="57"/>
      <c r="C41" s="59"/>
      <c r="D41">
        <v>3</v>
      </c>
      <c r="E41">
        <v>46.136000000000003</v>
      </c>
      <c r="F41">
        <v>44.97</v>
      </c>
      <c r="G41">
        <v>90.831000000000003</v>
      </c>
      <c r="H41">
        <f t="shared" si="17"/>
        <v>91.105999999999995</v>
      </c>
      <c r="I41" s="37">
        <v>6.5860000000000003</v>
      </c>
      <c r="M41">
        <v>7.3730000000000002</v>
      </c>
    </row>
    <row r="42" spans="1:14" x14ac:dyDescent="0.35">
      <c r="A42" s="63"/>
      <c r="B42" s="57"/>
      <c r="C42" s="59"/>
      <c r="D42">
        <v>4</v>
      </c>
      <c r="E42">
        <v>42.098999999999997</v>
      </c>
      <c r="F42">
        <v>40.363</v>
      </c>
      <c r="G42">
        <v>81.162000000000006</v>
      </c>
      <c r="H42">
        <f t="shared" si="17"/>
        <v>82.461999999999989</v>
      </c>
      <c r="I42" s="37">
        <v>7.976</v>
      </c>
      <c r="M42">
        <v>7.6550000000000002</v>
      </c>
    </row>
    <row r="43" spans="1:14" x14ac:dyDescent="0.35">
      <c r="A43" s="63"/>
      <c r="B43" s="57"/>
      <c r="C43" s="59"/>
      <c r="D43">
        <v>5</v>
      </c>
      <c r="E43">
        <v>43.021999999999998</v>
      </c>
      <c r="F43">
        <v>41.561999999999998</v>
      </c>
      <c r="G43">
        <v>84.069000000000003</v>
      </c>
      <c r="H43">
        <f t="shared" si="17"/>
        <v>84.584000000000003</v>
      </c>
      <c r="I43" s="37">
        <v>9.4529999999999994</v>
      </c>
      <c r="M43">
        <v>8.0890000000000004</v>
      </c>
    </row>
    <row r="44" spans="1:14" x14ac:dyDescent="0.35">
      <c r="A44" s="63"/>
      <c r="B44" s="57"/>
      <c r="C44" s="59"/>
      <c r="D44">
        <v>6</v>
      </c>
      <c r="E44">
        <v>44.438000000000002</v>
      </c>
      <c r="F44">
        <v>43.033999999999999</v>
      </c>
      <c r="G44">
        <v>84.069000000000003</v>
      </c>
      <c r="H44">
        <f t="shared" si="17"/>
        <v>87.472000000000008</v>
      </c>
      <c r="I44" s="37">
        <v>9.7919999999999998</v>
      </c>
    </row>
    <row r="45" spans="1:14" x14ac:dyDescent="0.35">
      <c r="A45" s="63"/>
      <c r="B45" s="57"/>
      <c r="C45" s="59"/>
      <c r="D45">
        <v>7</v>
      </c>
      <c r="E45">
        <v>44.438000000000002</v>
      </c>
      <c r="F45">
        <v>43.033999999999999</v>
      </c>
      <c r="G45">
        <v>86.768000000000001</v>
      </c>
      <c r="H45">
        <f t="shared" si="17"/>
        <v>87.472000000000008</v>
      </c>
      <c r="I45" s="37">
        <v>9.7409999999999997</v>
      </c>
    </row>
    <row r="46" spans="1:14" x14ac:dyDescent="0.35">
      <c r="A46" s="63"/>
      <c r="B46" s="57"/>
      <c r="C46" s="59"/>
      <c r="D46">
        <v>8</v>
      </c>
      <c r="E46">
        <v>42.930999999999997</v>
      </c>
      <c r="F46">
        <v>41.526000000000003</v>
      </c>
      <c r="G46">
        <v>83.456000000000003</v>
      </c>
      <c r="H46">
        <f t="shared" si="17"/>
        <v>84.456999999999994</v>
      </c>
      <c r="I46" s="37">
        <v>9.7029999999999994</v>
      </c>
    </row>
    <row r="47" spans="1:14" x14ac:dyDescent="0.35">
      <c r="A47" s="63"/>
      <c r="B47" s="57"/>
      <c r="C47" s="59"/>
      <c r="D47">
        <v>9</v>
      </c>
      <c r="E47">
        <v>43.606000000000002</v>
      </c>
      <c r="F47">
        <v>42.085000000000001</v>
      </c>
      <c r="G47">
        <v>84.951999999999998</v>
      </c>
      <c r="H47">
        <f t="shared" si="17"/>
        <v>85.691000000000003</v>
      </c>
      <c r="I47" s="37">
        <v>7.5979999999999999</v>
      </c>
    </row>
    <row r="48" spans="1:14" x14ac:dyDescent="0.35">
      <c r="A48" s="63"/>
      <c r="B48" s="57"/>
      <c r="C48" s="59"/>
      <c r="D48">
        <v>10</v>
      </c>
      <c r="I48" s="37"/>
    </row>
    <row r="49" spans="1:14" x14ac:dyDescent="0.35">
      <c r="A49" s="63"/>
      <c r="B49" s="57"/>
      <c r="C49" s="33"/>
      <c r="D49" s="19" t="s">
        <v>18</v>
      </c>
      <c r="E49" s="19">
        <f>AVERAGE(E39:E48)</f>
        <v>43.768666666666661</v>
      </c>
      <c r="F49" s="19">
        <f t="shared" ref="F49" si="18">AVERAGE(F39:F48)</f>
        <v>42.332444444444441</v>
      </c>
      <c r="G49" s="19">
        <f t="shared" ref="G49" si="19">AVERAGE(G39:G48)</f>
        <v>85.073777777777792</v>
      </c>
      <c r="H49" s="19">
        <f t="shared" ref="H49" si="20">AVERAGE(H39:H48)</f>
        <v>86.101111111111109</v>
      </c>
      <c r="I49" s="19">
        <f t="shared" ref="I49" si="21">AVERAGE(I39:I48)</f>
        <v>8.6361111111111128</v>
      </c>
      <c r="J49" s="19"/>
      <c r="K49" s="19"/>
      <c r="L49" s="19"/>
      <c r="M49" s="19">
        <f t="shared" ref="M49" si="22">AVERAGE(M39:M48)</f>
        <v>7.8310000000000004</v>
      </c>
      <c r="N49" s="19"/>
    </row>
    <row r="50" spans="1:14" ht="15" thickBot="1" x14ac:dyDescent="0.4">
      <c r="A50" s="63"/>
      <c r="B50" s="57"/>
      <c r="C50" s="33"/>
      <c r="D50" s="25" t="s">
        <v>11</v>
      </c>
      <c r="E50" s="25">
        <f>_xlfn.STDEV.P(E39:E48)</f>
        <v>1.18926447857489</v>
      </c>
      <c r="F50" s="25">
        <f t="shared" ref="F50:J50" si="23">_xlfn.STDEV.P(F39:F48)</f>
        <v>1.3039259616942385</v>
      </c>
      <c r="G50" s="25">
        <f t="shared" si="23"/>
        <v>2.6872673347464069</v>
      </c>
      <c r="H50" s="25">
        <f t="shared" si="23"/>
        <v>2.4919334949412035</v>
      </c>
      <c r="I50" s="25">
        <f t="shared" si="23"/>
        <v>1.2845811634272375</v>
      </c>
      <c r="J50" s="25"/>
      <c r="K50" s="25"/>
      <c r="L50" s="25"/>
      <c r="M50" s="25">
        <f t="shared" ref="M50" si="24">_xlfn.STDEV.P(M39:M48)</f>
        <v>0.29211778446373321</v>
      </c>
      <c r="N50" s="25"/>
    </row>
    <row r="51" spans="1:14" x14ac:dyDescent="0.35">
      <c r="A51" s="63"/>
      <c r="B51" s="57" t="s">
        <v>30</v>
      </c>
      <c r="C51" s="58" t="s">
        <v>26</v>
      </c>
      <c r="D51">
        <v>1</v>
      </c>
      <c r="E51">
        <v>52.978999999999999</v>
      </c>
      <c r="F51">
        <v>55.155999999999999</v>
      </c>
      <c r="G51">
        <v>107.136</v>
      </c>
      <c r="H51">
        <f t="shared" ref="H51:I62" si="25">IF(ISTEXT(E51),0,SUM(E51:F51))</f>
        <v>108.13499999999999</v>
      </c>
      <c r="I51" s="37">
        <v>9.9290000000000003</v>
      </c>
    </row>
    <row r="52" spans="1:14" x14ac:dyDescent="0.35">
      <c r="A52" s="63"/>
      <c r="B52" s="57"/>
      <c r="C52" s="59"/>
      <c r="D52">
        <v>2</v>
      </c>
      <c r="E52">
        <v>54.872999999999998</v>
      </c>
      <c r="F52">
        <v>57.920999999999999</v>
      </c>
      <c r="G52" s="38">
        <v>117.462</v>
      </c>
      <c r="H52">
        <f t="shared" si="25"/>
        <v>112.794</v>
      </c>
      <c r="I52" s="37">
        <v>12.225</v>
      </c>
    </row>
    <row r="53" spans="1:14" x14ac:dyDescent="0.35">
      <c r="A53" s="63"/>
      <c r="B53" s="57"/>
      <c r="C53" s="59"/>
      <c r="D53">
        <v>3</v>
      </c>
      <c r="E53">
        <v>54.557000000000002</v>
      </c>
      <c r="F53">
        <v>56.758000000000003</v>
      </c>
      <c r="G53">
        <v>118.387</v>
      </c>
      <c r="H53">
        <f t="shared" si="25"/>
        <v>111.315</v>
      </c>
      <c r="I53" s="37">
        <v>12.146000000000001</v>
      </c>
    </row>
    <row r="54" spans="1:14" x14ac:dyDescent="0.35">
      <c r="A54" s="63"/>
      <c r="B54" s="57"/>
      <c r="C54" s="59"/>
      <c r="D54">
        <v>4</v>
      </c>
      <c r="E54">
        <v>54.472999999999999</v>
      </c>
      <c r="F54">
        <v>56.305</v>
      </c>
      <c r="G54">
        <v>111.819</v>
      </c>
      <c r="H54">
        <f t="shared" si="25"/>
        <v>110.77799999999999</v>
      </c>
      <c r="I54" s="37">
        <v>10.141</v>
      </c>
    </row>
    <row r="55" spans="1:14" x14ac:dyDescent="0.35">
      <c r="A55" s="63"/>
      <c r="B55" s="57"/>
      <c r="C55" s="59"/>
      <c r="D55">
        <v>5</v>
      </c>
      <c r="E55">
        <v>55.084000000000003</v>
      </c>
      <c r="F55">
        <v>57.121000000000002</v>
      </c>
      <c r="G55">
        <v>115.733</v>
      </c>
      <c r="H55">
        <f t="shared" si="25"/>
        <v>112.20500000000001</v>
      </c>
      <c r="I55" s="37">
        <v>13.534000000000001</v>
      </c>
    </row>
    <row r="56" spans="1:14" x14ac:dyDescent="0.35">
      <c r="A56" s="63"/>
      <c r="B56" s="57"/>
      <c r="C56" s="59"/>
      <c r="D56">
        <v>6</v>
      </c>
      <c r="E56">
        <v>54.881999999999998</v>
      </c>
      <c r="F56">
        <v>57.386000000000003</v>
      </c>
      <c r="G56">
        <v>120.688</v>
      </c>
      <c r="H56">
        <f t="shared" si="25"/>
        <v>112.268</v>
      </c>
      <c r="I56" s="37">
        <v>11.266</v>
      </c>
    </row>
    <row r="57" spans="1:14" x14ac:dyDescent="0.35">
      <c r="A57" s="63"/>
      <c r="B57" s="57"/>
      <c r="C57" s="59"/>
      <c r="D57">
        <v>7</v>
      </c>
      <c r="E57">
        <v>54.637</v>
      </c>
      <c r="F57">
        <v>56.695999999999998</v>
      </c>
      <c r="G57">
        <v>113.42700000000001</v>
      </c>
      <c r="H57">
        <f t="shared" si="25"/>
        <v>111.333</v>
      </c>
      <c r="I57" s="37">
        <v>13.388</v>
      </c>
    </row>
    <row r="58" spans="1:14" x14ac:dyDescent="0.35">
      <c r="A58" s="63"/>
      <c r="B58" s="57"/>
      <c r="C58" s="59"/>
      <c r="D58">
        <v>8</v>
      </c>
      <c r="E58">
        <v>53.658999999999999</v>
      </c>
      <c r="F58">
        <v>56.094000000000001</v>
      </c>
      <c r="G58">
        <v>117.572</v>
      </c>
      <c r="H58">
        <f t="shared" si="25"/>
        <v>109.753</v>
      </c>
      <c r="I58" s="37">
        <v>15.095000000000001</v>
      </c>
    </row>
    <row r="59" spans="1:14" x14ac:dyDescent="0.35">
      <c r="A59" s="63"/>
      <c r="B59" s="57"/>
      <c r="C59" s="59"/>
      <c r="D59">
        <v>9</v>
      </c>
      <c r="E59">
        <v>54.756999999999998</v>
      </c>
      <c r="F59">
        <v>56.838999999999999</v>
      </c>
      <c r="G59">
        <v>117.06699999999999</v>
      </c>
      <c r="H59">
        <f t="shared" si="25"/>
        <v>111.596</v>
      </c>
      <c r="I59" s="37">
        <v>11.525</v>
      </c>
    </row>
    <row r="60" spans="1:14" x14ac:dyDescent="0.35">
      <c r="A60" s="63"/>
      <c r="B60" s="57"/>
      <c r="C60" s="59"/>
      <c r="D60">
        <v>10</v>
      </c>
      <c r="E60">
        <v>55.09</v>
      </c>
      <c r="F60">
        <v>57.750999999999998</v>
      </c>
      <c r="G60">
        <v>118.654</v>
      </c>
      <c r="H60">
        <f t="shared" si="25"/>
        <v>112.84100000000001</v>
      </c>
      <c r="I60" s="37">
        <v>12.071</v>
      </c>
    </row>
    <row r="61" spans="1:14" x14ac:dyDescent="0.35">
      <c r="A61" s="63"/>
      <c r="B61" s="57"/>
      <c r="C61" s="59"/>
      <c r="D61" s="19" t="s">
        <v>18</v>
      </c>
      <c r="E61" s="19">
        <f>AVERAGE(E51:E60)</f>
        <v>54.499099999999999</v>
      </c>
      <c r="F61" s="19">
        <f t="shared" ref="F61" si="26">AVERAGE(F51:F60)</f>
        <v>56.802700000000002</v>
      </c>
      <c r="G61" s="19">
        <f t="shared" ref="G61" si="27">AVERAGE(G51:G60)</f>
        <v>115.7945</v>
      </c>
      <c r="H61" s="19">
        <f t="shared" ref="H61" si="28">AVERAGE(H51:H60)</f>
        <v>111.3018</v>
      </c>
      <c r="I61" s="19">
        <f t="shared" ref="I61" si="29">AVERAGE(I51:I60)</f>
        <v>12.132000000000001</v>
      </c>
      <c r="J61" s="19"/>
      <c r="K61" s="19"/>
      <c r="L61" s="19"/>
      <c r="M61" s="19"/>
      <c r="N61" s="19"/>
    </row>
    <row r="62" spans="1:14" ht="15" thickBot="1" x14ac:dyDescent="0.4">
      <c r="A62" s="63"/>
      <c r="B62" s="57"/>
      <c r="C62" s="59"/>
      <c r="D62" s="25" t="s">
        <v>11</v>
      </c>
      <c r="E62" s="25">
        <f>_xlfn.STDEV.P(E51:E60)</f>
        <v>0.63903981879066096</v>
      </c>
      <c r="F62" s="25">
        <f t="shared" ref="F62:J62" si="30">_xlfn.STDEV.P(F51:F60)</f>
        <v>0.77895469059503064</v>
      </c>
      <c r="G62" s="25">
        <f t="shared" si="30"/>
        <v>3.7787103421670212</v>
      </c>
      <c r="H62" s="25">
        <f t="shared" si="30"/>
        <v>1.3832780486944809</v>
      </c>
      <c r="I62" s="25">
        <f t="shared" si="30"/>
        <v>1.492339438599668</v>
      </c>
      <c r="J62" s="25"/>
      <c r="K62" s="25"/>
      <c r="L62" s="25"/>
      <c r="M62" s="25"/>
      <c r="N62" s="25"/>
    </row>
  </sheetData>
  <mergeCells count="16">
    <mergeCell ref="A3:A62"/>
    <mergeCell ref="B3:B14"/>
    <mergeCell ref="C3:C14"/>
    <mergeCell ref="B15:B26"/>
    <mergeCell ref="C15:C26"/>
    <mergeCell ref="A1:A2"/>
    <mergeCell ref="B1:B2"/>
    <mergeCell ref="C1:C2"/>
    <mergeCell ref="E1:I1"/>
    <mergeCell ref="J1:N1"/>
    <mergeCell ref="B27:B38"/>
    <mergeCell ref="C27:C38"/>
    <mergeCell ref="B39:B50"/>
    <mergeCell ref="C39:C48"/>
    <mergeCell ref="B51:B62"/>
    <mergeCell ref="C51:C6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F354-5853-4B11-84F8-BCD2072C469A}">
  <dimension ref="A1:BG53"/>
  <sheetViews>
    <sheetView topLeftCell="A21" workbookViewId="0">
      <selection activeCell="F27" sqref="F27"/>
    </sheetView>
  </sheetViews>
  <sheetFormatPr defaultRowHeight="14.5" x14ac:dyDescent="0.35"/>
  <sheetData>
    <row r="1" spans="1:59" ht="15" thickBot="1" x14ac:dyDescent="0.4">
      <c r="A1" s="75" t="s">
        <v>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E1" s="76" t="s">
        <v>6</v>
      </c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</row>
    <row r="2" spans="1:59" x14ac:dyDescent="0.35">
      <c r="A2" s="49" t="s">
        <v>1</v>
      </c>
      <c r="B2" s="49" t="s">
        <v>4</v>
      </c>
      <c r="C2" s="70" t="s">
        <v>36</v>
      </c>
      <c r="D2" s="71"/>
      <c r="E2" s="72"/>
      <c r="F2" s="71" t="s">
        <v>37</v>
      </c>
      <c r="G2" s="71"/>
      <c r="H2" s="72"/>
      <c r="I2" s="71" t="s">
        <v>38</v>
      </c>
      <c r="J2" s="71"/>
      <c r="K2" s="72"/>
      <c r="L2" s="71" t="s">
        <v>39</v>
      </c>
      <c r="M2" s="71"/>
      <c r="N2" s="72"/>
      <c r="O2" s="71" t="s">
        <v>40</v>
      </c>
      <c r="P2" s="71"/>
      <c r="Q2" s="72"/>
      <c r="R2" s="71" t="s">
        <v>41</v>
      </c>
      <c r="S2" s="71"/>
      <c r="T2" s="72"/>
      <c r="U2" s="71" t="s">
        <v>42</v>
      </c>
      <c r="V2" s="71"/>
      <c r="W2" s="72"/>
      <c r="X2" s="71" t="s">
        <v>43</v>
      </c>
      <c r="Y2" s="71"/>
      <c r="Z2" s="72"/>
      <c r="AA2" s="71" t="s">
        <v>44</v>
      </c>
      <c r="AB2" s="71"/>
      <c r="AC2" s="72"/>
      <c r="AE2" s="73" t="s">
        <v>1</v>
      </c>
      <c r="AF2" s="74" t="s">
        <v>4</v>
      </c>
      <c r="AG2" s="70" t="s">
        <v>36</v>
      </c>
      <c r="AH2" s="71"/>
      <c r="AI2" s="72"/>
      <c r="AJ2" s="71" t="s">
        <v>37</v>
      </c>
      <c r="AK2" s="71"/>
      <c r="AL2" s="72"/>
      <c r="AM2" s="71" t="s">
        <v>38</v>
      </c>
      <c r="AN2" s="71"/>
      <c r="AO2" s="72"/>
      <c r="AP2" s="71" t="s">
        <v>39</v>
      </c>
      <c r="AQ2" s="71"/>
      <c r="AR2" s="72"/>
      <c r="AS2" s="71" t="s">
        <v>40</v>
      </c>
      <c r="AT2" s="71"/>
      <c r="AU2" s="72"/>
      <c r="AV2" s="71" t="s">
        <v>41</v>
      </c>
      <c r="AW2" s="71"/>
      <c r="AX2" s="72"/>
      <c r="AY2" s="70" t="s">
        <v>42</v>
      </c>
      <c r="AZ2" s="71"/>
      <c r="BA2" s="72"/>
      <c r="BB2" s="70" t="s">
        <v>43</v>
      </c>
      <c r="BC2" s="71"/>
      <c r="BD2" s="72"/>
      <c r="BE2" s="70" t="s">
        <v>44</v>
      </c>
      <c r="BF2" s="71"/>
      <c r="BG2" s="72"/>
    </row>
    <row r="3" spans="1:59" x14ac:dyDescent="0.35">
      <c r="A3" s="49"/>
      <c r="B3" s="49"/>
      <c r="C3" s="39" t="s">
        <v>8</v>
      </c>
      <c r="D3" s="40" t="s">
        <v>9</v>
      </c>
      <c r="E3" s="41" t="s">
        <v>45</v>
      </c>
      <c r="F3" s="40" t="s">
        <v>8</v>
      </c>
      <c r="G3" s="40" t="s">
        <v>9</v>
      </c>
      <c r="H3" s="41" t="s">
        <v>45</v>
      </c>
      <c r="I3" s="40" t="s">
        <v>8</v>
      </c>
      <c r="J3" s="40" t="s">
        <v>9</v>
      </c>
      <c r="K3" s="41" t="s">
        <v>45</v>
      </c>
      <c r="L3" s="40" t="s">
        <v>8</v>
      </c>
      <c r="M3" s="40" t="s">
        <v>9</v>
      </c>
      <c r="N3" s="41" t="s">
        <v>45</v>
      </c>
      <c r="O3" s="40" t="s">
        <v>8</v>
      </c>
      <c r="P3" s="40" t="s">
        <v>9</v>
      </c>
      <c r="Q3" s="41" t="s">
        <v>45</v>
      </c>
      <c r="R3" s="40" t="s">
        <v>8</v>
      </c>
      <c r="S3" s="40" t="s">
        <v>9</v>
      </c>
      <c r="T3" s="41" t="s">
        <v>45</v>
      </c>
      <c r="U3" s="40" t="s">
        <v>8</v>
      </c>
      <c r="V3" s="40" t="s">
        <v>9</v>
      </c>
      <c r="W3" s="41" t="s">
        <v>45</v>
      </c>
      <c r="X3" s="40" t="s">
        <v>8</v>
      </c>
      <c r="Y3" s="40" t="s">
        <v>9</v>
      </c>
      <c r="Z3" s="41" t="s">
        <v>45</v>
      </c>
      <c r="AA3" s="40" t="s">
        <v>8</v>
      </c>
      <c r="AB3" s="40" t="s">
        <v>9</v>
      </c>
      <c r="AC3" s="41" t="s">
        <v>45</v>
      </c>
      <c r="AE3" s="73"/>
      <c r="AF3" s="74"/>
      <c r="AG3" s="39" t="s">
        <v>8</v>
      </c>
      <c r="AH3" s="40" t="s">
        <v>9</v>
      </c>
      <c r="AI3" s="41" t="s">
        <v>45</v>
      </c>
      <c r="AJ3" s="40" t="s">
        <v>8</v>
      </c>
      <c r="AK3" s="40" t="s">
        <v>9</v>
      </c>
      <c r="AL3" s="41" t="s">
        <v>45</v>
      </c>
      <c r="AM3" s="40" t="s">
        <v>8</v>
      </c>
      <c r="AN3" s="40" t="s">
        <v>9</v>
      </c>
      <c r="AO3" s="41" t="s">
        <v>45</v>
      </c>
      <c r="AP3" s="40" t="s">
        <v>8</v>
      </c>
      <c r="AQ3" s="40" t="s">
        <v>9</v>
      </c>
      <c r="AR3" s="41" t="s">
        <v>45</v>
      </c>
      <c r="AS3" s="40" t="s">
        <v>8</v>
      </c>
      <c r="AT3" s="40" t="s">
        <v>9</v>
      </c>
      <c r="AU3" s="41" t="s">
        <v>45</v>
      </c>
      <c r="AV3" s="40" t="s">
        <v>8</v>
      </c>
      <c r="AW3" s="40" t="s">
        <v>9</v>
      </c>
      <c r="AX3" s="41" t="s">
        <v>45</v>
      </c>
      <c r="AY3" s="39" t="s">
        <v>8</v>
      </c>
      <c r="AZ3" s="40" t="s">
        <v>9</v>
      </c>
      <c r="BA3" s="41" t="s">
        <v>45</v>
      </c>
      <c r="BB3" s="39" t="s">
        <v>8</v>
      </c>
      <c r="BC3" s="40" t="s">
        <v>9</v>
      </c>
      <c r="BD3" s="41" t="s">
        <v>45</v>
      </c>
      <c r="BE3" s="39" t="s">
        <v>8</v>
      </c>
      <c r="BF3" s="40" t="s">
        <v>9</v>
      </c>
      <c r="BG3" s="41" t="s">
        <v>45</v>
      </c>
    </row>
    <row r="4" spans="1:59" x14ac:dyDescent="0.35">
      <c r="A4" s="64">
        <v>250</v>
      </c>
      <c r="B4">
        <v>1</v>
      </c>
      <c r="C4" s="42" t="s">
        <v>14</v>
      </c>
      <c r="D4" t="s">
        <v>14</v>
      </c>
      <c r="E4" s="37" t="str">
        <f>IF(ISNUMBER(C4),D4/C4,"-")</f>
        <v>-</v>
      </c>
      <c r="F4">
        <v>0.43</v>
      </c>
      <c r="G4">
        <v>0.13700000000000001</v>
      </c>
      <c r="H4" s="37">
        <f>IF(ISNUMBER(F4),G4/F4,"-")</f>
        <v>0.31860465116279074</v>
      </c>
      <c r="K4" s="37" t="str">
        <f>IF(ISNUMBER(I4),J4/I4,"-")</f>
        <v>-</v>
      </c>
      <c r="L4">
        <v>1.139</v>
      </c>
      <c r="M4">
        <v>0.28999999999999998</v>
      </c>
      <c r="N4" s="37">
        <f>IF(ISNUMBER(L4),M4/L4,"-")</f>
        <v>0.25460930640913082</v>
      </c>
      <c r="O4">
        <v>1.1000000000000001</v>
      </c>
      <c r="P4">
        <v>0.3</v>
      </c>
      <c r="Q4" s="37">
        <f t="shared" ref="Q4:Q50" si="0">IF(ISNUMBER(O4),P4/O4,"-")</f>
        <v>0.27272727272727271</v>
      </c>
      <c r="R4">
        <v>1.17</v>
      </c>
      <c r="S4">
        <v>0.28000000000000003</v>
      </c>
      <c r="T4" s="37">
        <f t="shared" ref="T4:T50" si="1">IF(ISNUMBER(R4),S4/R4,"-")</f>
        <v>0.23931623931623935</v>
      </c>
      <c r="U4" t="s">
        <v>14</v>
      </c>
      <c r="V4" t="s">
        <v>14</v>
      </c>
      <c r="W4" s="37" t="str">
        <f>IF(ISNUMBER(U4),V4/U4,"-")</f>
        <v>-</v>
      </c>
      <c r="X4">
        <v>0.41099999999999998</v>
      </c>
      <c r="Y4">
        <v>0.111</v>
      </c>
      <c r="Z4" s="37">
        <f>IF(ISNUMBER(X4),Y4/X4,"-")</f>
        <v>0.27007299270072993</v>
      </c>
      <c r="AA4" t="s">
        <v>14</v>
      </c>
      <c r="AC4" s="37" t="str">
        <f>IF(ISNUMBER(AA4),AB4/AA4,"-")</f>
        <v>-</v>
      </c>
      <c r="AE4" s="68">
        <v>250</v>
      </c>
      <c r="AF4" s="37">
        <v>1</v>
      </c>
      <c r="AG4" s="42"/>
      <c r="AI4" s="37" t="str">
        <f t="shared" ref="AI4:AI20" si="2">IF(ISNUMBER(AG4),AH4/AG4,"-")</f>
        <v>-</v>
      </c>
      <c r="AJ4" t="s">
        <v>14</v>
      </c>
      <c r="AK4" t="s">
        <v>14</v>
      </c>
      <c r="AL4" s="37" t="str">
        <f t="shared" ref="AL4:AL53" si="3">IF(ISNUMBER(AJ4),AK4/AJ4,"-")</f>
        <v>-</v>
      </c>
      <c r="AO4" s="37" t="str">
        <f t="shared" ref="AO4:AO20" si="4">IF(ISNUMBER(AM4),AN4/AM4,"-")</f>
        <v>-</v>
      </c>
      <c r="AP4">
        <v>0.17199999999999999</v>
      </c>
      <c r="AQ4">
        <v>8.2000000000000003E-2</v>
      </c>
      <c r="AR4" s="37">
        <f t="shared" ref="AR4:AR53" si="5">IF(ISNUMBER(AP4),AQ4/AP4,"-")</f>
        <v>0.4767441860465117</v>
      </c>
      <c r="AS4">
        <v>1.82</v>
      </c>
      <c r="AT4">
        <v>0.40899999999999997</v>
      </c>
      <c r="AU4" s="37">
        <f t="shared" ref="AU4:AU53" si="6">IF(ISNUMBER(AS4),AT4/AS4,"-")</f>
        <v>0.2247252747252747</v>
      </c>
      <c r="AV4">
        <v>1.0269999999999999</v>
      </c>
      <c r="AW4">
        <v>0.25900000000000001</v>
      </c>
      <c r="AX4" s="37">
        <f t="shared" ref="AX4:AX53" si="7">IF(ISNUMBER(AV4),AW4/AV4,"-")</f>
        <v>0.25219084712755602</v>
      </c>
      <c r="AY4" s="42"/>
      <c r="BA4" s="37" t="str">
        <f t="shared" ref="BA4:BA53" si="8">IF(ISNUMBER(AY4),AZ4/AY4,"-")</f>
        <v>-</v>
      </c>
      <c r="BB4" s="42">
        <v>0.85199999999999998</v>
      </c>
      <c r="BC4">
        <v>0.17899999999999999</v>
      </c>
      <c r="BD4" s="37">
        <f t="shared" ref="BD4:BD53" si="9">IF(ISNUMBER(BB4),BC4/BB4,"-")</f>
        <v>0.21009389671361503</v>
      </c>
      <c r="BE4" s="42"/>
      <c r="BG4" s="37" t="str">
        <f t="shared" ref="BG4:BG53" si="10">IF(ISNUMBER(BE4),BF4/BE4,"-")</f>
        <v>-</v>
      </c>
    </row>
    <row r="5" spans="1:59" x14ac:dyDescent="0.35">
      <c r="A5" s="64"/>
      <c r="B5">
        <v>2</v>
      </c>
      <c r="C5" s="42"/>
      <c r="E5" s="37"/>
      <c r="F5">
        <v>0.4</v>
      </c>
      <c r="G5">
        <v>0.11</v>
      </c>
      <c r="H5" s="37">
        <f>IF(ISNUMBER(F5),G5/F5,"-")</f>
        <v>0.27499999999999997</v>
      </c>
      <c r="I5" t="s">
        <v>14</v>
      </c>
      <c r="J5" t="s">
        <v>14</v>
      </c>
      <c r="K5" s="37" t="str">
        <f>IF(ISNUMBER(I5),J5/I5,"-")</f>
        <v>-</v>
      </c>
      <c r="L5">
        <v>0.98799999999999999</v>
      </c>
      <c r="M5">
        <v>0.34599999999999997</v>
      </c>
      <c r="N5" s="37">
        <f>IF(ISNUMBER(L5),M5/L5,"-")</f>
        <v>0.35020242914979755</v>
      </c>
      <c r="O5">
        <v>1.056</v>
      </c>
      <c r="P5">
        <v>0.33</v>
      </c>
      <c r="Q5" s="37">
        <f t="shared" si="0"/>
        <v>0.3125</v>
      </c>
      <c r="R5">
        <v>0.96499999999999997</v>
      </c>
      <c r="S5">
        <v>0.27600000000000002</v>
      </c>
      <c r="T5" s="37">
        <f t="shared" si="1"/>
        <v>0.28601036269430052</v>
      </c>
      <c r="U5" t="s">
        <v>14</v>
      </c>
      <c r="V5" t="s">
        <v>14</v>
      </c>
      <c r="W5" s="37" t="str">
        <f>IF(ISNUMBER(U5),V5/U5,"-")</f>
        <v>-</v>
      </c>
      <c r="X5">
        <v>0.113</v>
      </c>
      <c r="Y5">
        <v>0.04</v>
      </c>
      <c r="Z5" s="37">
        <f>IF(ISNUMBER(X5),Y5/X5,"-")</f>
        <v>0.35398230088495575</v>
      </c>
      <c r="AA5" t="s">
        <v>14</v>
      </c>
      <c r="AB5" t="s">
        <v>14</v>
      </c>
      <c r="AC5" s="37" t="str">
        <f>IF(ISNUMBER(AA5),AB5/AA5,"-")</f>
        <v>-</v>
      </c>
      <c r="AE5" s="68"/>
      <c r="AF5" s="37">
        <v>2</v>
      </c>
      <c r="AG5" s="42"/>
      <c r="AI5" s="37" t="str">
        <f t="shared" si="2"/>
        <v>-</v>
      </c>
      <c r="AJ5" t="s">
        <v>14</v>
      </c>
      <c r="AK5" t="s">
        <v>14</v>
      </c>
      <c r="AL5" s="37" t="str">
        <f t="shared" si="3"/>
        <v>-</v>
      </c>
      <c r="AO5" s="37" t="str">
        <f t="shared" si="4"/>
        <v>-</v>
      </c>
      <c r="AP5">
        <v>0.156</v>
      </c>
      <c r="AQ5">
        <v>0.08</v>
      </c>
      <c r="AR5" s="37">
        <f t="shared" si="5"/>
        <v>0.51282051282051289</v>
      </c>
      <c r="AS5">
        <v>1.37</v>
      </c>
      <c r="AT5">
        <v>0.38</v>
      </c>
      <c r="AU5" s="37">
        <f t="shared" si="6"/>
        <v>0.27737226277372262</v>
      </c>
      <c r="AV5" s="37">
        <v>1.05</v>
      </c>
      <c r="AW5">
        <v>0.25600000000000001</v>
      </c>
      <c r="AX5" s="37">
        <f t="shared" si="7"/>
        <v>0.24380952380952381</v>
      </c>
      <c r="AY5" s="42"/>
      <c r="BA5" s="37" t="str">
        <f t="shared" si="8"/>
        <v>-</v>
      </c>
      <c r="BB5" s="42">
        <v>0.55600000000000005</v>
      </c>
      <c r="BC5">
        <v>0.14299999999999999</v>
      </c>
      <c r="BD5" s="37">
        <f t="shared" si="9"/>
        <v>0.2571942446043165</v>
      </c>
      <c r="BE5" s="42"/>
      <c r="BG5" s="37" t="str">
        <f t="shared" si="10"/>
        <v>-</v>
      </c>
    </row>
    <row r="6" spans="1:59" x14ac:dyDescent="0.35">
      <c r="A6" s="64"/>
      <c r="B6">
        <v>3</v>
      </c>
      <c r="C6" s="42"/>
      <c r="E6" s="37"/>
      <c r="F6">
        <v>0.24299999999999999</v>
      </c>
      <c r="G6">
        <v>7.4999999999999997E-2</v>
      </c>
      <c r="H6" s="37">
        <f t="shared" ref="H6:H53" si="11">IF(ISNUMBER(F6),G6/F6,"-")</f>
        <v>0.30864197530864196</v>
      </c>
      <c r="I6" t="s">
        <v>14</v>
      </c>
      <c r="J6" t="s">
        <v>14</v>
      </c>
      <c r="K6" s="37" t="str">
        <f>IF(ISNUMBER(I6),J6/I6,"-")</f>
        <v>-</v>
      </c>
      <c r="L6">
        <v>1</v>
      </c>
      <c r="M6">
        <v>0.28899999999999998</v>
      </c>
      <c r="N6" s="37">
        <f>IF(ISNUMBER(L6),M6/L6,"-")</f>
        <v>0.28899999999999998</v>
      </c>
      <c r="O6">
        <v>1.6</v>
      </c>
      <c r="P6">
        <v>0.19</v>
      </c>
      <c r="Q6" s="37">
        <f t="shared" si="0"/>
        <v>0.11874999999999999</v>
      </c>
      <c r="R6">
        <v>1.48</v>
      </c>
      <c r="S6">
        <v>0.38</v>
      </c>
      <c r="T6" s="37">
        <f t="shared" si="1"/>
        <v>0.25675675675675674</v>
      </c>
      <c r="W6" s="37"/>
      <c r="X6">
        <v>0.54200000000000004</v>
      </c>
      <c r="Y6">
        <v>0.152</v>
      </c>
      <c r="Z6" s="37">
        <f>IF(ISNUMBER(X6),Y6/X6,"-")</f>
        <v>0.28044280442804426</v>
      </c>
      <c r="AC6" s="37" t="str">
        <f t="shared" ref="AC6:AC22" si="12">IF(ISNUMBER(AA6),AB6/AA6,"-")</f>
        <v>-</v>
      </c>
      <c r="AE6" s="68"/>
      <c r="AF6" s="37">
        <v>3</v>
      </c>
      <c r="AG6" s="42"/>
      <c r="AI6" s="37" t="str">
        <f t="shared" si="2"/>
        <v>-</v>
      </c>
      <c r="AJ6" t="s">
        <v>14</v>
      </c>
      <c r="AK6" t="s">
        <v>14</v>
      </c>
      <c r="AL6" s="37" t="str">
        <f t="shared" si="3"/>
        <v>-</v>
      </c>
      <c r="AO6" s="37" t="str">
        <f t="shared" si="4"/>
        <v>-</v>
      </c>
      <c r="AP6">
        <v>0.48299999999999998</v>
      </c>
      <c r="AQ6">
        <v>0.20899999999999999</v>
      </c>
      <c r="AR6" s="37">
        <f t="shared" si="5"/>
        <v>0.43271221532091098</v>
      </c>
      <c r="AS6">
        <v>1.37</v>
      </c>
      <c r="AT6">
        <v>0.47</v>
      </c>
      <c r="AU6" s="37">
        <f t="shared" si="6"/>
        <v>0.3430656934306569</v>
      </c>
      <c r="AV6">
        <v>0.89400000000000002</v>
      </c>
      <c r="AW6">
        <v>0.28000000000000003</v>
      </c>
      <c r="AX6" s="37">
        <f t="shared" si="7"/>
        <v>0.31319910514541388</v>
      </c>
      <c r="AY6" s="42"/>
      <c r="BA6" s="37" t="str">
        <f t="shared" si="8"/>
        <v>-</v>
      </c>
      <c r="BB6" s="42">
        <v>0.99299999999999999</v>
      </c>
      <c r="BC6">
        <v>0.20899999999999999</v>
      </c>
      <c r="BD6" s="37">
        <f t="shared" si="9"/>
        <v>0.21047331319234641</v>
      </c>
      <c r="BE6" s="42"/>
      <c r="BG6" s="37" t="str">
        <f t="shared" si="10"/>
        <v>-</v>
      </c>
    </row>
    <row r="7" spans="1:59" x14ac:dyDescent="0.35">
      <c r="A7" s="64"/>
      <c r="B7">
        <v>4</v>
      </c>
      <c r="C7" s="42"/>
      <c r="E7" s="37"/>
      <c r="F7">
        <v>0.57999999999999996</v>
      </c>
      <c r="G7">
        <v>0.11</v>
      </c>
      <c r="H7" s="37">
        <f t="shared" si="11"/>
        <v>0.18965517241379312</v>
      </c>
      <c r="I7" t="s">
        <v>14</v>
      </c>
      <c r="J7" t="s">
        <v>14</v>
      </c>
      <c r="K7" s="37" t="str">
        <f>IF(ISNUMBER(I7),J7/I7,"-")</f>
        <v>-</v>
      </c>
      <c r="L7">
        <v>0.95</v>
      </c>
      <c r="M7">
        <v>0.248</v>
      </c>
      <c r="N7" s="37">
        <f t="shared" ref="N7:N53" si="13">IF(ISNUMBER(L7),M7/L7,"-")</f>
        <v>0.26105263157894737</v>
      </c>
      <c r="O7">
        <v>1.51</v>
      </c>
      <c r="P7">
        <v>0.29699999999999999</v>
      </c>
      <c r="Q7" s="37">
        <f t="shared" si="0"/>
        <v>0.1966887417218543</v>
      </c>
      <c r="R7">
        <v>1.4630000000000001</v>
      </c>
      <c r="S7">
        <v>0.38800000000000001</v>
      </c>
      <c r="T7" s="37">
        <f t="shared" si="1"/>
        <v>0.2652084757347915</v>
      </c>
      <c r="W7" s="37"/>
      <c r="X7">
        <v>0.17599999999999999</v>
      </c>
      <c r="Y7">
        <v>4.5999999999999999E-2</v>
      </c>
      <c r="Z7" s="37">
        <f>IF(ISNUMBER(X7),Y7/X7,"-")</f>
        <v>0.26136363636363635</v>
      </c>
      <c r="AC7" s="37" t="str">
        <f t="shared" si="12"/>
        <v>-</v>
      </c>
      <c r="AE7" s="68"/>
      <c r="AF7" s="37">
        <v>4</v>
      </c>
      <c r="AG7" s="42"/>
      <c r="AI7" s="37" t="str">
        <f t="shared" si="2"/>
        <v>-</v>
      </c>
      <c r="AJ7">
        <v>0.14499999999999999</v>
      </c>
      <c r="AK7">
        <v>0.05</v>
      </c>
      <c r="AL7" s="37">
        <f t="shared" si="3"/>
        <v>0.34482758620689657</v>
      </c>
      <c r="AO7" s="37" t="str">
        <f t="shared" si="4"/>
        <v>-</v>
      </c>
      <c r="AP7">
        <v>0.439</v>
      </c>
      <c r="AQ7">
        <v>0.192</v>
      </c>
      <c r="AR7" s="37">
        <f t="shared" si="5"/>
        <v>0.43735763097949887</v>
      </c>
      <c r="AS7">
        <v>1.6930000000000001</v>
      </c>
      <c r="AT7">
        <v>0.46</v>
      </c>
      <c r="AU7" s="37">
        <f t="shared" si="6"/>
        <v>0.27170702894270526</v>
      </c>
      <c r="AV7">
        <v>0.91</v>
      </c>
      <c r="AW7">
        <v>0.24</v>
      </c>
      <c r="AX7" s="37">
        <f t="shared" si="7"/>
        <v>0.26373626373626374</v>
      </c>
      <c r="AY7" s="42"/>
      <c r="BA7" s="37" t="str">
        <f t="shared" si="8"/>
        <v>-</v>
      </c>
      <c r="BB7" s="42">
        <v>0.57279999999999998</v>
      </c>
      <c r="BC7">
        <v>0.13400000000000001</v>
      </c>
      <c r="BD7" s="37">
        <f t="shared" si="9"/>
        <v>0.23393854748603354</v>
      </c>
      <c r="BE7" s="42"/>
      <c r="BG7" s="37" t="str">
        <f t="shared" si="10"/>
        <v>-</v>
      </c>
    </row>
    <row r="8" spans="1:59" x14ac:dyDescent="0.35">
      <c r="A8" s="64"/>
      <c r="B8">
        <v>5</v>
      </c>
      <c r="C8" s="42"/>
      <c r="E8" s="37"/>
      <c r="F8">
        <v>0.67700000000000005</v>
      </c>
      <c r="G8">
        <v>0.114</v>
      </c>
      <c r="H8" s="37">
        <f t="shared" si="11"/>
        <v>0.16838995568685375</v>
      </c>
      <c r="K8" s="37"/>
      <c r="L8">
        <v>1.1399999999999999</v>
      </c>
      <c r="M8">
        <v>0.28999999999999998</v>
      </c>
      <c r="N8" s="37">
        <f t="shared" si="13"/>
        <v>0.25438596491228072</v>
      </c>
      <c r="O8">
        <v>1.2769999999999999</v>
      </c>
      <c r="P8">
        <v>0.432</v>
      </c>
      <c r="Q8" s="37">
        <f t="shared" si="0"/>
        <v>0.33829287392325763</v>
      </c>
      <c r="T8" s="37" t="str">
        <f t="shared" si="1"/>
        <v>-</v>
      </c>
      <c r="W8" s="37"/>
      <c r="Z8" s="37" t="str">
        <f t="shared" ref="Z8:Z50" si="14">IF(ISNUMBER(X8),Y8/X8,"-")</f>
        <v>-</v>
      </c>
      <c r="AC8" s="37" t="str">
        <f t="shared" si="12"/>
        <v>-</v>
      </c>
      <c r="AE8" s="68"/>
      <c r="AF8" s="37">
        <v>5</v>
      </c>
      <c r="AG8" s="42"/>
      <c r="AI8" s="37" t="str">
        <f t="shared" si="2"/>
        <v>-</v>
      </c>
      <c r="AJ8">
        <v>0.20599999999999999</v>
      </c>
      <c r="AK8">
        <v>6.0999999999999999E-2</v>
      </c>
      <c r="AL8" s="37">
        <f t="shared" si="3"/>
        <v>0.29611650485436897</v>
      </c>
      <c r="AO8" s="37" t="str">
        <f t="shared" si="4"/>
        <v>-</v>
      </c>
      <c r="AP8">
        <v>0.61399999999999999</v>
      </c>
      <c r="AQ8">
        <v>0.23599999999999999</v>
      </c>
      <c r="AR8" s="37">
        <f t="shared" si="5"/>
        <v>0.38436482084690554</v>
      </c>
      <c r="AS8">
        <v>1.954</v>
      </c>
      <c r="AT8">
        <v>0.43590000000000001</v>
      </c>
      <c r="AU8" s="37">
        <f t="shared" si="6"/>
        <v>0.22308085977482089</v>
      </c>
      <c r="AV8">
        <v>1.0523</v>
      </c>
      <c r="AW8">
        <v>0.25</v>
      </c>
      <c r="AX8" s="37">
        <f t="shared" si="7"/>
        <v>0.2375748360733631</v>
      </c>
      <c r="AY8" s="42"/>
      <c r="BA8" s="37" t="str">
        <f t="shared" si="8"/>
        <v>-</v>
      </c>
      <c r="BB8" s="42">
        <v>0.83</v>
      </c>
      <c r="BC8">
        <v>0.15</v>
      </c>
      <c r="BD8" s="37">
        <f t="shared" si="9"/>
        <v>0.18072289156626506</v>
      </c>
      <c r="BE8" s="42"/>
      <c r="BG8" s="37" t="str">
        <f t="shared" si="10"/>
        <v>-</v>
      </c>
    </row>
    <row r="9" spans="1:59" x14ac:dyDescent="0.35">
      <c r="A9" s="64"/>
      <c r="B9">
        <v>6</v>
      </c>
      <c r="C9" s="42"/>
      <c r="E9" s="37"/>
      <c r="F9">
        <v>0.28899999999999998</v>
      </c>
      <c r="G9">
        <v>0.11</v>
      </c>
      <c r="H9" s="37">
        <f t="shared" si="11"/>
        <v>0.38062283737024222</v>
      </c>
      <c r="K9" s="37"/>
      <c r="L9">
        <v>0.55700000000000005</v>
      </c>
      <c r="M9">
        <v>0.185</v>
      </c>
      <c r="N9" s="37">
        <f t="shared" si="13"/>
        <v>0.33213644524236979</v>
      </c>
      <c r="O9">
        <v>0.84699999999999998</v>
      </c>
      <c r="P9">
        <v>0.39600000000000002</v>
      </c>
      <c r="Q9" s="37">
        <f t="shared" si="0"/>
        <v>0.46753246753246758</v>
      </c>
      <c r="R9">
        <v>1.02</v>
      </c>
      <c r="S9">
        <v>0.36799999999999999</v>
      </c>
      <c r="T9" s="37">
        <f t="shared" si="1"/>
        <v>0.36078431372549019</v>
      </c>
      <c r="W9" s="37"/>
      <c r="Z9" s="37" t="str">
        <f t="shared" si="14"/>
        <v>-</v>
      </c>
      <c r="AC9" s="37" t="str">
        <f t="shared" si="12"/>
        <v>-</v>
      </c>
      <c r="AE9" s="68"/>
      <c r="AF9" s="37">
        <v>6</v>
      </c>
      <c r="AG9" s="42"/>
      <c r="AI9" s="37" t="str">
        <f t="shared" si="2"/>
        <v>-</v>
      </c>
      <c r="AJ9">
        <v>0.28699999999999998</v>
      </c>
      <c r="AK9">
        <v>0.112</v>
      </c>
      <c r="AL9" s="37">
        <f t="shared" si="3"/>
        <v>0.3902439024390244</v>
      </c>
      <c r="AO9" s="37" t="str">
        <f t="shared" si="4"/>
        <v>-</v>
      </c>
      <c r="AP9">
        <v>0.55300000000000005</v>
      </c>
      <c r="AQ9">
        <v>0.187</v>
      </c>
      <c r="AR9" s="37">
        <f t="shared" si="5"/>
        <v>0.33815551537070521</v>
      </c>
      <c r="AS9">
        <v>0.8</v>
      </c>
      <c r="AT9">
        <v>0.40100000000000002</v>
      </c>
      <c r="AU9" s="37">
        <f t="shared" si="6"/>
        <v>0.50124999999999997</v>
      </c>
      <c r="AV9">
        <v>1.03</v>
      </c>
      <c r="AW9">
        <v>0.36699999999999999</v>
      </c>
      <c r="AX9" s="37">
        <f t="shared" si="7"/>
        <v>0.35631067961165047</v>
      </c>
      <c r="AY9" s="42"/>
      <c r="BA9" s="37" t="str">
        <f t="shared" si="8"/>
        <v>-</v>
      </c>
      <c r="BB9" s="42"/>
      <c r="BD9" s="37" t="str">
        <f t="shared" si="9"/>
        <v>-</v>
      </c>
      <c r="BE9" s="42"/>
      <c r="BG9" s="37" t="str">
        <f t="shared" si="10"/>
        <v>-</v>
      </c>
    </row>
    <row r="10" spans="1:59" x14ac:dyDescent="0.35">
      <c r="A10" s="64"/>
      <c r="B10">
        <v>7</v>
      </c>
      <c r="C10" s="42"/>
      <c r="E10" s="37"/>
      <c r="H10" s="37" t="str">
        <f t="shared" si="11"/>
        <v>-</v>
      </c>
      <c r="K10" s="37"/>
      <c r="N10" s="37" t="str">
        <f t="shared" si="13"/>
        <v>-</v>
      </c>
      <c r="Q10" s="37" t="str">
        <f t="shared" si="0"/>
        <v>-</v>
      </c>
      <c r="T10" s="37" t="str">
        <f t="shared" si="1"/>
        <v>-</v>
      </c>
      <c r="W10" s="37"/>
      <c r="Z10" s="37" t="str">
        <f t="shared" si="14"/>
        <v>-</v>
      </c>
      <c r="AC10" s="37" t="str">
        <f t="shared" si="12"/>
        <v>-</v>
      </c>
      <c r="AE10" s="68"/>
      <c r="AF10" s="37">
        <v>7</v>
      </c>
      <c r="AG10" s="42"/>
      <c r="AI10" s="37" t="str">
        <f t="shared" si="2"/>
        <v>-</v>
      </c>
      <c r="AL10" s="37" t="str">
        <f t="shared" si="3"/>
        <v>-</v>
      </c>
      <c r="AO10" s="37" t="str">
        <f t="shared" si="4"/>
        <v>-</v>
      </c>
      <c r="AR10" s="37" t="str">
        <f t="shared" si="5"/>
        <v>-</v>
      </c>
      <c r="AU10" s="37" t="str">
        <f t="shared" si="6"/>
        <v>-</v>
      </c>
      <c r="AX10" s="37" t="str">
        <f t="shared" si="7"/>
        <v>-</v>
      </c>
      <c r="AY10" s="42"/>
      <c r="BA10" s="37" t="str">
        <f t="shared" si="8"/>
        <v>-</v>
      </c>
      <c r="BB10" s="42"/>
      <c r="BD10" s="37" t="str">
        <f t="shared" si="9"/>
        <v>-</v>
      </c>
      <c r="BE10" s="42"/>
      <c r="BG10" s="37" t="str">
        <f t="shared" si="10"/>
        <v>-</v>
      </c>
    </row>
    <row r="11" spans="1:59" x14ac:dyDescent="0.35">
      <c r="A11" s="64"/>
      <c r="B11">
        <v>8</v>
      </c>
      <c r="C11" s="42"/>
      <c r="E11" s="37"/>
      <c r="F11">
        <v>0.245</v>
      </c>
      <c r="G11">
        <v>0.10100000000000001</v>
      </c>
      <c r="H11" s="37">
        <f t="shared" si="11"/>
        <v>0.41224489795918373</v>
      </c>
      <c r="K11" s="37"/>
      <c r="L11">
        <v>0.5</v>
      </c>
      <c r="M11">
        <v>0.1923</v>
      </c>
      <c r="N11" s="37">
        <f t="shared" si="13"/>
        <v>0.3846</v>
      </c>
      <c r="O11">
        <v>0.58199999999999996</v>
      </c>
      <c r="P11">
        <v>0.377</v>
      </c>
      <c r="Q11" s="37">
        <f t="shared" si="0"/>
        <v>0.64776632302405501</v>
      </c>
      <c r="R11">
        <v>0.91239999999999999</v>
      </c>
      <c r="S11">
        <v>0.35</v>
      </c>
      <c r="T11" s="37">
        <f t="shared" si="1"/>
        <v>0.38360368259535288</v>
      </c>
      <c r="W11" s="37"/>
      <c r="X11">
        <v>0.1</v>
      </c>
      <c r="Y11">
        <v>4.3999999999999997E-2</v>
      </c>
      <c r="Z11" s="37">
        <f t="shared" si="14"/>
        <v>0.43999999999999995</v>
      </c>
      <c r="AC11" s="37" t="str">
        <f t="shared" si="12"/>
        <v>-</v>
      </c>
      <c r="AE11" s="68"/>
      <c r="AF11" s="37">
        <v>8</v>
      </c>
      <c r="AG11" s="42"/>
      <c r="AI11" s="37" t="str">
        <f t="shared" si="2"/>
        <v>-</v>
      </c>
      <c r="AJ11" t="s">
        <v>14</v>
      </c>
      <c r="AK11" t="s">
        <v>14</v>
      </c>
      <c r="AL11" s="37" t="str">
        <f t="shared" si="3"/>
        <v>-</v>
      </c>
      <c r="AO11" s="37" t="str">
        <f t="shared" si="4"/>
        <v>-</v>
      </c>
      <c r="AP11">
        <v>0.36699999999999999</v>
      </c>
      <c r="AQ11">
        <v>0.20699999999999999</v>
      </c>
      <c r="AR11" s="37">
        <f t="shared" si="5"/>
        <v>0.56403269754768393</v>
      </c>
      <c r="AS11">
        <v>1.373</v>
      </c>
      <c r="AT11">
        <v>0.51500000000000001</v>
      </c>
      <c r="AU11" s="37">
        <f t="shared" si="6"/>
        <v>0.37509104151493083</v>
      </c>
      <c r="AV11">
        <v>0.221</v>
      </c>
      <c r="AW11">
        <v>8.9800000000000005E-2</v>
      </c>
      <c r="AX11" s="37">
        <f t="shared" si="7"/>
        <v>0.40633484162895928</v>
      </c>
      <c r="AY11" s="42"/>
      <c r="BA11" s="37" t="str">
        <f t="shared" si="8"/>
        <v>-</v>
      </c>
      <c r="BB11" s="42">
        <v>7.1999999999999995E-2</v>
      </c>
      <c r="BC11">
        <v>3.9E-2</v>
      </c>
      <c r="BD11" s="37">
        <f t="shared" si="9"/>
        <v>0.54166666666666674</v>
      </c>
      <c r="BE11" s="42"/>
      <c r="BG11" s="37" t="str">
        <f t="shared" si="10"/>
        <v>-</v>
      </c>
    </row>
    <row r="12" spans="1:59" x14ac:dyDescent="0.35">
      <c r="A12" s="64"/>
      <c r="B12">
        <v>9</v>
      </c>
      <c r="C12" s="42"/>
      <c r="E12" s="37"/>
      <c r="F12">
        <v>0.3</v>
      </c>
      <c r="G12">
        <v>0.113</v>
      </c>
      <c r="H12" s="37">
        <f t="shared" si="11"/>
        <v>0.37666666666666671</v>
      </c>
      <c r="K12" s="37"/>
      <c r="L12">
        <v>0.373</v>
      </c>
      <c r="M12">
        <v>0.14899999999999999</v>
      </c>
      <c r="N12" s="37">
        <f t="shared" si="13"/>
        <v>0.39946380697050937</v>
      </c>
      <c r="O12">
        <v>0.91400000000000003</v>
      </c>
      <c r="P12">
        <v>0.33800000000000002</v>
      </c>
      <c r="Q12" s="37">
        <f t="shared" si="0"/>
        <v>0.36980306345733044</v>
      </c>
      <c r="R12">
        <v>1.034</v>
      </c>
      <c r="S12">
        <v>0.36</v>
      </c>
      <c r="T12" s="37">
        <f t="shared" si="1"/>
        <v>0.34816247582205029</v>
      </c>
      <c r="W12" s="37"/>
      <c r="Z12" s="37" t="str">
        <f t="shared" si="14"/>
        <v>-</v>
      </c>
      <c r="AC12" s="37" t="str">
        <f t="shared" si="12"/>
        <v>-</v>
      </c>
      <c r="AE12" s="68"/>
      <c r="AF12" s="37">
        <v>9</v>
      </c>
      <c r="AG12" s="42"/>
      <c r="AI12" s="37" t="str">
        <f t="shared" si="2"/>
        <v>-</v>
      </c>
      <c r="AJ12">
        <v>7.9000000000000001E-2</v>
      </c>
      <c r="AK12">
        <v>0.02</v>
      </c>
      <c r="AL12" s="37">
        <f t="shared" si="3"/>
        <v>0.25316455696202533</v>
      </c>
      <c r="AO12" s="37" t="str">
        <f t="shared" si="4"/>
        <v>-</v>
      </c>
      <c r="AP12">
        <v>0.443</v>
      </c>
      <c r="AQ12">
        <v>0.215</v>
      </c>
      <c r="AR12" s="37">
        <f t="shared" si="5"/>
        <v>0.48532731376975169</v>
      </c>
      <c r="AS12">
        <v>1.59</v>
      </c>
      <c r="AT12">
        <v>0.46500000000000002</v>
      </c>
      <c r="AU12" s="37">
        <f t="shared" si="6"/>
        <v>0.29245283018867924</v>
      </c>
      <c r="AV12">
        <v>0.27500000000000002</v>
      </c>
      <c r="AW12">
        <v>0.09</v>
      </c>
      <c r="AX12" s="37">
        <f t="shared" si="7"/>
        <v>0.32727272727272722</v>
      </c>
      <c r="AY12" s="42"/>
      <c r="BA12" s="37" t="str">
        <f t="shared" si="8"/>
        <v>-</v>
      </c>
      <c r="BB12" s="42">
        <v>0.13900000000000001</v>
      </c>
      <c r="BC12">
        <v>4.7E-2</v>
      </c>
      <c r="BD12" s="37">
        <f t="shared" si="9"/>
        <v>0.33812949640287765</v>
      </c>
      <c r="BE12" s="42"/>
      <c r="BG12" s="37" t="str">
        <f t="shared" si="10"/>
        <v>-</v>
      </c>
    </row>
    <row r="13" spans="1:59" ht="15" thickBot="1" x14ac:dyDescent="0.4">
      <c r="A13" s="65"/>
      <c r="B13" s="25">
        <v>10</v>
      </c>
      <c r="C13" s="43"/>
      <c r="D13" s="25"/>
      <c r="E13" s="44"/>
      <c r="F13" s="25">
        <v>0.83499999999999996</v>
      </c>
      <c r="G13" s="25">
        <v>0.222</v>
      </c>
      <c r="H13" s="44">
        <f t="shared" si="11"/>
        <v>0.26586826347305392</v>
      </c>
      <c r="I13" s="25"/>
      <c r="J13" s="25"/>
      <c r="K13" s="44"/>
      <c r="L13" s="25">
        <v>0.505</v>
      </c>
      <c r="M13" s="25">
        <v>0.14499999999999999</v>
      </c>
      <c r="N13" s="44">
        <f t="shared" si="13"/>
        <v>0.28712871287128711</v>
      </c>
      <c r="O13" s="25">
        <v>0.92</v>
      </c>
      <c r="P13" s="25">
        <v>0.36299999999999999</v>
      </c>
      <c r="Q13" s="44">
        <f t="shared" si="0"/>
        <v>0.39456521739130435</v>
      </c>
      <c r="R13" s="25">
        <v>1.139</v>
      </c>
      <c r="S13" s="25">
        <v>0.35</v>
      </c>
      <c r="T13" s="44">
        <f t="shared" si="1"/>
        <v>0.30728709394205439</v>
      </c>
      <c r="U13" s="25"/>
      <c r="V13" s="25"/>
      <c r="W13" s="44"/>
      <c r="X13" s="25"/>
      <c r="Y13" s="25"/>
      <c r="Z13" s="44" t="str">
        <f t="shared" si="14"/>
        <v>-</v>
      </c>
      <c r="AA13" s="25"/>
      <c r="AB13" s="25"/>
      <c r="AC13" s="44" t="str">
        <f t="shared" si="12"/>
        <v>-</v>
      </c>
      <c r="AE13" s="69"/>
      <c r="AF13" s="25">
        <v>10</v>
      </c>
      <c r="AG13" s="43"/>
      <c r="AH13" s="25"/>
      <c r="AI13" s="44" t="str">
        <f t="shared" si="2"/>
        <v>-</v>
      </c>
      <c r="AJ13" s="25">
        <v>0.38600000000000001</v>
      </c>
      <c r="AK13" s="25">
        <v>7.9000000000000001E-2</v>
      </c>
      <c r="AL13" s="44">
        <f t="shared" si="3"/>
        <v>0.20466321243523317</v>
      </c>
      <c r="AM13" s="25"/>
      <c r="AN13" s="25"/>
      <c r="AO13" s="44"/>
      <c r="AP13" s="25">
        <v>0.55900000000000005</v>
      </c>
      <c r="AQ13" s="25">
        <v>0.22700000000000001</v>
      </c>
      <c r="AR13" s="44">
        <f t="shared" si="5"/>
        <v>0.40608228980322003</v>
      </c>
      <c r="AS13" s="25">
        <v>1.585</v>
      </c>
      <c r="AT13" s="25">
        <v>0.46100000000000002</v>
      </c>
      <c r="AU13" s="44">
        <f t="shared" si="6"/>
        <v>0.29085173501577288</v>
      </c>
      <c r="AV13" s="25">
        <v>0.30599999999999999</v>
      </c>
      <c r="AW13" s="25">
        <v>9.8000000000000004E-2</v>
      </c>
      <c r="AX13" s="44">
        <f t="shared" si="7"/>
        <v>0.32026143790849676</v>
      </c>
      <c r="AY13" s="43"/>
      <c r="AZ13" s="25"/>
      <c r="BA13" s="44" t="str">
        <f t="shared" si="8"/>
        <v>-</v>
      </c>
      <c r="BB13" s="43"/>
      <c r="BC13" s="25"/>
      <c r="BD13" s="44" t="str">
        <f t="shared" si="9"/>
        <v>-</v>
      </c>
      <c r="BE13" s="43"/>
      <c r="BF13" s="25"/>
      <c r="BG13" s="44" t="str">
        <f t="shared" si="10"/>
        <v>-</v>
      </c>
    </row>
    <row r="14" spans="1:59" x14ac:dyDescent="0.35">
      <c r="A14" s="64">
        <v>375</v>
      </c>
      <c r="B14">
        <v>1</v>
      </c>
      <c r="C14" s="42"/>
      <c r="E14" s="37"/>
      <c r="F14">
        <v>0.81299999999999994</v>
      </c>
      <c r="G14">
        <v>0.26</v>
      </c>
      <c r="H14" s="37">
        <f t="shared" si="11"/>
        <v>0.31980319803198037</v>
      </c>
      <c r="K14" s="37"/>
      <c r="L14">
        <v>0.89</v>
      </c>
      <c r="M14">
        <v>0.32</v>
      </c>
      <c r="N14" s="37">
        <f t="shared" si="13"/>
        <v>0.3595505617977528</v>
      </c>
      <c r="O14">
        <v>1.2</v>
      </c>
      <c r="P14">
        <v>0.56999999999999995</v>
      </c>
      <c r="Q14" s="37">
        <f t="shared" si="0"/>
        <v>0.47499999999999998</v>
      </c>
      <c r="R14">
        <v>1.282</v>
      </c>
      <c r="S14">
        <v>0.43</v>
      </c>
      <c r="T14" s="37">
        <f t="shared" si="1"/>
        <v>0.33541341653666146</v>
      </c>
      <c r="W14" s="37"/>
      <c r="X14">
        <v>0.10100000000000001</v>
      </c>
      <c r="Y14">
        <v>4.2999999999999997E-2</v>
      </c>
      <c r="Z14" s="37">
        <f t="shared" si="14"/>
        <v>0.42574257425742568</v>
      </c>
      <c r="AC14" s="37" t="str">
        <f t="shared" si="12"/>
        <v>-</v>
      </c>
      <c r="AE14" s="68">
        <v>375</v>
      </c>
      <c r="AF14" s="37">
        <v>1</v>
      </c>
      <c r="AG14" s="42"/>
      <c r="AI14" s="37" t="str">
        <f t="shared" si="2"/>
        <v>-</v>
      </c>
      <c r="AJ14">
        <v>0.38200000000000001</v>
      </c>
      <c r="AK14">
        <v>0.09</v>
      </c>
      <c r="AL14" s="37">
        <f t="shared" si="3"/>
        <v>0.2356020942408377</v>
      </c>
      <c r="AO14" s="37" t="str">
        <f t="shared" si="4"/>
        <v>-</v>
      </c>
      <c r="AP14">
        <v>0.623</v>
      </c>
      <c r="AQ14">
        <v>0.32300000000000001</v>
      </c>
      <c r="AR14" s="37">
        <f t="shared" si="5"/>
        <v>0.5184590690208668</v>
      </c>
      <c r="AS14">
        <v>1.9970000000000001</v>
      </c>
      <c r="AT14">
        <v>0.53</v>
      </c>
      <c r="AU14" s="37">
        <f t="shared" si="6"/>
        <v>0.2653980971457186</v>
      </c>
      <c r="AV14">
        <v>0.79</v>
      </c>
      <c r="AW14">
        <v>0.20599999999999999</v>
      </c>
      <c r="AX14" s="37">
        <f t="shared" si="7"/>
        <v>0.26075949367088602</v>
      </c>
      <c r="AY14" s="42"/>
      <c r="BA14" s="37" t="str">
        <f t="shared" si="8"/>
        <v>-</v>
      </c>
      <c r="BB14" s="42">
        <v>0.25</v>
      </c>
      <c r="BC14">
        <v>0.08</v>
      </c>
      <c r="BD14" s="37">
        <f t="shared" si="9"/>
        <v>0.32</v>
      </c>
      <c r="BE14" s="42"/>
      <c r="BG14" s="37" t="str">
        <f t="shared" si="10"/>
        <v>-</v>
      </c>
    </row>
    <row r="15" spans="1:59" x14ac:dyDescent="0.35">
      <c r="A15" s="64"/>
      <c r="B15">
        <v>2</v>
      </c>
      <c r="C15" s="42"/>
      <c r="E15" s="37"/>
      <c r="F15">
        <v>0.55000000000000004</v>
      </c>
      <c r="G15">
        <v>0.19</v>
      </c>
      <c r="H15" s="37">
        <f t="shared" si="11"/>
        <v>0.3454545454545454</v>
      </c>
      <c r="K15" s="37"/>
      <c r="L15">
        <v>0.82299999999999995</v>
      </c>
      <c r="M15">
        <v>0.29199999999999998</v>
      </c>
      <c r="N15" s="37">
        <f t="shared" si="13"/>
        <v>0.35479951397326853</v>
      </c>
      <c r="O15">
        <v>1.1299999999999999</v>
      </c>
      <c r="P15">
        <v>0.56999999999999995</v>
      </c>
      <c r="Q15" s="37">
        <f t="shared" si="0"/>
        <v>0.50442477876106195</v>
      </c>
      <c r="R15">
        <v>1.31</v>
      </c>
      <c r="S15">
        <v>0.46</v>
      </c>
      <c r="T15" s="37">
        <f t="shared" si="1"/>
        <v>0.35114503816793891</v>
      </c>
      <c r="W15" s="37"/>
      <c r="X15">
        <v>0.24399999999999999</v>
      </c>
      <c r="Y15">
        <v>0.107</v>
      </c>
      <c r="Z15" s="37">
        <f t="shared" si="14"/>
        <v>0.43852459016393441</v>
      </c>
      <c r="AC15" s="37" t="str">
        <f t="shared" si="12"/>
        <v>-</v>
      </c>
      <c r="AE15" s="68"/>
      <c r="AF15" s="37">
        <v>2</v>
      </c>
      <c r="AG15" s="42"/>
      <c r="AI15" s="37" t="str">
        <f t="shared" si="2"/>
        <v>-</v>
      </c>
      <c r="AJ15">
        <v>0.21099999999999999</v>
      </c>
      <c r="AK15">
        <v>0.06</v>
      </c>
      <c r="AL15" s="37">
        <f t="shared" si="3"/>
        <v>0.28436018957345971</v>
      </c>
      <c r="AO15" s="37" t="str">
        <f t="shared" si="4"/>
        <v>-</v>
      </c>
      <c r="AP15">
        <v>0.56599999999999995</v>
      </c>
      <c r="AQ15">
        <v>0.28000000000000003</v>
      </c>
      <c r="AR15" s="37">
        <f t="shared" si="5"/>
        <v>0.49469964664310961</v>
      </c>
      <c r="AS15">
        <v>1.88</v>
      </c>
      <c r="AT15">
        <v>0.53</v>
      </c>
      <c r="AU15" s="37">
        <f t="shared" si="6"/>
        <v>0.28191489361702132</v>
      </c>
      <c r="AV15">
        <v>0.66700000000000004</v>
      </c>
      <c r="AW15">
        <v>0.19800000000000001</v>
      </c>
      <c r="AX15" s="37">
        <f t="shared" si="7"/>
        <v>0.29685157421289354</v>
      </c>
      <c r="AY15" s="42"/>
      <c r="BA15" s="37" t="str">
        <f t="shared" si="8"/>
        <v>-</v>
      </c>
      <c r="BB15" s="45">
        <v>0.36299999999999999</v>
      </c>
      <c r="BC15">
        <v>0.125</v>
      </c>
      <c r="BD15" s="37">
        <f t="shared" si="9"/>
        <v>0.34435261707988984</v>
      </c>
      <c r="BE15" s="42"/>
      <c r="BG15" s="37" t="str">
        <f t="shared" si="10"/>
        <v>-</v>
      </c>
    </row>
    <row r="16" spans="1:59" x14ac:dyDescent="0.35">
      <c r="A16" s="64"/>
      <c r="B16">
        <v>3</v>
      </c>
      <c r="C16" s="42"/>
      <c r="E16" s="37"/>
      <c r="F16">
        <v>0.78</v>
      </c>
      <c r="G16">
        <v>0.24299999999999999</v>
      </c>
      <c r="H16" s="37">
        <f t="shared" si="11"/>
        <v>0.31153846153846154</v>
      </c>
      <c r="K16" s="37"/>
      <c r="L16">
        <v>0.72</v>
      </c>
      <c r="M16">
        <v>0.23</v>
      </c>
      <c r="N16" s="37">
        <f t="shared" si="13"/>
        <v>0.31944444444444448</v>
      </c>
      <c r="O16">
        <v>1.1200000000000001</v>
      </c>
      <c r="P16">
        <v>0.56000000000000005</v>
      </c>
      <c r="Q16" s="37">
        <f t="shared" si="0"/>
        <v>0.5</v>
      </c>
      <c r="R16">
        <v>1.43</v>
      </c>
      <c r="S16">
        <v>0.49</v>
      </c>
      <c r="T16" s="37">
        <f t="shared" si="1"/>
        <v>0.34265734265734266</v>
      </c>
      <c r="W16" s="37"/>
      <c r="Z16" s="37" t="str">
        <f t="shared" si="14"/>
        <v>-</v>
      </c>
      <c r="AC16" s="37" t="str">
        <f t="shared" si="12"/>
        <v>-</v>
      </c>
      <c r="AE16" s="68"/>
      <c r="AF16" s="37">
        <v>3</v>
      </c>
      <c r="AG16" s="42"/>
      <c r="AI16" s="37" t="str">
        <f t="shared" si="2"/>
        <v>-</v>
      </c>
      <c r="AJ16">
        <v>0.39</v>
      </c>
      <c r="AK16">
        <v>0.09</v>
      </c>
      <c r="AL16" s="37">
        <f t="shared" si="3"/>
        <v>0.23076923076923075</v>
      </c>
      <c r="AO16" s="37" t="str">
        <f t="shared" si="4"/>
        <v>-</v>
      </c>
      <c r="AP16">
        <v>0.66</v>
      </c>
      <c r="AQ16">
        <v>0.33</v>
      </c>
      <c r="AR16" s="37">
        <f t="shared" si="5"/>
        <v>0.5</v>
      </c>
      <c r="AS16">
        <v>1.9730000000000001</v>
      </c>
      <c r="AT16">
        <v>0.54</v>
      </c>
      <c r="AU16" s="37">
        <f t="shared" si="6"/>
        <v>0.27369488089204258</v>
      </c>
      <c r="AV16">
        <v>0.69799999999999995</v>
      </c>
      <c r="AW16">
        <v>0.20300000000000001</v>
      </c>
      <c r="AX16" s="37">
        <f t="shared" si="7"/>
        <v>0.29083094555873928</v>
      </c>
      <c r="AY16" s="42"/>
      <c r="BA16" s="37" t="str">
        <f t="shared" si="8"/>
        <v>-</v>
      </c>
      <c r="BB16" s="42">
        <v>0.23100000000000001</v>
      </c>
      <c r="BC16">
        <v>0.08</v>
      </c>
      <c r="BD16" s="37">
        <f t="shared" si="9"/>
        <v>0.34632034632034631</v>
      </c>
      <c r="BE16" s="42"/>
      <c r="BG16" s="37" t="str">
        <f t="shared" si="10"/>
        <v>-</v>
      </c>
    </row>
    <row r="17" spans="1:59" x14ac:dyDescent="0.35">
      <c r="A17" s="64"/>
      <c r="B17">
        <v>4</v>
      </c>
      <c r="C17" s="42"/>
      <c r="E17" s="37"/>
      <c r="F17">
        <v>0.73</v>
      </c>
      <c r="G17">
        <v>0.24</v>
      </c>
      <c r="H17" s="37">
        <f t="shared" si="11"/>
        <v>0.32876712328767121</v>
      </c>
      <c r="K17" s="37"/>
      <c r="L17">
        <v>0.78200000000000003</v>
      </c>
      <c r="M17">
        <v>0.25</v>
      </c>
      <c r="N17" s="37">
        <f t="shared" si="13"/>
        <v>0.31969309462915602</v>
      </c>
      <c r="O17">
        <v>1.23</v>
      </c>
      <c r="P17">
        <v>0.6</v>
      </c>
      <c r="Q17" s="37">
        <f t="shared" si="0"/>
        <v>0.48780487804878048</v>
      </c>
      <c r="R17">
        <v>1.47</v>
      </c>
      <c r="S17">
        <v>0.49</v>
      </c>
      <c r="T17" s="37">
        <f t="shared" si="1"/>
        <v>0.33333333333333331</v>
      </c>
      <c r="W17" s="37"/>
      <c r="X17">
        <v>0.156</v>
      </c>
      <c r="Y17">
        <v>0.06</v>
      </c>
      <c r="Z17" s="37">
        <f t="shared" si="14"/>
        <v>0.38461538461538458</v>
      </c>
      <c r="AC17" s="37" t="str">
        <f t="shared" si="12"/>
        <v>-</v>
      </c>
      <c r="AE17" s="68"/>
      <c r="AF17" s="37">
        <v>4</v>
      </c>
      <c r="AG17" s="42"/>
      <c r="AI17" s="37" t="str">
        <f t="shared" si="2"/>
        <v>-</v>
      </c>
      <c r="AJ17">
        <v>0.35799999999999998</v>
      </c>
      <c r="AK17">
        <v>8.5999999999999993E-2</v>
      </c>
      <c r="AL17" s="37">
        <f t="shared" si="3"/>
        <v>0.24022346368715083</v>
      </c>
      <c r="AO17" s="37" t="str">
        <f t="shared" si="4"/>
        <v>-</v>
      </c>
      <c r="AP17">
        <v>0.72</v>
      </c>
      <c r="AQ17">
        <v>0.317</v>
      </c>
      <c r="AR17" s="37">
        <f t="shared" si="5"/>
        <v>0.44027777777777782</v>
      </c>
      <c r="AS17">
        <v>2.04</v>
      </c>
      <c r="AT17">
        <v>0.52300000000000002</v>
      </c>
      <c r="AU17" s="37">
        <f t="shared" si="6"/>
        <v>0.25637254901960788</v>
      </c>
      <c r="AV17">
        <v>0.65600000000000003</v>
      </c>
      <c r="AW17">
        <v>0.185</v>
      </c>
      <c r="AX17" s="37">
        <f t="shared" si="7"/>
        <v>0.28201219512195119</v>
      </c>
      <c r="AY17" s="42"/>
      <c r="BA17" s="37" t="str">
        <f t="shared" si="8"/>
        <v>-</v>
      </c>
      <c r="BB17" s="42">
        <v>0.32100000000000001</v>
      </c>
      <c r="BC17">
        <v>0.105</v>
      </c>
      <c r="BD17" s="37">
        <f t="shared" si="9"/>
        <v>0.32710280373831774</v>
      </c>
      <c r="BE17" s="42"/>
      <c r="BG17" s="37" t="str">
        <f t="shared" si="10"/>
        <v>-</v>
      </c>
    </row>
    <row r="18" spans="1:59" x14ac:dyDescent="0.35">
      <c r="A18" s="64"/>
      <c r="B18">
        <v>5</v>
      </c>
      <c r="C18" s="42"/>
      <c r="E18" s="37"/>
      <c r="F18">
        <v>0.57599999999999996</v>
      </c>
      <c r="G18">
        <v>0.20599999999999999</v>
      </c>
      <c r="H18" s="37">
        <f t="shared" si="11"/>
        <v>0.3576388888888889</v>
      </c>
      <c r="K18" s="37"/>
      <c r="L18">
        <v>0.77600000000000002</v>
      </c>
      <c r="M18">
        <v>0.27100000000000002</v>
      </c>
      <c r="N18" s="37">
        <v>0.55000000000000004</v>
      </c>
      <c r="O18">
        <v>1.133</v>
      </c>
      <c r="P18">
        <v>0.55000000000000004</v>
      </c>
      <c r="Q18" s="37">
        <f t="shared" si="0"/>
        <v>0.48543689320388356</v>
      </c>
      <c r="R18">
        <v>1.37</v>
      </c>
      <c r="S18">
        <v>0.48</v>
      </c>
      <c r="T18" s="37">
        <f t="shared" si="1"/>
        <v>0.3503649635036496</v>
      </c>
      <c r="W18" s="37"/>
      <c r="X18">
        <v>0.26600000000000001</v>
      </c>
      <c r="Y18">
        <v>0.114</v>
      </c>
      <c r="Z18" s="37">
        <f t="shared" si="14"/>
        <v>0.42857142857142855</v>
      </c>
      <c r="AC18" s="37" t="str">
        <f t="shared" si="12"/>
        <v>-</v>
      </c>
      <c r="AE18" s="68"/>
      <c r="AF18" s="37">
        <v>5</v>
      </c>
      <c r="AG18" s="42"/>
      <c r="AI18" s="37" t="str">
        <f t="shared" si="2"/>
        <v>-</v>
      </c>
      <c r="AJ18">
        <v>0.215</v>
      </c>
      <c r="AK18">
        <v>5.5E-2</v>
      </c>
      <c r="AL18" s="37">
        <f t="shared" si="3"/>
        <v>0.2558139534883721</v>
      </c>
      <c r="AM18" t="s">
        <v>14</v>
      </c>
      <c r="AN18" t="s">
        <v>14</v>
      </c>
      <c r="AO18" s="37" t="str">
        <f t="shared" si="4"/>
        <v>-</v>
      </c>
      <c r="AP18">
        <v>0.625</v>
      </c>
      <c r="AQ18">
        <v>0.29299999999999998</v>
      </c>
      <c r="AR18" s="37">
        <f t="shared" si="5"/>
        <v>0.46879999999999999</v>
      </c>
      <c r="AS18">
        <v>1.9390000000000001</v>
      </c>
      <c r="AT18">
        <v>0.52500000000000002</v>
      </c>
      <c r="AU18" s="37">
        <f t="shared" si="6"/>
        <v>0.27075812274368233</v>
      </c>
      <c r="AV18">
        <v>0.64249999999999996</v>
      </c>
      <c r="AW18">
        <v>0.18659999999999999</v>
      </c>
      <c r="AX18" s="37">
        <f t="shared" si="7"/>
        <v>0.29042801556420234</v>
      </c>
      <c r="AY18" s="42"/>
      <c r="BA18" s="37" t="str">
        <f t="shared" si="8"/>
        <v>-</v>
      </c>
      <c r="BB18" s="45">
        <v>0.432</v>
      </c>
      <c r="BC18">
        <v>0.13</v>
      </c>
      <c r="BD18" s="37">
        <f t="shared" si="9"/>
        <v>0.30092592592592593</v>
      </c>
      <c r="BE18" s="42"/>
      <c r="BG18" s="37" t="str">
        <f t="shared" si="10"/>
        <v>-</v>
      </c>
    </row>
    <row r="19" spans="1:59" x14ac:dyDescent="0.35">
      <c r="A19" s="64"/>
      <c r="B19">
        <v>6</v>
      </c>
      <c r="C19" s="42"/>
      <c r="E19" s="37"/>
      <c r="F19">
        <v>0.42399999999999999</v>
      </c>
      <c r="G19">
        <v>0.14699999999999999</v>
      </c>
      <c r="H19" s="37">
        <f t="shared" si="11"/>
        <v>0.34669811320754718</v>
      </c>
      <c r="K19" s="37"/>
      <c r="L19">
        <v>0.754</v>
      </c>
      <c r="M19">
        <v>0.23</v>
      </c>
      <c r="N19" s="37">
        <f t="shared" si="13"/>
        <v>0.30503978779840851</v>
      </c>
      <c r="O19">
        <v>1.2929999999999999</v>
      </c>
      <c r="P19">
        <v>0.6</v>
      </c>
      <c r="Q19" s="37">
        <f t="shared" si="0"/>
        <v>0.46403712296983762</v>
      </c>
      <c r="R19">
        <v>1.645</v>
      </c>
      <c r="S19">
        <v>0.51600000000000001</v>
      </c>
      <c r="T19" s="37">
        <f t="shared" si="1"/>
        <v>0.31367781155015201</v>
      </c>
      <c r="W19" s="37"/>
      <c r="X19">
        <v>0.53</v>
      </c>
      <c r="Y19">
        <v>0.193</v>
      </c>
      <c r="Z19" s="37">
        <f t="shared" si="14"/>
        <v>0.36415094339622639</v>
      </c>
      <c r="AC19" s="37" t="str">
        <f t="shared" si="12"/>
        <v>-</v>
      </c>
      <c r="AE19" s="68"/>
      <c r="AF19" s="37">
        <v>6</v>
      </c>
      <c r="AG19" s="42"/>
      <c r="AI19" s="37" t="str">
        <f t="shared" si="2"/>
        <v>-</v>
      </c>
      <c r="AL19" s="37" t="str">
        <f t="shared" si="3"/>
        <v>-</v>
      </c>
      <c r="AO19" s="37" t="str">
        <f t="shared" si="4"/>
        <v>-</v>
      </c>
      <c r="AP19">
        <v>0.77800000000000002</v>
      </c>
      <c r="AQ19">
        <v>0.32</v>
      </c>
      <c r="AR19" s="37">
        <f t="shared" si="5"/>
        <v>0.41131105398457585</v>
      </c>
      <c r="AS19">
        <v>2.13</v>
      </c>
      <c r="AT19">
        <v>0.49</v>
      </c>
      <c r="AU19" s="37">
        <f t="shared" si="6"/>
        <v>0.23004694835680753</v>
      </c>
      <c r="AV19">
        <v>0.67500000000000004</v>
      </c>
      <c r="AW19">
        <v>0.2</v>
      </c>
      <c r="AX19" s="37">
        <f t="shared" si="7"/>
        <v>0.29629629629629628</v>
      </c>
      <c r="AY19" s="42"/>
      <c r="BA19" s="37" t="str">
        <f t="shared" si="8"/>
        <v>-</v>
      </c>
      <c r="BB19" s="42">
        <v>0.7</v>
      </c>
      <c r="BC19">
        <v>0.19</v>
      </c>
      <c r="BD19" s="37">
        <f t="shared" si="9"/>
        <v>0.27142857142857146</v>
      </c>
      <c r="BE19" s="42"/>
      <c r="BG19" s="37" t="str">
        <f t="shared" si="10"/>
        <v>-</v>
      </c>
    </row>
    <row r="20" spans="1:59" x14ac:dyDescent="0.35">
      <c r="A20" s="64"/>
      <c r="B20">
        <v>7</v>
      </c>
      <c r="C20" s="42"/>
      <c r="E20" s="37"/>
      <c r="H20" s="37" t="str">
        <f t="shared" si="11"/>
        <v>-</v>
      </c>
      <c r="K20" s="37"/>
      <c r="N20" s="37" t="str">
        <f t="shared" si="13"/>
        <v>-</v>
      </c>
      <c r="Q20" s="37" t="str">
        <f t="shared" si="0"/>
        <v>-</v>
      </c>
      <c r="T20" s="37" t="str">
        <f t="shared" si="1"/>
        <v>-</v>
      </c>
      <c r="W20" s="37"/>
      <c r="Z20" s="37" t="str">
        <f t="shared" si="14"/>
        <v>-</v>
      </c>
      <c r="AC20" s="37" t="str">
        <f t="shared" si="12"/>
        <v>-</v>
      </c>
      <c r="AE20" s="68"/>
      <c r="AF20" s="37">
        <v>7</v>
      </c>
      <c r="AG20" s="42"/>
      <c r="AI20" s="37" t="str">
        <f t="shared" si="2"/>
        <v>-</v>
      </c>
      <c r="AL20" s="37" t="str">
        <f t="shared" si="3"/>
        <v>-</v>
      </c>
      <c r="AO20" s="37" t="str">
        <f t="shared" si="4"/>
        <v>-</v>
      </c>
      <c r="AR20" s="37" t="str">
        <f t="shared" si="5"/>
        <v>-</v>
      </c>
      <c r="AU20" s="37" t="str">
        <f t="shared" si="6"/>
        <v>-</v>
      </c>
      <c r="AX20" s="37" t="str">
        <f t="shared" si="7"/>
        <v>-</v>
      </c>
      <c r="AY20" s="42"/>
      <c r="BA20" s="37" t="str">
        <f t="shared" si="8"/>
        <v>-</v>
      </c>
      <c r="BB20" s="42"/>
      <c r="BD20" s="37" t="str">
        <f t="shared" si="9"/>
        <v>-</v>
      </c>
      <c r="BE20" s="42"/>
      <c r="BG20" s="37" t="str">
        <f t="shared" si="10"/>
        <v>-</v>
      </c>
    </row>
    <row r="21" spans="1:59" x14ac:dyDescent="0.35">
      <c r="A21" s="64"/>
      <c r="B21">
        <v>8</v>
      </c>
      <c r="C21" s="42"/>
      <c r="E21" s="37"/>
      <c r="F21">
        <v>0.59</v>
      </c>
      <c r="G21">
        <v>0.22</v>
      </c>
      <c r="H21" s="37">
        <f t="shared" si="11"/>
        <v>0.3728813559322034</v>
      </c>
      <c r="K21" s="37"/>
      <c r="L21">
        <v>0.7</v>
      </c>
      <c r="M21">
        <v>0.24399999999999999</v>
      </c>
      <c r="N21" s="37">
        <f t="shared" si="13"/>
        <v>0.34857142857142859</v>
      </c>
      <c r="O21">
        <v>1.02</v>
      </c>
      <c r="P21">
        <v>0.53</v>
      </c>
      <c r="Q21" s="37">
        <f t="shared" si="0"/>
        <v>0.51960784313725494</v>
      </c>
      <c r="R21">
        <v>1.3520000000000001</v>
      </c>
      <c r="S21">
        <v>0.48699999999999999</v>
      </c>
      <c r="T21" s="37">
        <f t="shared" si="1"/>
        <v>0.36020710059171596</v>
      </c>
      <c r="W21" s="37"/>
      <c r="X21">
        <v>0.18099999999999999</v>
      </c>
      <c r="Y21">
        <v>8.2000000000000003E-2</v>
      </c>
      <c r="Z21" s="37">
        <f t="shared" si="14"/>
        <v>0.45303867403314918</v>
      </c>
      <c r="AC21" s="37" t="str">
        <f t="shared" si="12"/>
        <v>-</v>
      </c>
      <c r="AE21" s="68"/>
      <c r="AF21" s="37">
        <v>8</v>
      </c>
      <c r="AG21" s="42"/>
      <c r="AI21" s="37"/>
      <c r="AJ21">
        <v>0.184</v>
      </c>
      <c r="AK21">
        <v>4.7E-2</v>
      </c>
      <c r="AL21" s="37">
        <f t="shared" si="3"/>
        <v>0.25543478260869568</v>
      </c>
      <c r="AO21" s="37"/>
      <c r="AP21">
        <v>0.60899999999999999</v>
      </c>
      <c r="AQ21">
        <v>0.29399999999999998</v>
      </c>
      <c r="AR21" s="37">
        <f t="shared" si="5"/>
        <v>0.48275862068965514</v>
      </c>
      <c r="AS21">
        <v>1.871</v>
      </c>
      <c r="AT21">
        <v>0.54</v>
      </c>
      <c r="AU21" s="37">
        <f t="shared" si="6"/>
        <v>0.28861571352218068</v>
      </c>
      <c r="AV21">
        <v>0.56699999999999995</v>
      </c>
      <c r="AW21">
        <v>0.185</v>
      </c>
      <c r="AX21" s="37">
        <f t="shared" si="7"/>
        <v>0.32627865961199298</v>
      </c>
      <c r="AY21" s="42"/>
      <c r="BA21" s="37" t="str">
        <f t="shared" si="8"/>
        <v>-</v>
      </c>
      <c r="BB21" s="42">
        <v>0.39500000000000002</v>
      </c>
      <c r="BC21">
        <v>0.13900000000000001</v>
      </c>
      <c r="BD21" s="37">
        <f t="shared" si="9"/>
        <v>0.35189873417721518</v>
      </c>
      <c r="BE21" s="42"/>
      <c r="BG21" s="37" t="str">
        <f t="shared" si="10"/>
        <v>-</v>
      </c>
    </row>
    <row r="22" spans="1:59" x14ac:dyDescent="0.35">
      <c r="A22" s="64"/>
      <c r="B22">
        <v>9</v>
      </c>
      <c r="C22" s="42"/>
      <c r="E22" s="37"/>
      <c r="F22">
        <v>0.79700000000000004</v>
      </c>
      <c r="G22">
        <v>0.26300000000000001</v>
      </c>
      <c r="H22" s="37">
        <f t="shared" si="11"/>
        <v>0.32998745294855708</v>
      </c>
      <c r="K22" s="37"/>
      <c r="L22">
        <v>0.78400000000000003</v>
      </c>
      <c r="M22">
        <v>0.3</v>
      </c>
      <c r="N22" s="37">
        <f t="shared" si="13"/>
        <v>0.38265306122448978</v>
      </c>
      <c r="O22">
        <v>0.995</v>
      </c>
      <c r="P22">
        <v>0.51500000000000001</v>
      </c>
      <c r="Q22" s="37">
        <f t="shared" si="0"/>
        <v>0.51758793969849248</v>
      </c>
      <c r="R22">
        <v>1.53</v>
      </c>
      <c r="S22">
        <v>0.53600000000000003</v>
      </c>
      <c r="T22" s="37">
        <f t="shared" si="1"/>
        <v>0.35032679738562095</v>
      </c>
      <c r="W22" s="37"/>
      <c r="X22">
        <v>7.5999999999999998E-2</v>
      </c>
      <c r="Y22">
        <v>0.03</v>
      </c>
      <c r="Z22" s="37">
        <f t="shared" si="14"/>
        <v>0.39473684210526316</v>
      </c>
      <c r="AC22" s="37" t="str">
        <f t="shared" si="12"/>
        <v>-</v>
      </c>
      <c r="AE22" s="68"/>
      <c r="AF22" s="37">
        <v>9</v>
      </c>
      <c r="AG22" s="42"/>
      <c r="AI22" s="37"/>
      <c r="AJ22">
        <v>0.318</v>
      </c>
      <c r="AK22">
        <v>6.4000000000000001E-2</v>
      </c>
      <c r="AL22" s="37">
        <f t="shared" si="3"/>
        <v>0.20125786163522014</v>
      </c>
      <c r="AO22" s="37"/>
      <c r="AP22">
        <v>0.65939999999999999</v>
      </c>
      <c r="AQ22">
        <v>0.31</v>
      </c>
      <c r="AR22" s="37">
        <f t="shared" si="5"/>
        <v>0.47012435547467396</v>
      </c>
      <c r="AS22">
        <v>1.9437</v>
      </c>
      <c r="AT22">
        <v>0.53500000000000003</v>
      </c>
      <c r="AU22" s="37">
        <f t="shared" si="6"/>
        <v>0.27524823789679481</v>
      </c>
      <c r="AV22">
        <v>0.502</v>
      </c>
      <c r="AW22">
        <v>0.17299999999999999</v>
      </c>
      <c r="AX22" s="37">
        <f t="shared" si="7"/>
        <v>0.34462151394422308</v>
      </c>
      <c r="AY22" s="42"/>
      <c r="BA22" s="37" t="str">
        <f t="shared" si="8"/>
        <v>-</v>
      </c>
      <c r="BB22" s="42">
        <v>0.2276</v>
      </c>
      <c r="BC22">
        <v>9.2999999999999999E-2</v>
      </c>
      <c r="BD22" s="37">
        <f t="shared" si="9"/>
        <v>0.4086115992970123</v>
      </c>
      <c r="BE22" s="42"/>
      <c r="BG22" s="37" t="str">
        <f t="shared" si="10"/>
        <v>-</v>
      </c>
    </row>
    <row r="23" spans="1:59" ht="15" thickBot="1" x14ac:dyDescent="0.4">
      <c r="A23" s="65"/>
      <c r="B23" s="25">
        <v>10</v>
      </c>
      <c r="C23" s="43"/>
      <c r="D23" s="25"/>
      <c r="E23" s="44"/>
      <c r="F23" s="25">
        <v>0.376</v>
      </c>
      <c r="G23" s="25">
        <v>0.155</v>
      </c>
      <c r="H23" s="44">
        <f t="shared" si="11"/>
        <v>0.41223404255319146</v>
      </c>
      <c r="I23" s="25"/>
      <c r="J23" s="25"/>
      <c r="K23" s="44"/>
      <c r="L23" s="25">
        <v>0.52800000000000002</v>
      </c>
      <c r="M23" s="25">
        <v>0.2</v>
      </c>
      <c r="N23" s="44">
        <f t="shared" si="13"/>
        <v>0.37878787878787878</v>
      </c>
      <c r="O23" s="25">
        <v>1.19</v>
      </c>
      <c r="P23" s="25">
        <v>0.63900000000000001</v>
      </c>
      <c r="Q23" s="44">
        <f t="shared" si="0"/>
        <v>0.53697478991596637</v>
      </c>
      <c r="R23" s="25">
        <v>1.6220000000000001</v>
      </c>
      <c r="S23" s="25">
        <v>0.56640000000000001</v>
      </c>
      <c r="T23" s="44">
        <f t="shared" si="1"/>
        <v>0.34919852034525278</v>
      </c>
      <c r="U23" s="25"/>
      <c r="V23" s="25"/>
      <c r="W23" s="44"/>
      <c r="X23" s="25">
        <v>0.28000000000000003</v>
      </c>
      <c r="Y23" s="25">
        <v>0.11</v>
      </c>
      <c r="Z23" s="44">
        <f t="shared" si="14"/>
        <v>0.39285714285714285</v>
      </c>
      <c r="AA23" s="25"/>
      <c r="AB23" s="25"/>
      <c r="AC23" s="44"/>
      <c r="AE23" s="69"/>
      <c r="AF23" s="25">
        <v>10</v>
      </c>
      <c r="AG23" s="43"/>
      <c r="AH23" s="25"/>
      <c r="AI23" s="44"/>
      <c r="AJ23" s="25">
        <v>0.19400000000000001</v>
      </c>
      <c r="AK23" s="25">
        <v>0.06</v>
      </c>
      <c r="AL23" s="44">
        <f t="shared" si="3"/>
        <v>0.30927835051546387</v>
      </c>
      <c r="AM23" s="25"/>
      <c r="AN23" s="25"/>
      <c r="AO23" s="44"/>
      <c r="AP23" s="25">
        <v>0.80700000000000005</v>
      </c>
      <c r="AQ23" s="25">
        <v>0.36</v>
      </c>
      <c r="AR23" s="44">
        <f t="shared" si="5"/>
        <v>0.44609665427509287</v>
      </c>
      <c r="AS23" s="25">
        <v>1.9730000000000001</v>
      </c>
      <c r="AT23" s="25">
        <v>0.53600000000000003</v>
      </c>
      <c r="AU23" s="44">
        <f t="shared" si="6"/>
        <v>0.2716675114039534</v>
      </c>
      <c r="AV23" s="25">
        <v>0.504</v>
      </c>
      <c r="AW23" s="25">
        <v>0.153</v>
      </c>
      <c r="AX23" s="44">
        <f t="shared" si="7"/>
        <v>0.30357142857142855</v>
      </c>
      <c r="AY23" s="43"/>
      <c r="AZ23" s="25"/>
      <c r="BA23" s="44" t="str">
        <f t="shared" si="8"/>
        <v>-</v>
      </c>
      <c r="BB23" s="43">
        <v>0.44</v>
      </c>
      <c r="BC23" s="25">
        <v>0.14499999999999999</v>
      </c>
      <c r="BD23" s="44">
        <f t="shared" si="9"/>
        <v>0.32954545454545453</v>
      </c>
      <c r="BE23" s="43"/>
      <c r="BF23" s="25"/>
      <c r="BG23" s="44" t="str">
        <f t="shared" si="10"/>
        <v>-</v>
      </c>
    </row>
    <row r="24" spans="1:59" x14ac:dyDescent="0.35">
      <c r="A24" s="64">
        <v>500</v>
      </c>
      <c r="B24">
        <v>1</v>
      </c>
      <c r="C24" s="42"/>
      <c r="E24" s="37"/>
      <c r="F24">
        <v>1.1950000000000001</v>
      </c>
      <c r="G24">
        <v>0.41199999999999998</v>
      </c>
      <c r="H24" s="37">
        <f t="shared" si="11"/>
        <v>0.34476987447698743</v>
      </c>
      <c r="K24" s="37" t="str">
        <f t="shared" ref="K24:K43" si="15">IF(ISNUMBER(I24),J24/I24,"-")</f>
        <v>-</v>
      </c>
      <c r="L24">
        <v>1.22</v>
      </c>
      <c r="M24">
        <v>0.436</v>
      </c>
      <c r="N24" s="37">
        <f t="shared" si="13"/>
        <v>0.35737704918032787</v>
      </c>
      <c r="O24">
        <v>1.21</v>
      </c>
      <c r="P24">
        <v>0.71499999999999997</v>
      </c>
      <c r="Q24" s="37">
        <f t="shared" si="0"/>
        <v>0.59090909090909094</v>
      </c>
      <c r="R24">
        <v>1.2589999999999999</v>
      </c>
      <c r="S24">
        <v>0.45900000000000002</v>
      </c>
      <c r="T24" s="37">
        <f t="shared" si="1"/>
        <v>0.36457505957108821</v>
      </c>
      <c r="W24" s="37"/>
      <c r="X24">
        <v>0.39700000000000002</v>
      </c>
      <c r="Y24">
        <v>0.17799999999999999</v>
      </c>
      <c r="Z24" s="37">
        <f t="shared" si="14"/>
        <v>0.44836272040302261</v>
      </c>
      <c r="AC24" s="37"/>
      <c r="AE24" s="66">
        <v>500</v>
      </c>
      <c r="AF24" s="37">
        <v>1</v>
      </c>
      <c r="AG24" s="42"/>
      <c r="AI24" s="37"/>
      <c r="AJ24">
        <v>0.16200000000000001</v>
      </c>
      <c r="AK24">
        <v>5.2999999999999999E-2</v>
      </c>
      <c r="AL24" s="37">
        <f t="shared" si="3"/>
        <v>0.32716049382716045</v>
      </c>
      <c r="AO24" s="37"/>
      <c r="AP24">
        <v>0.28799999999999998</v>
      </c>
      <c r="AQ24">
        <v>0.20799999999999999</v>
      </c>
      <c r="AR24" s="37">
        <f t="shared" si="5"/>
        <v>0.72222222222222221</v>
      </c>
      <c r="AS24">
        <v>2.0790000000000002</v>
      </c>
      <c r="AT24">
        <v>0.748</v>
      </c>
      <c r="AU24" s="37">
        <f t="shared" si="6"/>
        <v>0.35978835978835977</v>
      </c>
      <c r="AV24">
        <v>1.65</v>
      </c>
      <c r="AW24">
        <v>0.50419999999999998</v>
      </c>
      <c r="AX24" s="37">
        <f t="shared" si="7"/>
        <v>0.30557575757575756</v>
      </c>
      <c r="AY24" s="42"/>
      <c r="BA24" s="37" t="str">
        <f t="shared" si="8"/>
        <v>-</v>
      </c>
      <c r="BB24" s="42">
        <v>0.81520000000000004</v>
      </c>
      <c r="BC24">
        <v>0.29699999999999999</v>
      </c>
      <c r="BD24" s="37">
        <f t="shared" si="9"/>
        <v>0.3643277723258096</v>
      </c>
      <c r="BE24" s="42"/>
      <c r="BG24" s="37" t="str">
        <f t="shared" si="10"/>
        <v>-</v>
      </c>
    </row>
    <row r="25" spans="1:59" x14ac:dyDescent="0.35">
      <c r="A25" s="64"/>
      <c r="B25">
        <v>2</v>
      </c>
      <c r="C25" s="42"/>
      <c r="E25" s="37"/>
      <c r="F25">
        <v>1.0229999999999999</v>
      </c>
      <c r="G25">
        <v>0.32800000000000001</v>
      </c>
      <c r="H25" s="37">
        <f t="shared" si="11"/>
        <v>0.32062561094819164</v>
      </c>
      <c r="K25" s="37" t="str">
        <f t="shared" si="15"/>
        <v>-</v>
      </c>
      <c r="L25">
        <v>0.85</v>
      </c>
      <c r="M25">
        <v>0.33900000000000002</v>
      </c>
      <c r="N25" s="37">
        <f t="shared" si="13"/>
        <v>0.39882352941176474</v>
      </c>
      <c r="O25">
        <v>1.9019999999999999</v>
      </c>
      <c r="P25">
        <v>0.63</v>
      </c>
      <c r="Q25" s="37">
        <f t="shared" si="0"/>
        <v>0.33123028391167192</v>
      </c>
      <c r="R25" s="46">
        <v>1.25</v>
      </c>
      <c r="S25">
        <v>0.42</v>
      </c>
      <c r="T25" s="37">
        <f t="shared" si="1"/>
        <v>0.33599999999999997</v>
      </c>
      <c r="W25" s="37"/>
      <c r="X25">
        <v>0.871</v>
      </c>
      <c r="Y25">
        <v>0.42399999999999999</v>
      </c>
      <c r="Z25" s="37">
        <f t="shared" si="14"/>
        <v>0.48679678530424797</v>
      </c>
      <c r="AC25" s="37"/>
      <c r="AE25" s="66"/>
      <c r="AF25" s="37">
        <v>2</v>
      </c>
      <c r="AG25" s="42"/>
      <c r="AI25" s="37"/>
      <c r="AJ25">
        <v>0.14099999999999999</v>
      </c>
      <c r="AK25">
        <v>0.06</v>
      </c>
      <c r="AL25" s="37">
        <f t="shared" si="3"/>
        <v>0.42553191489361702</v>
      </c>
      <c r="AO25" s="37"/>
      <c r="AP25">
        <v>0.63400000000000001</v>
      </c>
      <c r="AQ25">
        <v>0.39700000000000002</v>
      </c>
      <c r="AR25" s="37">
        <f t="shared" si="5"/>
        <v>0.62618296529968454</v>
      </c>
      <c r="AS25">
        <v>2.2400000000000002</v>
      </c>
      <c r="AT25">
        <v>0.68</v>
      </c>
      <c r="AU25" s="37">
        <f t="shared" si="6"/>
        <v>0.30357142857142855</v>
      </c>
      <c r="AV25">
        <v>1.61</v>
      </c>
      <c r="AW25">
        <v>0.44</v>
      </c>
      <c r="AX25" s="37">
        <f t="shared" si="7"/>
        <v>0.27329192546583847</v>
      </c>
      <c r="AY25" s="42"/>
      <c r="BA25" s="37" t="str">
        <f t="shared" si="8"/>
        <v>-</v>
      </c>
      <c r="BB25" s="42">
        <v>1.26</v>
      </c>
      <c r="BC25">
        <v>0.4</v>
      </c>
      <c r="BD25" s="37">
        <f t="shared" si="9"/>
        <v>0.3174603174603175</v>
      </c>
      <c r="BE25" s="42"/>
      <c r="BG25" s="37" t="str">
        <f t="shared" si="10"/>
        <v>-</v>
      </c>
    </row>
    <row r="26" spans="1:59" x14ac:dyDescent="0.35">
      <c r="A26" s="64"/>
      <c r="B26">
        <v>3</v>
      </c>
      <c r="C26" s="42"/>
      <c r="E26" s="37"/>
      <c r="F26">
        <v>1.3009999999999999</v>
      </c>
      <c r="G26">
        <v>0.42</v>
      </c>
      <c r="H26" s="37">
        <f t="shared" si="11"/>
        <v>0.32282859338970021</v>
      </c>
      <c r="K26" s="37" t="str">
        <f t="shared" si="15"/>
        <v>-</v>
      </c>
      <c r="L26">
        <v>1.454</v>
      </c>
      <c r="M26">
        <v>0.46100000000000002</v>
      </c>
      <c r="N26" s="37">
        <f t="shared" si="13"/>
        <v>0.31705639614855574</v>
      </c>
      <c r="O26">
        <v>1.615</v>
      </c>
      <c r="P26">
        <v>0.84799999999999998</v>
      </c>
      <c r="Q26" s="37">
        <f t="shared" si="0"/>
        <v>0.52507739938080489</v>
      </c>
      <c r="R26">
        <v>1.67</v>
      </c>
      <c r="S26">
        <v>0.36799999999999999</v>
      </c>
      <c r="T26" s="37">
        <f t="shared" si="1"/>
        <v>0.22035928143712574</v>
      </c>
      <c r="W26" s="37"/>
      <c r="X26">
        <v>0.64300000000000002</v>
      </c>
      <c r="Y26">
        <v>0.27</v>
      </c>
      <c r="Z26" s="37">
        <f t="shared" si="14"/>
        <v>0.41990668740279941</v>
      </c>
      <c r="AC26" s="37"/>
      <c r="AE26" s="66"/>
      <c r="AF26" s="37">
        <v>3</v>
      </c>
      <c r="AG26" s="42"/>
      <c r="AI26" s="37"/>
      <c r="AJ26">
        <v>0.17199999999999999</v>
      </c>
      <c r="AK26">
        <v>7.0000000000000007E-2</v>
      </c>
      <c r="AL26" s="37">
        <f t="shared" si="3"/>
        <v>0.40697674418604657</v>
      </c>
      <c r="AO26" s="37"/>
      <c r="AP26">
        <v>0.75</v>
      </c>
      <c r="AQ26">
        <v>0.32</v>
      </c>
      <c r="AR26" s="37">
        <f t="shared" si="5"/>
        <v>0.42666666666666669</v>
      </c>
      <c r="AS26">
        <v>2.21</v>
      </c>
      <c r="AT26">
        <v>0.62</v>
      </c>
      <c r="AU26" s="37">
        <f t="shared" si="6"/>
        <v>0.28054298642533937</v>
      </c>
      <c r="AV26">
        <v>2.02</v>
      </c>
      <c r="AW26">
        <v>0.46</v>
      </c>
      <c r="AX26" s="37">
        <f t="shared" si="7"/>
        <v>0.22772277227722773</v>
      </c>
      <c r="AY26" s="42"/>
      <c r="BA26" s="37" t="str">
        <f t="shared" si="8"/>
        <v>-</v>
      </c>
      <c r="BB26" s="42">
        <v>1.034</v>
      </c>
      <c r="BC26">
        <v>0.29499999999999998</v>
      </c>
      <c r="BD26" s="37">
        <f t="shared" si="9"/>
        <v>0.2852998065764023</v>
      </c>
      <c r="BE26" s="42"/>
      <c r="BG26" s="37" t="str">
        <f t="shared" si="10"/>
        <v>-</v>
      </c>
    </row>
    <row r="27" spans="1:59" x14ac:dyDescent="0.35">
      <c r="A27" s="64"/>
      <c r="B27">
        <v>4</v>
      </c>
      <c r="C27" s="42"/>
      <c r="E27" s="37"/>
      <c r="F27">
        <v>1.69</v>
      </c>
      <c r="G27">
        <v>0.38</v>
      </c>
      <c r="H27" s="37">
        <f t="shared" si="11"/>
        <v>0.22485207100591717</v>
      </c>
      <c r="K27" s="37" t="str">
        <f t="shared" si="15"/>
        <v>-</v>
      </c>
      <c r="L27">
        <v>1.3959999999999999</v>
      </c>
      <c r="M27">
        <v>0.36</v>
      </c>
      <c r="N27" s="37">
        <f t="shared" si="13"/>
        <v>0.25787965616045844</v>
      </c>
      <c r="O27">
        <v>1.77</v>
      </c>
      <c r="P27">
        <v>0.84</v>
      </c>
      <c r="Q27" s="37">
        <f t="shared" si="0"/>
        <v>0.47457627118644063</v>
      </c>
      <c r="R27">
        <v>1.71</v>
      </c>
      <c r="S27">
        <v>0.48199999999999998</v>
      </c>
      <c r="T27" s="37">
        <f t="shared" si="1"/>
        <v>0.28187134502923977</v>
      </c>
      <c r="W27" s="37"/>
      <c r="X27">
        <v>0.64200000000000002</v>
      </c>
      <c r="Y27">
        <v>0.27</v>
      </c>
      <c r="Z27" s="37">
        <f t="shared" si="14"/>
        <v>0.42056074766355139</v>
      </c>
      <c r="AC27" s="37"/>
      <c r="AE27" s="66"/>
      <c r="AF27" s="37">
        <v>4</v>
      </c>
      <c r="AG27" s="42"/>
      <c r="AI27" s="37"/>
      <c r="AJ27">
        <v>0.373</v>
      </c>
      <c r="AK27">
        <v>0.12</v>
      </c>
      <c r="AL27" s="37">
        <f t="shared" si="3"/>
        <v>0.32171581769436997</v>
      </c>
      <c r="AO27" s="37"/>
      <c r="AP27">
        <v>0.53</v>
      </c>
      <c r="AQ27">
        <v>0.25900000000000001</v>
      </c>
      <c r="AR27" s="37">
        <f t="shared" si="5"/>
        <v>0.48867924528301887</v>
      </c>
      <c r="AS27">
        <v>2.27</v>
      </c>
      <c r="AT27">
        <v>0.61899999999999999</v>
      </c>
      <c r="AU27" s="37">
        <f t="shared" si="6"/>
        <v>0.27268722466960355</v>
      </c>
      <c r="AV27">
        <v>2.13</v>
      </c>
      <c r="AW27">
        <v>0.47</v>
      </c>
      <c r="AX27" s="37">
        <f t="shared" si="7"/>
        <v>0.22065727699530516</v>
      </c>
      <c r="AY27" s="42"/>
      <c r="BA27" s="37" t="str">
        <f t="shared" si="8"/>
        <v>-</v>
      </c>
      <c r="BB27" s="42">
        <v>1.1100000000000001</v>
      </c>
      <c r="BC27">
        <v>0.27</v>
      </c>
      <c r="BD27" s="37">
        <f t="shared" si="9"/>
        <v>0.24324324324324323</v>
      </c>
      <c r="BE27" s="42"/>
      <c r="BG27" s="37" t="str">
        <f t="shared" si="10"/>
        <v>-</v>
      </c>
    </row>
    <row r="28" spans="1:59" x14ac:dyDescent="0.35">
      <c r="A28" s="64"/>
      <c r="B28">
        <v>5</v>
      </c>
      <c r="C28" s="42"/>
      <c r="E28" s="37"/>
      <c r="F28">
        <v>1.145</v>
      </c>
      <c r="G28">
        <v>0.38600000000000001</v>
      </c>
      <c r="H28" s="37">
        <f t="shared" si="11"/>
        <v>0.33711790393013102</v>
      </c>
      <c r="K28" s="37" t="str">
        <f t="shared" si="15"/>
        <v>-</v>
      </c>
      <c r="L28">
        <v>1.478</v>
      </c>
      <c r="M28">
        <v>0.48</v>
      </c>
      <c r="N28" s="37">
        <f t="shared" si="13"/>
        <v>0.32476319350473615</v>
      </c>
      <c r="O28">
        <v>1.52</v>
      </c>
      <c r="P28">
        <v>0.87749999999999995</v>
      </c>
      <c r="Q28" s="37">
        <f t="shared" si="0"/>
        <v>0.57730263157894735</v>
      </c>
      <c r="R28">
        <v>0.84199999999999997</v>
      </c>
      <c r="S28">
        <v>0.28000000000000003</v>
      </c>
      <c r="T28" s="37">
        <f t="shared" si="1"/>
        <v>0.33254156769596205</v>
      </c>
      <c r="W28" s="37"/>
      <c r="X28">
        <v>0.76</v>
      </c>
      <c r="Y28">
        <v>0.35299999999999998</v>
      </c>
      <c r="Z28" s="37">
        <f t="shared" si="14"/>
        <v>0.46447368421052626</v>
      </c>
      <c r="AC28" s="37"/>
      <c r="AE28" s="66"/>
      <c r="AF28" s="37">
        <v>5</v>
      </c>
      <c r="AG28" s="42"/>
      <c r="AI28" s="37"/>
      <c r="AJ28" t="s">
        <v>14</v>
      </c>
      <c r="AK28" t="s">
        <v>14</v>
      </c>
      <c r="AL28" s="37" t="str">
        <f t="shared" si="3"/>
        <v>-</v>
      </c>
      <c r="AO28" s="37"/>
      <c r="AP28">
        <v>0.8</v>
      </c>
      <c r="AQ28">
        <v>0.37</v>
      </c>
      <c r="AR28" s="37">
        <f t="shared" si="5"/>
        <v>0.46249999999999997</v>
      </c>
      <c r="AS28">
        <v>2.17</v>
      </c>
      <c r="AT28">
        <v>0.65</v>
      </c>
      <c r="AU28" s="37">
        <f t="shared" si="6"/>
        <v>0.29953917050691248</v>
      </c>
      <c r="AV28">
        <v>2.0099999999999998</v>
      </c>
      <c r="AW28">
        <v>0.44</v>
      </c>
      <c r="AX28" s="37">
        <f t="shared" si="7"/>
        <v>0.21890547263681595</v>
      </c>
      <c r="AY28" s="42"/>
      <c r="BA28" s="37" t="str">
        <f t="shared" si="8"/>
        <v>-</v>
      </c>
      <c r="BB28" s="42">
        <v>1.0920000000000001</v>
      </c>
      <c r="BC28">
        <v>0.28000000000000003</v>
      </c>
      <c r="BD28" s="37">
        <f t="shared" si="9"/>
        <v>0.25641025641025644</v>
      </c>
      <c r="BE28" s="42"/>
      <c r="BG28" s="37" t="str">
        <f t="shared" si="10"/>
        <v>-</v>
      </c>
    </row>
    <row r="29" spans="1:59" x14ac:dyDescent="0.35">
      <c r="A29" s="64"/>
      <c r="B29">
        <v>6</v>
      </c>
      <c r="C29" s="42"/>
      <c r="E29" s="37"/>
      <c r="F29">
        <v>1.4</v>
      </c>
      <c r="G29">
        <v>0.4</v>
      </c>
      <c r="H29" s="37">
        <f t="shared" si="11"/>
        <v>0.28571428571428575</v>
      </c>
      <c r="I29">
        <v>0.75</v>
      </c>
      <c r="J29">
        <v>0.23899999999999999</v>
      </c>
      <c r="K29" s="37">
        <f t="shared" si="15"/>
        <v>0.31866666666666665</v>
      </c>
      <c r="L29">
        <v>0.75</v>
      </c>
      <c r="M29">
        <v>0.23400000000000001</v>
      </c>
      <c r="N29" s="37">
        <f t="shared" si="13"/>
        <v>0.312</v>
      </c>
      <c r="O29">
        <v>1.23</v>
      </c>
      <c r="P29">
        <v>0.58899999999999997</v>
      </c>
      <c r="Q29" s="37">
        <f t="shared" si="0"/>
        <v>0.47886178861788614</v>
      </c>
      <c r="R29">
        <v>2.44</v>
      </c>
      <c r="S29">
        <v>0.79</v>
      </c>
      <c r="T29" s="37">
        <f t="shared" si="1"/>
        <v>0.32377049180327871</v>
      </c>
      <c r="W29" s="37"/>
      <c r="X29">
        <v>0.23</v>
      </c>
      <c r="Y29">
        <v>0.09</v>
      </c>
      <c r="Z29" s="37">
        <f t="shared" si="14"/>
        <v>0.39130434782608692</v>
      </c>
      <c r="AC29" s="37"/>
      <c r="AE29" s="66"/>
      <c r="AF29" s="37">
        <v>6</v>
      </c>
      <c r="AG29" s="42"/>
      <c r="AI29" s="37"/>
      <c r="AJ29">
        <v>0.9</v>
      </c>
      <c r="AK29">
        <v>0.16500000000000001</v>
      </c>
      <c r="AL29" s="37">
        <f t="shared" si="3"/>
        <v>0.18333333333333335</v>
      </c>
      <c r="AO29" s="37"/>
      <c r="AP29">
        <v>1.47</v>
      </c>
      <c r="AQ29">
        <v>0.43</v>
      </c>
      <c r="AR29" s="37">
        <f t="shared" si="5"/>
        <v>0.29251700680272108</v>
      </c>
      <c r="AS29">
        <v>2.69</v>
      </c>
      <c r="AT29">
        <v>0.66</v>
      </c>
      <c r="AU29" s="37">
        <f t="shared" si="6"/>
        <v>0.24535315985130113</v>
      </c>
      <c r="AV29">
        <v>0.94</v>
      </c>
      <c r="AW29">
        <v>0.24</v>
      </c>
      <c r="AX29" s="37">
        <f t="shared" si="7"/>
        <v>0.25531914893617019</v>
      </c>
      <c r="AY29" s="42"/>
      <c r="BA29" s="37" t="str">
        <f t="shared" si="8"/>
        <v>-</v>
      </c>
      <c r="BB29" s="42">
        <v>0.6</v>
      </c>
      <c r="BC29">
        <v>0.155</v>
      </c>
      <c r="BD29" s="37">
        <f t="shared" si="9"/>
        <v>0.25833333333333336</v>
      </c>
      <c r="BE29" s="42"/>
      <c r="BG29" s="37" t="str">
        <f t="shared" si="10"/>
        <v>-</v>
      </c>
    </row>
    <row r="30" spans="1:59" x14ac:dyDescent="0.35">
      <c r="A30" s="64"/>
      <c r="B30">
        <v>7</v>
      </c>
      <c r="C30" s="42"/>
      <c r="E30" s="37"/>
      <c r="F30">
        <v>1.34</v>
      </c>
      <c r="G30">
        <v>0.43</v>
      </c>
      <c r="H30" s="37">
        <f t="shared" si="11"/>
        <v>0.32089552238805968</v>
      </c>
      <c r="I30">
        <v>0.31</v>
      </c>
      <c r="J30">
        <v>0.11</v>
      </c>
      <c r="K30" s="37">
        <f t="shared" si="15"/>
        <v>0.35483870967741937</v>
      </c>
      <c r="L30">
        <v>0.68200000000000005</v>
      </c>
      <c r="M30">
        <v>0.22</v>
      </c>
      <c r="N30" s="37">
        <f t="shared" si="13"/>
        <v>0.32258064516129031</v>
      </c>
      <c r="O30">
        <v>1.2090000000000001</v>
      </c>
      <c r="P30">
        <v>0.63</v>
      </c>
      <c r="Q30" s="37">
        <f t="shared" si="0"/>
        <v>0.52109181141439198</v>
      </c>
      <c r="R30">
        <v>2.31</v>
      </c>
      <c r="S30">
        <v>0.8</v>
      </c>
      <c r="T30" s="37">
        <f t="shared" si="1"/>
        <v>0.34632034632034631</v>
      </c>
      <c r="W30" s="37"/>
      <c r="Z30" s="37" t="str">
        <f t="shared" si="14"/>
        <v>-</v>
      </c>
      <c r="AC30" s="37"/>
      <c r="AE30" s="66"/>
      <c r="AF30" s="37">
        <v>7</v>
      </c>
      <c r="AG30" s="42"/>
      <c r="AI30" s="37"/>
      <c r="AJ30">
        <v>0.37</v>
      </c>
      <c r="AK30">
        <v>0.08</v>
      </c>
      <c r="AL30" s="37">
        <f t="shared" si="3"/>
        <v>0.21621621621621623</v>
      </c>
      <c r="AO30" s="37"/>
      <c r="AP30">
        <v>1.002</v>
      </c>
      <c r="AQ30">
        <v>0.44</v>
      </c>
      <c r="AR30" s="37">
        <f t="shared" si="5"/>
        <v>0.43912175648702595</v>
      </c>
      <c r="AS30">
        <v>2.27</v>
      </c>
      <c r="AT30">
        <v>0.65400000000000003</v>
      </c>
      <c r="AU30" s="37">
        <f t="shared" si="6"/>
        <v>0.28810572687224673</v>
      </c>
      <c r="AV30">
        <v>0.82</v>
      </c>
      <c r="AW30">
        <v>0.25</v>
      </c>
      <c r="AX30" s="37">
        <f t="shared" si="7"/>
        <v>0.3048780487804878</v>
      </c>
      <c r="AY30" s="42"/>
      <c r="BA30" s="37" t="str">
        <f t="shared" si="8"/>
        <v>-</v>
      </c>
      <c r="BB30" s="42">
        <v>0.61</v>
      </c>
      <c r="BC30">
        <v>0.17499999999999999</v>
      </c>
      <c r="BD30" s="37">
        <f t="shared" si="9"/>
        <v>0.28688524590163933</v>
      </c>
      <c r="BE30" s="42"/>
      <c r="BG30" s="37" t="str">
        <f t="shared" si="10"/>
        <v>-</v>
      </c>
    </row>
    <row r="31" spans="1:59" x14ac:dyDescent="0.35">
      <c r="A31" s="64"/>
      <c r="B31">
        <v>8</v>
      </c>
      <c r="C31" s="42"/>
      <c r="E31" s="37"/>
      <c r="F31">
        <v>1.5</v>
      </c>
      <c r="G31">
        <v>0.5</v>
      </c>
      <c r="H31" s="37">
        <f t="shared" si="11"/>
        <v>0.33333333333333331</v>
      </c>
      <c r="I31">
        <v>0.14499999999999999</v>
      </c>
      <c r="J31">
        <v>0.05</v>
      </c>
      <c r="K31" s="37">
        <f t="shared" si="15"/>
        <v>0.34482758620689657</v>
      </c>
      <c r="L31">
        <v>0.72</v>
      </c>
      <c r="M31">
        <v>0.25</v>
      </c>
      <c r="N31" s="37">
        <f t="shared" si="13"/>
        <v>0.34722222222222221</v>
      </c>
      <c r="O31">
        <v>1.204</v>
      </c>
      <c r="P31">
        <v>0.61199999999999999</v>
      </c>
      <c r="Q31" s="37">
        <f t="shared" si="0"/>
        <v>0.50830564784053156</v>
      </c>
      <c r="R31">
        <v>2.16</v>
      </c>
      <c r="S31">
        <v>0.74</v>
      </c>
      <c r="T31" s="37">
        <f t="shared" si="1"/>
        <v>0.34259259259259256</v>
      </c>
      <c r="W31" s="37"/>
      <c r="X31">
        <v>0.27</v>
      </c>
      <c r="Y31">
        <v>0.11</v>
      </c>
      <c r="Z31" s="37">
        <f t="shared" si="14"/>
        <v>0.40740740740740738</v>
      </c>
      <c r="AC31" s="37"/>
      <c r="AE31" s="66"/>
      <c r="AF31" s="37">
        <v>8</v>
      </c>
      <c r="AG31" s="42"/>
      <c r="AI31" s="37"/>
      <c r="AJ31">
        <v>0.5</v>
      </c>
      <c r="AK31">
        <v>0.11</v>
      </c>
      <c r="AL31" s="37">
        <f t="shared" si="3"/>
        <v>0.22</v>
      </c>
      <c r="AO31" s="37"/>
      <c r="AP31">
        <v>1.01</v>
      </c>
      <c r="AQ31">
        <v>0.42</v>
      </c>
      <c r="AR31" s="37">
        <f t="shared" si="5"/>
        <v>0.41584158415841582</v>
      </c>
      <c r="AS31">
        <v>2.23</v>
      </c>
      <c r="AT31">
        <v>0.63100000000000001</v>
      </c>
      <c r="AU31" s="37">
        <f t="shared" si="6"/>
        <v>0.28295964125560541</v>
      </c>
      <c r="AV31">
        <v>0.94</v>
      </c>
      <c r="AW31">
        <v>0.26800000000000002</v>
      </c>
      <c r="AX31" s="37">
        <f t="shared" si="7"/>
        <v>0.28510638297872343</v>
      </c>
      <c r="AY31" s="42"/>
      <c r="BA31" s="37" t="str">
        <f t="shared" si="8"/>
        <v>-</v>
      </c>
      <c r="BB31" s="42"/>
      <c r="BD31" s="37" t="str">
        <f t="shared" si="9"/>
        <v>-</v>
      </c>
      <c r="BE31" s="42"/>
      <c r="BG31" s="37" t="str">
        <f t="shared" si="10"/>
        <v>-</v>
      </c>
    </row>
    <row r="32" spans="1:59" x14ac:dyDescent="0.35">
      <c r="A32" s="64"/>
      <c r="B32">
        <v>9</v>
      </c>
      <c r="C32" s="42"/>
      <c r="E32" s="37"/>
      <c r="F32">
        <v>1.88</v>
      </c>
      <c r="G32">
        <v>0.6</v>
      </c>
      <c r="H32" s="37">
        <f t="shared" si="11"/>
        <v>0.31914893617021278</v>
      </c>
      <c r="I32">
        <v>0.17</v>
      </c>
      <c r="J32">
        <v>0.06</v>
      </c>
      <c r="K32" s="37">
        <f t="shared" si="15"/>
        <v>0.3529411764705882</v>
      </c>
      <c r="L32">
        <v>0.49</v>
      </c>
      <c r="M32">
        <v>0.22</v>
      </c>
      <c r="N32" s="37">
        <f t="shared" si="13"/>
        <v>0.44897959183673469</v>
      </c>
      <c r="O32">
        <v>1.29</v>
      </c>
      <c r="P32">
        <v>0.64</v>
      </c>
      <c r="Q32" s="37">
        <f t="shared" si="0"/>
        <v>0.49612403100775193</v>
      </c>
      <c r="R32">
        <v>2.16</v>
      </c>
      <c r="S32">
        <v>0.75</v>
      </c>
      <c r="T32" s="37">
        <f t="shared" si="1"/>
        <v>0.34722222222222221</v>
      </c>
      <c r="W32" s="37"/>
      <c r="X32">
        <v>0.46</v>
      </c>
      <c r="Y32">
        <v>0.17</v>
      </c>
      <c r="Z32" s="37">
        <f t="shared" si="14"/>
        <v>0.36956521739130438</v>
      </c>
      <c r="AC32" s="37"/>
      <c r="AE32" s="66"/>
      <c r="AF32" s="37">
        <v>9</v>
      </c>
      <c r="AG32" s="42"/>
      <c r="AI32" s="37"/>
      <c r="AJ32">
        <v>0.51</v>
      </c>
      <c r="AK32">
        <v>0.1</v>
      </c>
      <c r="AL32" s="37">
        <f t="shared" si="3"/>
        <v>0.19607843137254902</v>
      </c>
      <c r="AO32" s="37"/>
      <c r="AP32">
        <v>1.002</v>
      </c>
      <c r="AQ32">
        <v>0.39800000000000002</v>
      </c>
      <c r="AR32" s="37">
        <f t="shared" si="5"/>
        <v>0.39720558882235529</v>
      </c>
      <c r="AS32">
        <v>2.4</v>
      </c>
      <c r="AT32">
        <v>0.52</v>
      </c>
      <c r="AU32" s="37">
        <f t="shared" si="6"/>
        <v>0.21666666666666667</v>
      </c>
      <c r="AV32">
        <v>1.024</v>
      </c>
      <c r="AW32">
        <v>0.31</v>
      </c>
      <c r="AX32" s="37">
        <f t="shared" si="7"/>
        <v>0.302734375</v>
      </c>
      <c r="AY32" s="42"/>
      <c r="BA32" s="37" t="str">
        <f t="shared" si="8"/>
        <v>-</v>
      </c>
      <c r="BB32" s="42">
        <v>0.8</v>
      </c>
      <c r="BC32">
        <v>0.2</v>
      </c>
      <c r="BD32" s="37">
        <f t="shared" si="9"/>
        <v>0.25</v>
      </c>
      <c r="BE32" s="42"/>
      <c r="BG32" s="37" t="str">
        <f t="shared" si="10"/>
        <v>-</v>
      </c>
    </row>
    <row r="33" spans="1:59" ht="15" thickBot="1" x14ac:dyDescent="0.4">
      <c r="A33" s="65"/>
      <c r="B33" s="25">
        <v>10</v>
      </c>
      <c r="C33" s="43"/>
      <c r="D33" s="25"/>
      <c r="E33" s="44"/>
      <c r="F33" s="25">
        <v>1.69</v>
      </c>
      <c r="G33" s="25">
        <v>0.56000000000000005</v>
      </c>
      <c r="H33" s="44">
        <f t="shared" si="11"/>
        <v>0.33136094674556216</v>
      </c>
      <c r="I33" s="25"/>
      <c r="J33" s="25"/>
      <c r="K33" s="44" t="str">
        <f t="shared" si="15"/>
        <v>-</v>
      </c>
      <c r="L33" s="25">
        <v>0.41</v>
      </c>
      <c r="M33" s="25">
        <v>0.29299999999999998</v>
      </c>
      <c r="N33" s="44">
        <f t="shared" si="13"/>
        <v>0.71463414634146338</v>
      </c>
      <c r="O33" s="25">
        <v>1.31</v>
      </c>
      <c r="P33" s="25">
        <v>0.64</v>
      </c>
      <c r="Q33" s="44">
        <f t="shared" si="0"/>
        <v>0.48854961832061067</v>
      </c>
      <c r="R33" s="25">
        <v>2.2799999999999998</v>
      </c>
      <c r="S33" s="25">
        <v>0.82</v>
      </c>
      <c r="T33" s="44">
        <f t="shared" si="1"/>
        <v>0.35964912280701755</v>
      </c>
      <c r="U33" s="25"/>
      <c r="V33" s="25"/>
      <c r="W33" s="44"/>
      <c r="X33" s="25">
        <v>0.53</v>
      </c>
      <c r="Y33" s="25">
        <v>0.2</v>
      </c>
      <c r="Z33" s="44">
        <f t="shared" si="14"/>
        <v>0.37735849056603776</v>
      </c>
      <c r="AA33" s="25"/>
      <c r="AB33" s="25"/>
      <c r="AC33" s="44"/>
      <c r="AE33" s="67"/>
      <c r="AF33" s="25">
        <v>10</v>
      </c>
      <c r="AG33" s="43"/>
      <c r="AH33" s="25"/>
      <c r="AI33" s="44"/>
      <c r="AJ33" s="25">
        <v>0.29899999999999999</v>
      </c>
      <c r="AK33" s="25">
        <v>7.3999999999999996E-2</v>
      </c>
      <c r="AL33" s="44">
        <f t="shared" si="3"/>
        <v>0.24749163879598662</v>
      </c>
      <c r="AM33" s="25"/>
      <c r="AN33" s="25"/>
      <c r="AO33" s="44"/>
      <c r="AP33" s="25">
        <v>1.1200000000000001</v>
      </c>
      <c r="AQ33" s="25">
        <v>0.43</v>
      </c>
      <c r="AR33" s="44">
        <f t="shared" si="5"/>
        <v>0.3839285714285714</v>
      </c>
      <c r="AS33" s="25">
        <v>2.29</v>
      </c>
      <c r="AT33" s="25">
        <v>0.63</v>
      </c>
      <c r="AU33" s="44">
        <f t="shared" si="6"/>
        <v>0.27510917030567683</v>
      </c>
      <c r="AV33" s="25">
        <v>1.0620000000000001</v>
      </c>
      <c r="AW33" s="25">
        <v>0.28999999999999998</v>
      </c>
      <c r="AX33" s="44">
        <f t="shared" si="7"/>
        <v>0.27306967984934083</v>
      </c>
      <c r="AY33" s="43"/>
      <c r="AZ33" s="25"/>
      <c r="BA33" s="44" t="str">
        <f t="shared" si="8"/>
        <v>-</v>
      </c>
      <c r="BB33" s="43"/>
      <c r="BC33" s="25"/>
      <c r="BD33" s="44" t="str">
        <f t="shared" si="9"/>
        <v>-</v>
      </c>
      <c r="BE33" s="43"/>
      <c r="BF33" s="25"/>
      <c r="BG33" s="44" t="str">
        <f t="shared" si="10"/>
        <v>-</v>
      </c>
    </row>
    <row r="34" spans="1:59" x14ac:dyDescent="0.35">
      <c r="A34" s="64">
        <v>625</v>
      </c>
      <c r="B34">
        <v>1</v>
      </c>
      <c r="C34" s="42"/>
      <c r="E34" s="37"/>
      <c r="F34">
        <v>1.071</v>
      </c>
      <c r="G34">
        <v>0.34399999999999997</v>
      </c>
      <c r="H34" s="37">
        <f t="shared" si="11"/>
        <v>0.32119514472455646</v>
      </c>
      <c r="I34">
        <v>0.23</v>
      </c>
      <c r="J34">
        <v>0.8</v>
      </c>
      <c r="K34" s="37">
        <f t="shared" si="15"/>
        <v>3.4782608695652173</v>
      </c>
      <c r="L34">
        <v>1.04</v>
      </c>
      <c r="M34">
        <v>0.34</v>
      </c>
      <c r="N34" s="37">
        <f t="shared" si="13"/>
        <v>0.32692307692307693</v>
      </c>
      <c r="O34">
        <v>1.62</v>
      </c>
      <c r="P34">
        <v>0.83</v>
      </c>
      <c r="Q34" s="37">
        <f t="shared" si="0"/>
        <v>0.51234567901234562</v>
      </c>
      <c r="R34">
        <v>2.492</v>
      </c>
      <c r="S34">
        <v>0.85699999999999998</v>
      </c>
      <c r="T34" s="37">
        <f t="shared" si="1"/>
        <v>0.34390048154093095</v>
      </c>
      <c r="W34" s="37"/>
      <c r="X34" s="37">
        <v>0.92</v>
      </c>
      <c r="Y34">
        <v>0.35</v>
      </c>
      <c r="Z34" s="37">
        <f t="shared" si="14"/>
        <v>0.38043478260869562</v>
      </c>
      <c r="AA34">
        <v>0.18</v>
      </c>
      <c r="AB34">
        <v>9.5000000000000001E-2</v>
      </c>
      <c r="AC34" s="37">
        <f t="shared" ref="AC34:AC43" si="16">IF(ISNUMBER(AA34),AB34/AA34,"-")</f>
        <v>0.52777777777777779</v>
      </c>
      <c r="AE34" s="68">
        <v>625</v>
      </c>
      <c r="AF34" s="37">
        <v>1</v>
      </c>
      <c r="AG34" s="42"/>
      <c r="AI34" s="37"/>
      <c r="AJ34">
        <v>0.6</v>
      </c>
      <c r="AK34">
        <v>0.16</v>
      </c>
      <c r="AL34" s="37">
        <f t="shared" si="3"/>
        <v>0.26666666666666666</v>
      </c>
      <c r="AO34" s="37" t="str">
        <f t="shared" ref="AO34:AO53" si="17">IF(ISNUMBER(AM34),AN34/AM34,"-")</f>
        <v>-</v>
      </c>
      <c r="AP34">
        <v>1.35</v>
      </c>
      <c r="AQ34">
        <v>0.57999999999999996</v>
      </c>
      <c r="AR34" s="37">
        <f t="shared" si="5"/>
        <v>0.42962962962962958</v>
      </c>
      <c r="AS34">
        <v>2.68</v>
      </c>
      <c r="AT34">
        <v>0.86199999999999999</v>
      </c>
      <c r="AU34" s="37">
        <f t="shared" si="6"/>
        <v>0.32164179104477608</v>
      </c>
      <c r="AV34">
        <v>1.26</v>
      </c>
      <c r="AW34">
        <v>0.34</v>
      </c>
      <c r="AX34" s="37">
        <f t="shared" si="7"/>
        <v>0.26984126984126988</v>
      </c>
      <c r="AY34" s="42"/>
      <c r="BA34" s="37" t="str">
        <f t="shared" si="8"/>
        <v>-</v>
      </c>
      <c r="BB34" s="42">
        <v>1.081</v>
      </c>
      <c r="BC34">
        <v>0.26400000000000001</v>
      </c>
      <c r="BD34" s="37">
        <f t="shared" si="9"/>
        <v>0.24421831637372804</v>
      </c>
      <c r="BE34" s="42"/>
      <c r="BG34" s="37" t="str">
        <f t="shared" si="10"/>
        <v>-</v>
      </c>
    </row>
    <row r="35" spans="1:59" x14ac:dyDescent="0.35">
      <c r="A35" s="64"/>
      <c r="B35">
        <v>2</v>
      </c>
      <c r="C35" s="42"/>
      <c r="E35" s="37"/>
      <c r="F35">
        <v>1.22</v>
      </c>
      <c r="G35">
        <v>0.39</v>
      </c>
      <c r="H35" s="37">
        <f t="shared" si="11"/>
        <v>0.31967213114754101</v>
      </c>
      <c r="I35">
        <v>0.3</v>
      </c>
      <c r="J35">
        <v>0.11</v>
      </c>
      <c r="K35" s="37">
        <f t="shared" si="15"/>
        <v>0.3666666666666667</v>
      </c>
      <c r="L35">
        <v>1.1000000000000001</v>
      </c>
      <c r="M35">
        <v>0.41</v>
      </c>
      <c r="N35" s="37">
        <f t="shared" si="13"/>
        <v>0.37272727272727268</v>
      </c>
      <c r="O35">
        <v>1.4430000000000001</v>
      </c>
      <c r="P35">
        <v>0.75700000000000001</v>
      </c>
      <c r="Q35" s="37">
        <f t="shared" si="0"/>
        <v>0.52460152460152454</v>
      </c>
      <c r="R35">
        <v>2.54</v>
      </c>
      <c r="S35">
        <v>0.92</v>
      </c>
      <c r="T35" s="37">
        <f t="shared" si="1"/>
        <v>0.36220472440944884</v>
      </c>
      <c r="W35" s="37"/>
      <c r="X35">
        <v>0.74</v>
      </c>
      <c r="Y35">
        <v>0.314</v>
      </c>
      <c r="Z35" s="37">
        <f t="shared" si="14"/>
        <v>0.42432432432432432</v>
      </c>
      <c r="AA35">
        <v>0.183</v>
      </c>
      <c r="AB35">
        <v>0.10299999999999999</v>
      </c>
      <c r="AC35" s="37">
        <f t="shared" si="16"/>
        <v>0.56284153005464477</v>
      </c>
      <c r="AE35" s="68"/>
      <c r="AF35" s="37">
        <v>2</v>
      </c>
      <c r="AG35" s="42"/>
      <c r="AI35" s="37"/>
      <c r="AJ35">
        <v>0.64</v>
      </c>
      <c r="AK35">
        <v>0.15</v>
      </c>
      <c r="AL35" s="37">
        <f t="shared" si="3"/>
        <v>0.234375</v>
      </c>
      <c r="AO35" s="37" t="str">
        <f t="shared" si="17"/>
        <v>-</v>
      </c>
      <c r="AP35">
        <v>1.181</v>
      </c>
      <c r="AQ35">
        <v>0.47799999999999998</v>
      </c>
      <c r="AR35" s="37">
        <f t="shared" si="5"/>
        <v>0.4047417442845046</v>
      </c>
      <c r="AS35">
        <v>2.48</v>
      </c>
      <c r="AT35">
        <v>0.74</v>
      </c>
      <c r="AU35" s="37">
        <f t="shared" si="6"/>
        <v>0.29838709677419356</v>
      </c>
      <c r="AV35">
        <v>1.18</v>
      </c>
      <c r="AW35">
        <v>0.33</v>
      </c>
      <c r="AX35" s="37">
        <f t="shared" si="7"/>
        <v>0.27966101694915257</v>
      </c>
      <c r="AY35" s="42"/>
      <c r="BA35" s="37" t="str">
        <f t="shared" si="8"/>
        <v>-</v>
      </c>
      <c r="BB35" s="42">
        <v>1.1200000000000001</v>
      </c>
      <c r="BC35">
        <v>0.28399999999999997</v>
      </c>
      <c r="BD35" s="37">
        <f t="shared" si="9"/>
        <v>0.2535714285714285</v>
      </c>
      <c r="BE35" s="42"/>
      <c r="BG35" s="37" t="str">
        <f t="shared" si="10"/>
        <v>-</v>
      </c>
    </row>
    <row r="36" spans="1:59" x14ac:dyDescent="0.35">
      <c r="A36" s="64"/>
      <c r="B36">
        <v>3</v>
      </c>
      <c r="C36" s="42"/>
      <c r="E36" s="37"/>
      <c r="H36" s="37" t="str">
        <f t="shared" si="11"/>
        <v>-</v>
      </c>
      <c r="K36" s="37" t="str">
        <f t="shared" si="15"/>
        <v>-</v>
      </c>
      <c r="N36" s="37" t="str">
        <f t="shared" si="13"/>
        <v>-</v>
      </c>
      <c r="Q36" s="37" t="str">
        <f t="shared" si="0"/>
        <v>-</v>
      </c>
      <c r="T36" s="37" t="str">
        <f t="shared" si="1"/>
        <v>-</v>
      </c>
      <c r="W36" s="37"/>
      <c r="Z36" s="37" t="str">
        <f t="shared" si="14"/>
        <v>-</v>
      </c>
      <c r="AC36" s="37" t="str">
        <f t="shared" si="16"/>
        <v>-</v>
      </c>
      <c r="AE36" s="68"/>
      <c r="AF36" s="37">
        <v>3</v>
      </c>
      <c r="AG36" s="42"/>
      <c r="AI36" s="37"/>
      <c r="AL36" s="37" t="str">
        <f t="shared" si="3"/>
        <v>-</v>
      </c>
      <c r="AO36" s="37" t="str">
        <f t="shared" si="17"/>
        <v>-</v>
      </c>
      <c r="AR36" s="37" t="str">
        <f t="shared" si="5"/>
        <v>-</v>
      </c>
      <c r="AU36" s="37" t="str">
        <f t="shared" si="6"/>
        <v>-</v>
      </c>
      <c r="AX36" s="37" t="str">
        <f t="shared" si="7"/>
        <v>-</v>
      </c>
      <c r="AY36" s="42"/>
      <c r="BA36" s="37" t="str">
        <f t="shared" si="8"/>
        <v>-</v>
      </c>
      <c r="BB36" s="42"/>
      <c r="BD36" s="37" t="str">
        <f t="shared" si="9"/>
        <v>-</v>
      </c>
      <c r="BE36" s="42"/>
      <c r="BG36" s="37" t="str">
        <f t="shared" si="10"/>
        <v>-</v>
      </c>
    </row>
    <row r="37" spans="1:59" x14ac:dyDescent="0.35">
      <c r="A37" s="64"/>
      <c r="B37">
        <v>4</v>
      </c>
      <c r="C37" s="42"/>
      <c r="E37" s="37"/>
      <c r="F37">
        <v>1.28</v>
      </c>
      <c r="G37">
        <v>0.43</v>
      </c>
      <c r="H37" s="37">
        <f t="shared" si="11"/>
        <v>0.3359375</v>
      </c>
      <c r="I37">
        <v>0.45</v>
      </c>
      <c r="J37">
        <v>0.191</v>
      </c>
      <c r="K37" s="37">
        <f t="shared" si="15"/>
        <v>0.42444444444444446</v>
      </c>
      <c r="L37">
        <v>1.071</v>
      </c>
      <c r="M37">
        <v>0.42</v>
      </c>
      <c r="N37" s="37">
        <f t="shared" si="13"/>
        <v>0.39215686274509803</v>
      </c>
      <c r="O37" s="37">
        <v>1.6060000000000001</v>
      </c>
      <c r="P37">
        <v>0.81499999999999995</v>
      </c>
      <c r="Q37" s="37">
        <f t="shared" si="0"/>
        <v>0.50747198007471972</v>
      </c>
      <c r="R37">
        <v>2.59</v>
      </c>
      <c r="S37">
        <v>0.9</v>
      </c>
      <c r="T37" s="37">
        <f t="shared" si="1"/>
        <v>0.34749034749034752</v>
      </c>
      <c r="W37" s="37"/>
      <c r="X37">
        <v>0.45</v>
      </c>
      <c r="Y37">
        <v>0.18</v>
      </c>
      <c r="Z37" s="37">
        <f t="shared" si="14"/>
        <v>0.39999999999999997</v>
      </c>
      <c r="AC37" s="37" t="str">
        <f t="shared" si="16"/>
        <v>-</v>
      </c>
      <c r="AE37" s="68"/>
      <c r="AF37" s="37">
        <v>4</v>
      </c>
      <c r="AG37" s="42"/>
      <c r="AI37" s="37"/>
      <c r="AJ37">
        <v>0.75</v>
      </c>
      <c r="AK37">
        <v>0.16</v>
      </c>
      <c r="AL37" s="37">
        <f t="shared" si="3"/>
        <v>0.21333333333333335</v>
      </c>
      <c r="AO37" s="37" t="str">
        <f t="shared" si="17"/>
        <v>-</v>
      </c>
      <c r="AP37">
        <v>1.43</v>
      </c>
      <c r="AQ37">
        <v>0.60099999999999998</v>
      </c>
      <c r="AR37" s="37">
        <f t="shared" si="5"/>
        <v>0.42027972027972027</v>
      </c>
      <c r="AS37">
        <v>2.714</v>
      </c>
      <c r="AT37">
        <v>0.76800000000000002</v>
      </c>
      <c r="AU37" s="37">
        <f t="shared" si="6"/>
        <v>0.28297715549005159</v>
      </c>
      <c r="AV37">
        <v>1.1779999999999999</v>
      </c>
      <c r="AW37">
        <v>0.35199999999999998</v>
      </c>
      <c r="AX37" s="37">
        <f t="shared" si="7"/>
        <v>0.29881154499151102</v>
      </c>
      <c r="AY37" s="42"/>
      <c r="BA37" s="37" t="str">
        <f t="shared" si="8"/>
        <v>-</v>
      </c>
      <c r="BB37" s="42">
        <v>0.84499999999999997</v>
      </c>
      <c r="BC37">
        <v>0.22</v>
      </c>
      <c r="BD37" s="37">
        <f t="shared" si="9"/>
        <v>0.26035502958579881</v>
      </c>
      <c r="BE37" s="42"/>
      <c r="BG37" s="37" t="str">
        <f t="shared" si="10"/>
        <v>-</v>
      </c>
    </row>
    <row r="38" spans="1:59" x14ac:dyDescent="0.35">
      <c r="A38" s="64"/>
      <c r="B38">
        <v>5</v>
      </c>
      <c r="C38" s="42"/>
      <c r="E38" s="37"/>
      <c r="F38">
        <v>1.42</v>
      </c>
      <c r="G38">
        <v>0.43</v>
      </c>
      <c r="H38" s="37">
        <f t="shared" si="11"/>
        <v>0.30281690140845069</v>
      </c>
      <c r="I38">
        <v>0.38</v>
      </c>
      <c r="J38">
        <v>0.155</v>
      </c>
      <c r="K38" s="37">
        <f t="shared" si="15"/>
        <v>0.40789473684210525</v>
      </c>
      <c r="L38">
        <v>1.242</v>
      </c>
      <c r="M38">
        <v>0.43</v>
      </c>
      <c r="N38" s="37">
        <f t="shared" si="13"/>
        <v>0.34621578099838968</v>
      </c>
      <c r="O38">
        <v>1.53</v>
      </c>
      <c r="P38">
        <v>0.74</v>
      </c>
      <c r="Q38" s="37">
        <f t="shared" si="0"/>
        <v>0.48366013071895425</v>
      </c>
      <c r="R38">
        <v>2.5840000000000001</v>
      </c>
      <c r="S38">
        <v>0.90200000000000002</v>
      </c>
      <c r="T38" s="37">
        <f t="shared" si="1"/>
        <v>0.34907120743034054</v>
      </c>
      <c r="W38" s="37"/>
      <c r="X38">
        <v>0.69799999999999995</v>
      </c>
      <c r="Y38">
        <v>0.28000000000000003</v>
      </c>
      <c r="Z38" s="37">
        <f t="shared" si="14"/>
        <v>0.40114613180515768</v>
      </c>
      <c r="AA38">
        <v>0.13</v>
      </c>
      <c r="AB38">
        <v>6.7000000000000004E-2</v>
      </c>
      <c r="AC38" s="37">
        <f t="shared" si="16"/>
        <v>0.51538461538461544</v>
      </c>
      <c r="AE38" s="68"/>
      <c r="AF38" s="37">
        <v>5</v>
      </c>
      <c r="AG38" s="42"/>
      <c r="AI38" s="37"/>
      <c r="AJ38">
        <v>0.73</v>
      </c>
      <c r="AK38">
        <v>0.17</v>
      </c>
      <c r="AL38" s="37">
        <f t="shared" si="3"/>
        <v>0.23287671232876714</v>
      </c>
      <c r="AO38" s="37" t="str">
        <f t="shared" si="17"/>
        <v>-</v>
      </c>
      <c r="AP38">
        <v>1.39</v>
      </c>
      <c r="AQ38">
        <v>0.5</v>
      </c>
      <c r="AR38" s="37">
        <f t="shared" si="5"/>
        <v>0.35971223021582738</v>
      </c>
      <c r="AS38">
        <v>2.8</v>
      </c>
      <c r="AT38">
        <v>0.75</v>
      </c>
      <c r="AU38" s="37">
        <f t="shared" si="6"/>
        <v>0.26785714285714285</v>
      </c>
      <c r="AV38">
        <v>1.35</v>
      </c>
      <c r="AW38">
        <v>0.33</v>
      </c>
      <c r="AX38" s="37">
        <f t="shared" si="7"/>
        <v>0.24444444444444444</v>
      </c>
      <c r="AY38" s="42"/>
      <c r="BA38" s="37" t="str">
        <f t="shared" si="8"/>
        <v>-</v>
      </c>
      <c r="BB38" s="42">
        <v>1.02</v>
      </c>
      <c r="BC38">
        <v>0.26</v>
      </c>
      <c r="BD38" s="37">
        <f t="shared" si="9"/>
        <v>0.25490196078431371</v>
      </c>
      <c r="BE38" s="42"/>
      <c r="BG38" s="37" t="str">
        <f t="shared" si="10"/>
        <v>-</v>
      </c>
    </row>
    <row r="39" spans="1:59" x14ac:dyDescent="0.35">
      <c r="A39" s="64"/>
      <c r="B39">
        <v>6</v>
      </c>
      <c r="C39" s="42"/>
      <c r="E39" s="37"/>
      <c r="H39" s="37" t="str">
        <f t="shared" si="11"/>
        <v>-</v>
      </c>
      <c r="K39" s="37" t="str">
        <f t="shared" si="15"/>
        <v>-</v>
      </c>
      <c r="N39" s="37" t="str">
        <f t="shared" si="13"/>
        <v>-</v>
      </c>
      <c r="Q39" s="37" t="str">
        <f t="shared" si="0"/>
        <v>-</v>
      </c>
      <c r="T39" s="37" t="str">
        <f t="shared" si="1"/>
        <v>-</v>
      </c>
      <c r="W39" s="37"/>
      <c r="Z39" s="37" t="str">
        <f t="shared" si="14"/>
        <v>-</v>
      </c>
      <c r="AC39" s="37" t="str">
        <f t="shared" si="16"/>
        <v>-</v>
      </c>
      <c r="AE39" s="68"/>
      <c r="AF39" s="37">
        <v>6</v>
      </c>
      <c r="AG39" s="42"/>
      <c r="AI39" s="37"/>
      <c r="AL39" s="37" t="str">
        <f t="shared" si="3"/>
        <v>-</v>
      </c>
      <c r="AO39" s="37" t="str">
        <f t="shared" si="17"/>
        <v>-</v>
      </c>
      <c r="AR39" s="37" t="str">
        <f t="shared" si="5"/>
        <v>-</v>
      </c>
      <c r="AU39" s="37" t="str">
        <f t="shared" si="6"/>
        <v>-</v>
      </c>
      <c r="AX39" s="37" t="str">
        <f t="shared" si="7"/>
        <v>-</v>
      </c>
      <c r="AY39" s="42"/>
      <c r="BA39" s="37" t="str">
        <f t="shared" si="8"/>
        <v>-</v>
      </c>
      <c r="BB39" s="42"/>
      <c r="BD39" s="37" t="str">
        <f t="shared" si="9"/>
        <v>-</v>
      </c>
      <c r="BE39" s="42"/>
      <c r="BG39" s="37" t="str">
        <f t="shared" si="10"/>
        <v>-</v>
      </c>
    </row>
    <row r="40" spans="1:59" x14ac:dyDescent="0.35">
      <c r="A40" s="64"/>
      <c r="B40">
        <v>7</v>
      </c>
      <c r="C40" s="42"/>
      <c r="E40" s="37"/>
      <c r="F40">
        <v>1.63</v>
      </c>
      <c r="G40">
        <v>0.55000000000000004</v>
      </c>
      <c r="H40" s="37">
        <f t="shared" si="11"/>
        <v>0.33742331288343563</v>
      </c>
      <c r="K40" s="37" t="str">
        <f t="shared" si="15"/>
        <v>-</v>
      </c>
      <c r="L40">
        <v>1.03</v>
      </c>
      <c r="M40">
        <v>0.32300000000000001</v>
      </c>
      <c r="N40" s="37">
        <f t="shared" si="13"/>
        <v>0.31359223300970873</v>
      </c>
      <c r="O40">
        <v>1.5</v>
      </c>
      <c r="P40">
        <v>0.81399999999999995</v>
      </c>
      <c r="Q40" s="37">
        <f t="shared" si="0"/>
        <v>0.54266666666666663</v>
      </c>
      <c r="R40">
        <v>2.121</v>
      </c>
      <c r="S40">
        <v>0.75</v>
      </c>
      <c r="T40" s="37">
        <f t="shared" si="1"/>
        <v>0.3536067892503536</v>
      </c>
      <c r="W40" s="37"/>
      <c r="X40">
        <v>0.84</v>
      </c>
      <c r="Y40">
        <v>0.34</v>
      </c>
      <c r="Z40" s="37">
        <f t="shared" si="14"/>
        <v>0.40476190476190482</v>
      </c>
      <c r="AC40" s="37" t="str">
        <f t="shared" si="16"/>
        <v>-</v>
      </c>
      <c r="AE40" s="68"/>
      <c r="AF40" s="37">
        <v>7</v>
      </c>
      <c r="AG40" s="42"/>
      <c r="AI40" s="37"/>
      <c r="AJ40">
        <v>0.75</v>
      </c>
      <c r="AK40">
        <v>0.16</v>
      </c>
      <c r="AL40" s="37">
        <f t="shared" si="3"/>
        <v>0.21333333333333335</v>
      </c>
      <c r="AO40" s="37" t="str">
        <f t="shared" si="17"/>
        <v>-</v>
      </c>
      <c r="AP40">
        <v>1.194</v>
      </c>
      <c r="AQ40">
        <v>0.49</v>
      </c>
      <c r="AR40" s="37">
        <f t="shared" si="5"/>
        <v>0.41038525963149081</v>
      </c>
      <c r="AS40">
        <v>2.77</v>
      </c>
      <c r="AT40">
        <v>0.72299999999999998</v>
      </c>
      <c r="AU40" s="37">
        <f t="shared" si="6"/>
        <v>0.26101083032490974</v>
      </c>
      <c r="AV40">
        <v>1.41</v>
      </c>
      <c r="AW40">
        <v>0.35</v>
      </c>
      <c r="AX40" s="37">
        <f t="shared" si="7"/>
        <v>0.24822695035460993</v>
      </c>
      <c r="AY40" s="42"/>
      <c r="BA40" s="37" t="str">
        <f t="shared" si="8"/>
        <v>-</v>
      </c>
      <c r="BB40" s="42">
        <v>0.92</v>
      </c>
      <c r="BC40">
        <v>0.23</v>
      </c>
      <c r="BD40" s="37">
        <f t="shared" si="9"/>
        <v>0.25</v>
      </c>
      <c r="BE40" s="42"/>
      <c r="BG40" s="37" t="str">
        <f t="shared" si="10"/>
        <v>-</v>
      </c>
    </row>
    <row r="41" spans="1:59" x14ac:dyDescent="0.35">
      <c r="A41" s="64"/>
      <c r="B41">
        <v>8</v>
      </c>
      <c r="C41" s="42"/>
      <c r="E41" s="37"/>
      <c r="F41">
        <v>1.49</v>
      </c>
      <c r="G41">
        <v>0.51</v>
      </c>
      <c r="H41" s="37">
        <f t="shared" si="11"/>
        <v>0.34228187919463088</v>
      </c>
      <c r="K41" s="37" t="str">
        <f t="shared" si="15"/>
        <v>-</v>
      </c>
      <c r="L41">
        <v>1.08</v>
      </c>
      <c r="M41">
        <v>0.35</v>
      </c>
      <c r="N41" s="37">
        <f t="shared" si="13"/>
        <v>0.32407407407407401</v>
      </c>
      <c r="O41">
        <v>1.4930000000000001</v>
      </c>
      <c r="P41">
        <v>0.8</v>
      </c>
      <c r="Q41" s="37">
        <f t="shared" si="0"/>
        <v>0.53583389149363692</v>
      </c>
      <c r="R41">
        <v>2.14</v>
      </c>
      <c r="S41">
        <v>0.75</v>
      </c>
      <c r="T41" s="37">
        <f t="shared" si="1"/>
        <v>0.35046728971962615</v>
      </c>
      <c r="W41" s="37"/>
      <c r="X41">
        <v>0.85</v>
      </c>
      <c r="Y41">
        <v>0.36</v>
      </c>
      <c r="Z41" s="37">
        <f t="shared" si="14"/>
        <v>0.42352941176470588</v>
      </c>
      <c r="AA41">
        <v>0.108</v>
      </c>
      <c r="AB41">
        <v>0.06</v>
      </c>
      <c r="AC41" s="37">
        <f t="shared" si="16"/>
        <v>0.55555555555555558</v>
      </c>
      <c r="AE41" s="68"/>
      <c r="AF41" s="37">
        <v>8</v>
      </c>
      <c r="AG41" s="42"/>
      <c r="AI41" s="37"/>
      <c r="AJ41">
        <v>0.67</v>
      </c>
      <c r="AK41">
        <v>0.16</v>
      </c>
      <c r="AL41" s="37">
        <f t="shared" si="3"/>
        <v>0.23880597014925373</v>
      </c>
      <c r="AO41" s="37" t="str">
        <f t="shared" si="17"/>
        <v>-</v>
      </c>
      <c r="AP41">
        <v>1.04</v>
      </c>
      <c r="AQ41">
        <v>0.42</v>
      </c>
      <c r="AR41" s="37">
        <f t="shared" si="5"/>
        <v>0.4038461538461538</v>
      </c>
      <c r="AS41">
        <v>2.69</v>
      </c>
      <c r="AT41">
        <v>0.73</v>
      </c>
      <c r="AU41" s="37">
        <f t="shared" si="6"/>
        <v>0.27137546468401486</v>
      </c>
      <c r="AV41">
        <v>1.5</v>
      </c>
      <c r="AW41">
        <v>0.39</v>
      </c>
      <c r="AX41" s="37">
        <f t="shared" si="7"/>
        <v>0.26</v>
      </c>
      <c r="AY41" s="42"/>
      <c r="BA41" s="37" t="str">
        <f t="shared" si="8"/>
        <v>-</v>
      </c>
      <c r="BB41" s="42">
        <v>0.89</v>
      </c>
      <c r="BC41">
        <v>0.24</v>
      </c>
      <c r="BD41" s="37">
        <f t="shared" si="9"/>
        <v>0.2696629213483146</v>
      </c>
      <c r="BE41" s="42"/>
      <c r="BG41" s="37" t="str">
        <f t="shared" si="10"/>
        <v>-</v>
      </c>
    </row>
    <row r="42" spans="1:59" x14ac:dyDescent="0.35">
      <c r="A42" s="64"/>
      <c r="B42">
        <v>9</v>
      </c>
      <c r="C42" s="42"/>
      <c r="E42" s="37"/>
      <c r="F42">
        <v>1.64</v>
      </c>
      <c r="G42">
        <v>0.5</v>
      </c>
      <c r="H42" s="37">
        <f t="shared" si="11"/>
        <v>0.3048780487804878</v>
      </c>
      <c r="I42">
        <v>0.49</v>
      </c>
      <c r="J42">
        <v>0.17</v>
      </c>
      <c r="K42" s="37">
        <f t="shared" si="15"/>
        <v>0.34693877551020413</v>
      </c>
      <c r="L42">
        <v>1.1599999999999999</v>
      </c>
      <c r="M42">
        <v>0.41</v>
      </c>
      <c r="N42" s="37">
        <f t="shared" si="13"/>
        <v>0.35344827586206895</v>
      </c>
      <c r="O42">
        <v>1.54</v>
      </c>
      <c r="P42">
        <v>0.78</v>
      </c>
      <c r="Q42" s="37">
        <f t="shared" si="0"/>
        <v>0.50649350649350655</v>
      </c>
      <c r="R42">
        <v>2.56</v>
      </c>
      <c r="S42">
        <v>0.91</v>
      </c>
      <c r="T42" s="37">
        <f t="shared" si="1"/>
        <v>0.35546875</v>
      </c>
      <c r="W42" s="37"/>
      <c r="X42">
        <v>0.56999999999999995</v>
      </c>
      <c r="Y42">
        <v>0.23</v>
      </c>
      <c r="Z42" s="37">
        <f t="shared" si="14"/>
        <v>0.40350877192982459</v>
      </c>
      <c r="AC42" s="37" t="str">
        <f t="shared" si="16"/>
        <v>-</v>
      </c>
      <c r="AE42" s="68"/>
      <c r="AF42" s="37">
        <v>9</v>
      </c>
      <c r="AG42" s="42"/>
      <c r="AI42" s="37"/>
      <c r="AJ42">
        <v>0.88</v>
      </c>
      <c r="AK42">
        <v>0.17</v>
      </c>
      <c r="AL42" s="37">
        <f t="shared" si="3"/>
        <v>0.1931818181818182</v>
      </c>
      <c r="AO42" s="37" t="str">
        <f t="shared" si="17"/>
        <v>-</v>
      </c>
      <c r="AP42">
        <v>1.42</v>
      </c>
      <c r="AQ42">
        <v>0.48</v>
      </c>
      <c r="AR42" s="37">
        <f t="shared" si="5"/>
        <v>0.3380281690140845</v>
      </c>
      <c r="AS42">
        <v>2.8340000000000001</v>
      </c>
      <c r="AT42">
        <v>0.74</v>
      </c>
      <c r="AU42" s="37">
        <f t="shared" si="6"/>
        <v>0.26111503175723361</v>
      </c>
      <c r="AV42">
        <v>1.53</v>
      </c>
      <c r="AW42">
        <v>0.36</v>
      </c>
      <c r="AX42" s="37">
        <f t="shared" si="7"/>
        <v>0.23529411764705882</v>
      </c>
      <c r="AY42" s="42"/>
      <c r="BA42" s="37" t="str">
        <f t="shared" si="8"/>
        <v>-</v>
      </c>
      <c r="BB42" s="42">
        <v>0.93</v>
      </c>
      <c r="BC42">
        <v>0.23</v>
      </c>
      <c r="BD42" s="37">
        <f t="shared" si="9"/>
        <v>0.24731182795698925</v>
      </c>
      <c r="BE42" s="42"/>
      <c r="BG42" s="37" t="str">
        <f t="shared" si="10"/>
        <v>-</v>
      </c>
    </row>
    <row r="43" spans="1:59" ht="15" thickBot="1" x14ac:dyDescent="0.4">
      <c r="A43" s="65"/>
      <c r="B43" s="25">
        <v>10</v>
      </c>
      <c r="C43" s="43"/>
      <c r="D43" s="25"/>
      <c r="E43" s="44"/>
      <c r="F43" s="25">
        <v>1.39</v>
      </c>
      <c r="G43" s="25">
        <v>0.41</v>
      </c>
      <c r="H43" s="44">
        <f t="shared" si="11"/>
        <v>0.29496402877697842</v>
      </c>
      <c r="I43" s="25"/>
      <c r="J43" s="25"/>
      <c r="K43" s="44" t="str">
        <f t="shared" si="15"/>
        <v>-</v>
      </c>
      <c r="L43" s="25">
        <v>1.33</v>
      </c>
      <c r="M43" s="25">
        <v>0.47</v>
      </c>
      <c r="N43" s="44">
        <f t="shared" si="13"/>
        <v>0.35338345864661652</v>
      </c>
      <c r="O43" s="25">
        <v>1.57</v>
      </c>
      <c r="P43" s="25">
        <v>0.73</v>
      </c>
      <c r="Q43" s="44">
        <f t="shared" si="0"/>
        <v>0.46496815286624199</v>
      </c>
      <c r="R43" s="25">
        <v>2.34</v>
      </c>
      <c r="S43" s="25">
        <v>0.82</v>
      </c>
      <c r="T43" s="44">
        <f t="shared" si="1"/>
        <v>0.3504273504273504</v>
      </c>
      <c r="U43" s="25"/>
      <c r="V43" s="25"/>
      <c r="W43" s="44"/>
      <c r="X43" s="25">
        <v>0.73</v>
      </c>
      <c r="Y43" s="25">
        <v>0.3</v>
      </c>
      <c r="Z43" s="44">
        <f t="shared" si="14"/>
        <v>0.41095890410958902</v>
      </c>
      <c r="AA43" s="25"/>
      <c r="AB43" s="25"/>
      <c r="AC43" s="44" t="str">
        <f t="shared" si="16"/>
        <v>-</v>
      </c>
      <c r="AE43" s="69"/>
      <c r="AF43" s="25">
        <v>10</v>
      </c>
      <c r="AG43" s="43"/>
      <c r="AH43" s="25"/>
      <c r="AI43" s="44"/>
      <c r="AJ43" s="25">
        <v>0.74</v>
      </c>
      <c r="AK43" s="25">
        <v>0.15</v>
      </c>
      <c r="AL43" s="44">
        <f t="shared" si="3"/>
        <v>0.20270270270270269</v>
      </c>
      <c r="AM43" s="25"/>
      <c r="AN43" s="25"/>
      <c r="AO43" s="44" t="str">
        <f t="shared" si="17"/>
        <v>-</v>
      </c>
      <c r="AP43" s="25">
        <v>1.53</v>
      </c>
      <c r="AQ43" s="25">
        <v>0.56999999999999995</v>
      </c>
      <c r="AR43" s="44">
        <f t="shared" si="5"/>
        <v>0.37254901960784309</v>
      </c>
      <c r="AS43" s="25">
        <v>2.71</v>
      </c>
      <c r="AT43" s="25">
        <v>0.72</v>
      </c>
      <c r="AU43" s="44">
        <f t="shared" si="6"/>
        <v>0.26568265682656828</v>
      </c>
      <c r="AV43" s="25">
        <v>1.4</v>
      </c>
      <c r="AW43" s="25">
        <v>0.36</v>
      </c>
      <c r="AX43" s="44">
        <f t="shared" si="7"/>
        <v>0.25714285714285717</v>
      </c>
      <c r="AY43" s="43"/>
      <c r="AZ43" s="25"/>
      <c r="BA43" s="44" t="str">
        <f t="shared" si="8"/>
        <v>-</v>
      </c>
      <c r="BB43" s="43">
        <v>0.88</v>
      </c>
      <c r="BC43" s="25">
        <v>0.21</v>
      </c>
      <c r="BD43" s="44">
        <f t="shared" si="9"/>
        <v>0.23863636363636362</v>
      </c>
      <c r="BE43" s="43"/>
      <c r="BF43" s="25"/>
      <c r="BG43" s="44" t="str">
        <f t="shared" si="10"/>
        <v>-</v>
      </c>
    </row>
    <row r="44" spans="1:59" x14ac:dyDescent="0.35">
      <c r="A44" s="64">
        <v>750</v>
      </c>
      <c r="B44">
        <v>1</v>
      </c>
      <c r="C44" s="42"/>
      <c r="E44" s="37"/>
      <c r="F44">
        <v>1.88</v>
      </c>
      <c r="G44">
        <v>0.61</v>
      </c>
      <c r="H44" s="37">
        <f t="shared" si="11"/>
        <v>0.32446808510638298</v>
      </c>
      <c r="K44" s="37"/>
      <c r="L44">
        <v>1.96</v>
      </c>
      <c r="M44">
        <v>0.57999999999999996</v>
      </c>
      <c r="N44" s="37">
        <f t="shared" si="13"/>
        <v>0.29591836734693877</v>
      </c>
      <c r="O44">
        <v>2.04</v>
      </c>
      <c r="P44">
        <v>1.1599999999999999</v>
      </c>
      <c r="Q44" s="37">
        <f t="shared" si="0"/>
        <v>0.56862745098039214</v>
      </c>
      <c r="R44">
        <v>1.57</v>
      </c>
      <c r="S44">
        <v>0.52</v>
      </c>
      <c r="T44" s="37">
        <f t="shared" si="1"/>
        <v>0.33121019108280253</v>
      </c>
      <c r="W44" s="37"/>
      <c r="X44">
        <v>1.2</v>
      </c>
      <c r="Y44">
        <v>0.5</v>
      </c>
      <c r="Z44" s="37">
        <f t="shared" si="14"/>
        <v>0.41666666666666669</v>
      </c>
      <c r="AC44" s="37"/>
      <c r="AE44" s="68">
        <v>750</v>
      </c>
      <c r="AF44" s="37">
        <v>1</v>
      </c>
      <c r="AG44" s="42"/>
      <c r="AI44" s="37"/>
      <c r="AJ44">
        <v>0.49</v>
      </c>
      <c r="AK44">
        <v>0.122</v>
      </c>
      <c r="AL44" s="37">
        <f t="shared" si="3"/>
        <v>0.24897959183673468</v>
      </c>
      <c r="AO44" s="37" t="str">
        <f t="shared" si="17"/>
        <v>-</v>
      </c>
      <c r="AP44">
        <v>0.87</v>
      </c>
      <c r="AQ44">
        <v>0.41</v>
      </c>
      <c r="AR44" s="37">
        <f t="shared" si="5"/>
        <v>0.47126436781609193</v>
      </c>
      <c r="AS44">
        <v>2.9329999999999998</v>
      </c>
      <c r="AT44">
        <v>0.81530000000000002</v>
      </c>
      <c r="AU44" s="37">
        <f t="shared" si="6"/>
        <v>0.27797476986021141</v>
      </c>
      <c r="AV44">
        <v>2.85</v>
      </c>
      <c r="AW44">
        <v>0.73</v>
      </c>
      <c r="AX44" s="37">
        <f t="shared" si="7"/>
        <v>0.25614035087719295</v>
      </c>
      <c r="AY44" s="42"/>
      <c r="BA44" s="37" t="str">
        <f t="shared" si="8"/>
        <v>-</v>
      </c>
      <c r="BB44" s="42">
        <v>1.6</v>
      </c>
      <c r="BC44">
        <v>0.38</v>
      </c>
      <c r="BD44" s="37">
        <f t="shared" si="9"/>
        <v>0.23749999999999999</v>
      </c>
      <c r="BE44" s="42"/>
      <c r="BG44" s="37" t="str">
        <f t="shared" si="10"/>
        <v>-</v>
      </c>
    </row>
    <row r="45" spans="1:59" x14ac:dyDescent="0.35">
      <c r="A45" s="64"/>
      <c r="B45">
        <v>2</v>
      </c>
      <c r="C45" s="42"/>
      <c r="E45" s="37"/>
      <c r="F45">
        <v>1.83</v>
      </c>
      <c r="G45">
        <v>0.59</v>
      </c>
      <c r="H45" s="37">
        <f t="shared" si="11"/>
        <v>0.32240437158469942</v>
      </c>
      <c r="K45" s="37"/>
      <c r="L45">
        <v>1.73</v>
      </c>
      <c r="M45">
        <v>0.63</v>
      </c>
      <c r="N45" s="37">
        <f t="shared" si="13"/>
        <v>0.36416184971098264</v>
      </c>
      <c r="O45">
        <v>2.08</v>
      </c>
      <c r="P45">
        <v>1.1599999999999999</v>
      </c>
      <c r="Q45" s="37">
        <f t="shared" si="0"/>
        <v>0.5576923076923076</v>
      </c>
      <c r="R45">
        <v>1.32</v>
      </c>
      <c r="S45">
        <v>0.45</v>
      </c>
      <c r="T45" s="37">
        <f t="shared" si="1"/>
        <v>0.34090909090909088</v>
      </c>
      <c r="W45" s="37"/>
      <c r="X45">
        <v>1.29</v>
      </c>
      <c r="Y45">
        <v>0.51</v>
      </c>
      <c r="Z45" s="37">
        <f t="shared" si="14"/>
        <v>0.39534883720930231</v>
      </c>
      <c r="AC45" s="37"/>
      <c r="AE45" s="68"/>
      <c r="AF45" s="37">
        <v>2</v>
      </c>
      <c r="AG45" s="42"/>
      <c r="AI45" s="37"/>
      <c r="AJ45">
        <v>0.47</v>
      </c>
      <c r="AK45">
        <v>0.114</v>
      </c>
      <c r="AL45" s="37">
        <f t="shared" si="3"/>
        <v>0.24255319148936172</v>
      </c>
      <c r="AO45" s="37" t="str">
        <f t="shared" si="17"/>
        <v>-</v>
      </c>
      <c r="AP45">
        <v>1.45</v>
      </c>
      <c r="AQ45">
        <v>0.44</v>
      </c>
      <c r="AR45" s="37">
        <f t="shared" si="5"/>
        <v>0.30344827586206896</v>
      </c>
      <c r="AS45">
        <v>2.87</v>
      </c>
      <c r="AT45">
        <v>0.83</v>
      </c>
      <c r="AU45" s="37">
        <f t="shared" si="6"/>
        <v>0.28919860627177696</v>
      </c>
      <c r="AV45">
        <v>2.83</v>
      </c>
      <c r="AW45">
        <v>0.67</v>
      </c>
      <c r="AX45" s="37">
        <f t="shared" si="7"/>
        <v>0.23674911660777387</v>
      </c>
      <c r="AY45" s="42"/>
      <c r="BA45" s="37" t="str">
        <f t="shared" si="8"/>
        <v>-</v>
      </c>
      <c r="BB45" s="42">
        <v>1.58</v>
      </c>
      <c r="BC45">
        <v>0.35399999999999998</v>
      </c>
      <c r="BD45" s="37">
        <f t="shared" si="9"/>
        <v>0.22405063291139238</v>
      </c>
      <c r="BE45" s="42">
        <v>0.64</v>
      </c>
      <c r="BF45">
        <v>0.193</v>
      </c>
      <c r="BG45" s="37">
        <f t="shared" si="10"/>
        <v>0.30156250000000001</v>
      </c>
    </row>
    <row r="46" spans="1:59" x14ac:dyDescent="0.35">
      <c r="A46" s="64"/>
      <c r="B46">
        <v>3</v>
      </c>
      <c r="C46" s="42"/>
      <c r="E46" s="37"/>
      <c r="F46">
        <v>1.95</v>
      </c>
      <c r="G46">
        <v>0.61</v>
      </c>
      <c r="H46" s="37">
        <f t="shared" si="11"/>
        <v>0.31282051282051282</v>
      </c>
      <c r="K46" s="37"/>
      <c r="L46">
        <v>1.95</v>
      </c>
      <c r="M46">
        <v>0.624</v>
      </c>
      <c r="N46" s="37">
        <f t="shared" si="13"/>
        <v>0.32</v>
      </c>
      <c r="O46">
        <v>2.14</v>
      </c>
      <c r="P46">
        <v>1.22</v>
      </c>
      <c r="Q46" s="37">
        <f t="shared" si="0"/>
        <v>0.57009345794392519</v>
      </c>
      <c r="R46">
        <v>1.29</v>
      </c>
      <c r="S46">
        <v>0.43</v>
      </c>
      <c r="T46" s="37">
        <f t="shared" si="1"/>
        <v>0.33333333333333331</v>
      </c>
      <c r="W46" s="37"/>
      <c r="X46">
        <v>1.3</v>
      </c>
      <c r="Y46">
        <v>0.51</v>
      </c>
      <c r="Z46" s="37">
        <f t="shared" si="14"/>
        <v>0.3923076923076923</v>
      </c>
      <c r="AC46" s="37"/>
      <c r="AE46" s="68"/>
      <c r="AF46" s="37">
        <v>3</v>
      </c>
      <c r="AG46" s="42"/>
      <c r="AI46" s="37"/>
      <c r="AJ46">
        <v>0.48399999999999999</v>
      </c>
      <c r="AK46">
        <v>0.11</v>
      </c>
      <c r="AL46" s="37">
        <f t="shared" si="3"/>
        <v>0.22727272727272729</v>
      </c>
      <c r="AO46" s="37" t="str">
        <f t="shared" si="17"/>
        <v>-</v>
      </c>
      <c r="AP46">
        <v>0.93</v>
      </c>
      <c r="AQ46">
        <v>0.42</v>
      </c>
      <c r="AR46" s="37">
        <f t="shared" si="5"/>
        <v>0.45161290322580638</v>
      </c>
      <c r="AS46">
        <v>2.88</v>
      </c>
      <c r="AT46">
        <v>0.84</v>
      </c>
      <c r="AU46" s="37">
        <f t="shared" si="6"/>
        <v>0.29166666666666669</v>
      </c>
      <c r="AV46">
        <v>2.96</v>
      </c>
      <c r="AW46">
        <v>0.71399999999999997</v>
      </c>
      <c r="AX46" s="37">
        <f t="shared" si="7"/>
        <v>0.24121621621621619</v>
      </c>
      <c r="AY46" s="42"/>
      <c r="BA46" s="37" t="str">
        <f t="shared" si="8"/>
        <v>-</v>
      </c>
      <c r="BB46" s="42">
        <v>1.51</v>
      </c>
      <c r="BC46">
        <v>0.314</v>
      </c>
      <c r="BD46" s="37">
        <f t="shared" si="9"/>
        <v>0.20794701986754968</v>
      </c>
      <c r="BE46" s="42">
        <v>0.67</v>
      </c>
      <c r="BF46">
        <v>0.18</v>
      </c>
      <c r="BG46" s="37">
        <f t="shared" si="10"/>
        <v>0.26865671641791045</v>
      </c>
    </row>
    <row r="47" spans="1:59" x14ac:dyDescent="0.35">
      <c r="A47" s="64"/>
      <c r="B47">
        <v>4</v>
      </c>
      <c r="C47" s="42"/>
      <c r="E47" s="37"/>
      <c r="F47">
        <v>2.1240000000000001</v>
      </c>
      <c r="G47">
        <v>0.65</v>
      </c>
      <c r="H47" s="37">
        <f t="shared" si="11"/>
        <v>0.30602636534839922</v>
      </c>
      <c r="K47" s="37"/>
      <c r="L47">
        <v>2.085</v>
      </c>
      <c r="M47">
        <v>0.63</v>
      </c>
      <c r="N47" s="37">
        <f t="shared" si="13"/>
        <v>0.30215827338129497</v>
      </c>
      <c r="O47">
        <v>2.04</v>
      </c>
      <c r="P47">
        <v>1.06</v>
      </c>
      <c r="Q47" s="37">
        <f t="shared" si="0"/>
        <v>0.51960784313725494</v>
      </c>
      <c r="R47">
        <v>1.71</v>
      </c>
      <c r="S47">
        <v>0.53</v>
      </c>
      <c r="T47" s="37">
        <f t="shared" si="1"/>
        <v>0.3099415204678363</v>
      </c>
      <c r="W47" s="37"/>
      <c r="X47">
        <v>1.26</v>
      </c>
      <c r="Y47">
        <v>0.47</v>
      </c>
      <c r="Z47" s="37">
        <f t="shared" si="14"/>
        <v>0.37301587301587297</v>
      </c>
      <c r="AC47" s="37"/>
      <c r="AE47" s="68"/>
      <c r="AF47" s="37">
        <v>4</v>
      </c>
      <c r="AG47" s="42"/>
      <c r="AI47" s="37"/>
      <c r="AJ47">
        <v>0.51</v>
      </c>
      <c r="AK47">
        <v>0.12</v>
      </c>
      <c r="AL47" s="37">
        <f t="shared" si="3"/>
        <v>0.23529411764705882</v>
      </c>
      <c r="AO47" s="37" t="str">
        <f t="shared" si="17"/>
        <v>-</v>
      </c>
      <c r="AP47">
        <v>0.96</v>
      </c>
      <c r="AQ47">
        <v>0.42</v>
      </c>
      <c r="AR47" s="37">
        <f t="shared" si="5"/>
        <v>0.4375</v>
      </c>
      <c r="AS47">
        <v>2.85</v>
      </c>
      <c r="AT47">
        <v>0.81</v>
      </c>
      <c r="AU47" s="37">
        <f t="shared" si="6"/>
        <v>0.28421052631578947</v>
      </c>
      <c r="AV47">
        <v>2.8929999999999998</v>
      </c>
      <c r="AW47">
        <v>0.752</v>
      </c>
      <c r="AX47" s="37">
        <f t="shared" si="7"/>
        <v>0.25993778085032837</v>
      </c>
      <c r="AY47" s="42"/>
      <c r="BA47" s="37" t="str">
        <f t="shared" si="8"/>
        <v>-</v>
      </c>
      <c r="BB47" s="42">
        <v>1.46</v>
      </c>
      <c r="BC47">
        <v>0.27300000000000002</v>
      </c>
      <c r="BD47" s="37">
        <f t="shared" si="9"/>
        <v>0.18698630136986302</v>
      </c>
      <c r="BE47" s="42">
        <v>0.63</v>
      </c>
      <c r="BF47">
        <v>0.14199999999999999</v>
      </c>
      <c r="BG47" s="37">
        <f t="shared" si="10"/>
        <v>0.22539682539682537</v>
      </c>
    </row>
    <row r="48" spans="1:59" x14ac:dyDescent="0.35">
      <c r="A48" s="64"/>
      <c r="B48">
        <v>5</v>
      </c>
      <c r="C48" s="42"/>
      <c r="E48" s="37"/>
      <c r="F48">
        <v>1.95</v>
      </c>
      <c r="G48">
        <v>0.61</v>
      </c>
      <c r="H48" s="37">
        <f t="shared" si="11"/>
        <v>0.31282051282051282</v>
      </c>
      <c r="K48" s="37"/>
      <c r="L48">
        <v>2.0099999999999998</v>
      </c>
      <c r="M48">
        <v>0.61</v>
      </c>
      <c r="N48" s="37">
        <f t="shared" si="13"/>
        <v>0.30348258706467662</v>
      </c>
      <c r="O48">
        <v>2.0299999999999998</v>
      </c>
      <c r="P48">
        <v>1.1020000000000001</v>
      </c>
      <c r="Q48" s="37">
        <f t="shared" si="0"/>
        <v>0.54285714285714293</v>
      </c>
      <c r="R48">
        <v>1.76</v>
      </c>
      <c r="S48">
        <v>0.56000000000000005</v>
      </c>
      <c r="T48" s="37">
        <f t="shared" si="1"/>
        <v>0.31818181818181823</v>
      </c>
      <c r="W48" s="37"/>
      <c r="X48">
        <v>1.29</v>
      </c>
      <c r="Y48">
        <v>0.48</v>
      </c>
      <c r="Z48" s="37">
        <f t="shared" si="14"/>
        <v>0.37209302325581395</v>
      </c>
      <c r="AC48" s="37"/>
      <c r="AE48" s="68"/>
      <c r="AF48" s="37">
        <v>5</v>
      </c>
      <c r="AG48" s="42"/>
      <c r="AI48" s="37"/>
      <c r="AJ48">
        <v>0.51</v>
      </c>
      <c r="AK48">
        <v>0.123</v>
      </c>
      <c r="AL48" s="37">
        <f t="shared" si="3"/>
        <v>0.2411764705882353</v>
      </c>
      <c r="AO48" s="37" t="str">
        <f t="shared" si="17"/>
        <v>-</v>
      </c>
      <c r="AP48">
        <v>0.95</v>
      </c>
      <c r="AQ48">
        <v>0.43</v>
      </c>
      <c r="AR48" s="37">
        <f t="shared" si="5"/>
        <v>0.45263157894736844</v>
      </c>
      <c r="AS48">
        <v>2.95</v>
      </c>
      <c r="AT48">
        <v>0.83</v>
      </c>
      <c r="AU48" s="37">
        <f t="shared" si="6"/>
        <v>0.28135593220338978</v>
      </c>
      <c r="AV48">
        <v>3.02</v>
      </c>
      <c r="AW48">
        <v>0.73</v>
      </c>
      <c r="AX48" s="37">
        <f t="shared" si="7"/>
        <v>0.24172185430463575</v>
      </c>
      <c r="AY48" s="42"/>
      <c r="BA48" s="37" t="str">
        <f t="shared" si="8"/>
        <v>-</v>
      </c>
      <c r="BB48" s="42">
        <v>1.56</v>
      </c>
      <c r="BC48">
        <v>0.32300000000000001</v>
      </c>
      <c r="BD48" s="37">
        <f t="shared" si="9"/>
        <v>0.20705128205128204</v>
      </c>
      <c r="BE48" s="42">
        <v>0.72399999999999998</v>
      </c>
      <c r="BF48">
        <v>0.158</v>
      </c>
      <c r="BG48" s="37">
        <f t="shared" si="10"/>
        <v>0.21823204419889503</v>
      </c>
    </row>
    <row r="49" spans="1:59" x14ac:dyDescent="0.35">
      <c r="A49" s="64"/>
      <c r="B49">
        <v>6</v>
      </c>
      <c r="C49" s="42"/>
      <c r="E49" s="37"/>
      <c r="F49">
        <v>1.36</v>
      </c>
      <c r="G49">
        <v>0.44</v>
      </c>
      <c r="H49" s="37">
        <f t="shared" si="11"/>
        <v>0.32352941176470584</v>
      </c>
      <c r="K49" s="37"/>
      <c r="L49">
        <v>1.64</v>
      </c>
      <c r="M49">
        <v>0.59</v>
      </c>
      <c r="N49" s="37">
        <f t="shared" si="13"/>
        <v>0.3597560975609756</v>
      </c>
      <c r="O49">
        <v>1.86</v>
      </c>
      <c r="P49">
        <v>0.92100000000000004</v>
      </c>
      <c r="Q49" s="37">
        <f t="shared" si="0"/>
        <v>0.49516129032258066</v>
      </c>
      <c r="R49">
        <v>2.8</v>
      </c>
      <c r="S49">
        <v>0.9</v>
      </c>
      <c r="T49" s="37">
        <f t="shared" si="1"/>
        <v>0.32142857142857145</v>
      </c>
      <c r="W49" s="37"/>
      <c r="X49">
        <v>1.44</v>
      </c>
      <c r="Y49">
        <v>0.54</v>
      </c>
      <c r="Z49" s="37">
        <f t="shared" si="14"/>
        <v>0.37500000000000006</v>
      </c>
      <c r="AC49" s="37"/>
      <c r="AE49" s="68"/>
      <c r="AF49" s="37">
        <v>6</v>
      </c>
      <c r="AG49" s="42"/>
      <c r="AI49" s="37"/>
      <c r="AJ49">
        <v>0.7</v>
      </c>
      <c r="AK49">
        <v>0.16</v>
      </c>
      <c r="AL49" s="37">
        <f t="shared" si="3"/>
        <v>0.22857142857142859</v>
      </c>
      <c r="AO49" s="37" t="str">
        <f t="shared" si="17"/>
        <v>-</v>
      </c>
      <c r="AP49">
        <v>1.5469999999999999</v>
      </c>
      <c r="AQ49">
        <v>0.59</v>
      </c>
      <c r="AR49" s="37">
        <f t="shared" si="5"/>
        <v>0.38138332255979313</v>
      </c>
      <c r="AS49">
        <v>3.16</v>
      </c>
      <c r="AT49">
        <v>0.83</v>
      </c>
      <c r="AU49" s="37">
        <f t="shared" si="6"/>
        <v>0.26265822784810122</v>
      </c>
      <c r="AV49">
        <v>1.74</v>
      </c>
      <c r="AW49">
        <v>0.46</v>
      </c>
      <c r="AX49" s="37">
        <f t="shared" si="7"/>
        <v>0.26436781609195403</v>
      </c>
      <c r="AY49" s="42"/>
      <c r="BA49" s="37" t="str">
        <f t="shared" si="8"/>
        <v>-</v>
      </c>
      <c r="BB49" s="42">
        <v>0.52</v>
      </c>
      <c r="BC49">
        <v>0.42299999999999999</v>
      </c>
      <c r="BD49" s="37">
        <f t="shared" si="9"/>
        <v>0.81346153846153846</v>
      </c>
      <c r="BE49" s="42"/>
      <c r="BG49" s="37" t="str">
        <f t="shared" si="10"/>
        <v>-</v>
      </c>
    </row>
    <row r="50" spans="1:59" x14ac:dyDescent="0.35">
      <c r="A50" s="64"/>
      <c r="B50">
        <v>7</v>
      </c>
      <c r="C50" s="42"/>
      <c r="E50" s="37"/>
      <c r="F50">
        <v>1.3819999999999999</v>
      </c>
      <c r="G50">
        <v>0.45</v>
      </c>
      <c r="H50" s="37">
        <f t="shared" si="11"/>
        <v>0.32561505065123014</v>
      </c>
      <c r="I50">
        <v>0.5</v>
      </c>
      <c r="J50">
        <v>0.2</v>
      </c>
      <c r="K50" s="37">
        <f t="shared" ref="K50" si="18">IF(ISNUMBER(I50),J50/I50,"-")</f>
        <v>0.4</v>
      </c>
      <c r="L50">
        <v>1.58</v>
      </c>
      <c r="M50">
        <v>0.56999999999999995</v>
      </c>
      <c r="N50" s="37">
        <f t="shared" si="13"/>
        <v>0.36075949367088606</v>
      </c>
      <c r="O50">
        <v>1.911</v>
      </c>
      <c r="P50">
        <v>0.92400000000000004</v>
      </c>
      <c r="Q50" s="37">
        <f t="shared" si="0"/>
        <v>0.48351648351648352</v>
      </c>
      <c r="R50">
        <v>2.911</v>
      </c>
      <c r="S50">
        <v>0.99</v>
      </c>
      <c r="T50" s="37">
        <f t="shared" si="1"/>
        <v>0.34008931638612161</v>
      </c>
      <c r="W50" s="37"/>
      <c r="X50">
        <v>1.0429999999999999</v>
      </c>
      <c r="Y50">
        <v>0.41499999999999998</v>
      </c>
      <c r="Z50" s="37">
        <f t="shared" si="14"/>
        <v>0.39789069990412274</v>
      </c>
      <c r="AA50">
        <v>0.30099999999999999</v>
      </c>
      <c r="AB50">
        <v>0.15</v>
      </c>
      <c r="AC50" s="37"/>
      <c r="AE50" s="68"/>
      <c r="AF50" s="37">
        <v>7</v>
      </c>
      <c r="AG50" s="42"/>
      <c r="AI50" s="37"/>
      <c r="AJ50">
        <v>0.86799999999999999</v>
      </c>
      <c r="AK50">
        <v>0.19</v>
      </c>
      <c r="AL50" s="37">
        <f t="shared" si="3"/>
        <v>0.21889400921658986</v>
      </c>
      <c r="AO50" s="37" t="str">
        <f t="shared" si="17"/>
        <v>-</v>
      </c>
      <c r="AP50">
        <v>1.63</v>
      </c>
      <c r="AQ50">
        <v>0.63</v>
      </c>
      <c r="AR50" s="37">
        <f t="shared" si="5"/>
        <v>0.38650306748466262</v>
      </c>
      <c r="AS50">
        <v>3.3</v>
      </c>
      <c r="AT50">
        <v>0.65</v>
      </c>
      <c r="AU50" s="37">
        <f t="shared" si="6"/>
        <v>0.19696969696969699</v>
      </c>
      <c r="AV50">
        <v>1.77</v>
      </c>
      <c r="AW50">
        <v>0.45</v>
      </c>
      <c r="AX50" s="37">
        <f t="shared" si="7"/>
        <v>0.25423728813559321</v>
      </c>
      <c r="AY50" s="42"/>
      <c r="BA50" s="37" t="str">
        <f t="shared" si="8"/>
        <v>-</v>
      </c>
      <c r="BB50" s="42">
        <v>1.45</v>
      </c>
      <c r="BC50">
        <v>0.38300000000000001</v>
      </c>
      <c r="BD50" s="37">
        <f t="shared" si="9"/>
        <v>0.2641379310344828</v>
      </c>
      <c r="BE50" s="42"/>
      <c r="BG50" s="37" t="str">
        <f t="shared" si="10"/>
        <v>-</v>
      </c>
    </row>
    <row r="51" spans="1:59" x14ac:dyDescent="0.35">
      <c r="A51" s="64"/>
      <c r="B51">
        <v>8</v>
      </c>
      <c r="C51" s="42"/>
      <c r="E51" s="37"/>
      <c r="H51" s="37" t="str">
        <f t="shared" si="11"/>
        <v>-</v>
      </c>
      <c r="K51" s="37"/>
      <c r="N51" s="37" t="str">
        <f t="shared" si="13"/>
        <v>-</v>
      </c>
      <c r="Q51" s="37"/>
      <c r="T51" s="37"/>
      <c r="W51" s="37"/>
      <c r="Z51" s="37"/>
      <c r="AC51" s="37"/>
      <c r="AE51" s="68"/>
      <c r="AF51" s="37">
        <v>8</v>
      </c>
      <c r="AG51" s="42"/>
      <c r="AI51" s="37"/>
      <c r="AL51" s="37" t="str">
        <f t="shared" si="3"/>
        <v>-</v>
      </c>
      <c r="AO51" s="37" t="str">
        <f t="shared" si="17"/>
        <v>-</v>
      </c>
      <c r="AR51" s="37" t="str">
        <f t="shared" si="5"/>
        <v>-</v>
      </c>
      <c r="AU51" s="37" t="str">
        <f t="shared" si="6"/>
        <v>-</v>
      </c>
      <c r="AX51" s="37" t="str">
        <f t="shared" si="7"/>
        <v>-</v>
      </c>
      <c r="AY51" s="42"/>
      <c r="BA51" s="37" t="str">
        <f t="shared" si="8"/>
        <v>-</v>
      </c>
      <c r="BB51" s="42"/>
      <c r="BD51" s="37" t="str">
        <f t="shared" si="9"/>
        <v>-</v>
      </c>
      <c r="BE51" s="42"/>
      <c r="BG51" s="37" t="str">
        <f t="shared" si="10"/>
        <v>-</v>
      </c>
    </row>
    <row r="52" spans="1:59" x14ac:dyDescent="0.35">
      <c r="A52" s="64"/>
      <c r="B52">
        <v>9</v>
      </c>
      <c r="C52" s="42"/>
      <c r="E52" s="37"/>
      <c r="H52" s="37" t="str">
        <f t="shared" si="11"/>
        <v>-</v>
      </c>
      <c r="K52" s="37"/>
      <c r="N52" s="37" t="str">
        <f t="shared" si="13"/>
        <v>-</v>
      </c>
      <c r="Q52" s="37"/>
      <c r="T52" s="37"/>
      <c r="W52" s="37"/>
      <c r="Z52" s="37"/>
      <c r="AC52" s="37"/>
      <c r="AE52" s="68"/>
      <c r="AF52" s="37">
        <v>9</v>
      </c>
      <c r="AG52" s="42"/>
      <c r="AI52" s="37"/>
      <c r="AL52" s="37" t="str">
        <f t="shared" si="3"/>
        <v>-</v>
      </c>
      <c r="AO52" s="37" t="str">
        <f t="shared" si="17"/>
        <v>-</v>
      </c>
      <c r="AR52" s="37" t="str">
        <f t="shared" si="5"/>
        <v>-</v>
      </c>
      <c r="AU52" s="37" t="str">
        <f t="shared" si="6"/>
        <v>-</v>
      </c>
      <c r="AX52" s="37" t="str">
        <f t="shared" si="7"/>
        <v>-</v>
      </c>
      <c r="AY52" s="42"/>
      <c r="BA52" s="37" t="str">
        <f t="shared" si="8"/>
        <v>-</v>
      </c>
      <c r="BB52" s="42"/>
      <c r="BD52" s="37" t="str">
        <f t="shared" si="9"/>
        <v>-</v>
      </c>
      <c r="BE52" s="42"/>
      <c r="BG52" s="37" t="str">
        <f t="shared" si="10"/>
        <v>-</v>
      </c>
    </row>
    <row r="53" spans="1:59" ht="15" thickBot="1" x14ac:dyDescent="0.4">
      <c r="A53" s="65"/>
      <c r="B53" s="25">
        <v>10</v>
      </c>
      <c r="C53" s="43"/>
      <c r="D53" s="25"/>
      <c r="E53" s="44"/>
      <c r="F53" s="25"/>
      <c r="G53" s="25"/>
      <c r="H53" s="44" t="str">
        <f t="shared" si="11"/>
        <v>-</v>
      </c>
      <c r="I53" s="25"/>
      <c r="J53" s="25"/>
      <c r="K53" s="44"/>
      <c r="L53" s="25"/>
      <c r="M53" s="25"/>
      <c r="N53" s="44" t="str">
        <f t="shared" si="13"/>
        <v>-</v>
      </c>
      <c r="O53" s="25"/>
      <c r="P53" s="25"/>
      <c r="Q53" s="44"/>
      <c r="R53" s="25"/>
      <c r="S53" s="25"/>
      <c r="T53" s="44"/>
      <c r="U53" s="25"/>
      <c r="V53" s="25"/>
      <c r="W53" s="44"/>
      <c r="X53" s="25"/>
      <c r="Y53" s="25"/>
      <c r="Z53" s="44"/>
      <c r="AA53" s="25"/>
      <c r="AB53" s="25"/>
      <c r="AC53" s="44"/>
      <c r="AE53" s="69"/>
      <c r="AF53" s="25">
        <v>10</v>
      </c>
      <c r="AG53" s="43"/>
      <c r="AH53" s="25"/>
      <c r="AI53" s="44"/>
      <c r="AJ53" s="25"/>
      <c r="AK53" s="25"/>
      <c r="AL53" s="44" t="str">
        <f t="shared" si="3"/>
        <v>-</v>
      </c>
      <c r="AM53" s="25"/>
      <c r="AN53" s="25"/>
      <c r="AO53" s="44" t="str">
        <f t="shared" si="17"/>
        <v>-</v>
      </c>
      <c r="AP53" s="25"/>
      <c r="AQ53" s="25"/>
      <c r="AR53" s="44" t="str">
        <f t="shared" si="5"/>
        <v>-</v>
      </c>
      <c r="AS53" s="25"/>
      <c r="AT53" s="25"/>
      <c r="AU53" s="44" t="str">
        <f t="shared" si="6"/>
        <v>-</v>
      </c>
      <c r="AV53" s="25"/>
      <c r="AW53" s="25"/>
      <c r="AX53" s="44" t="str">
        <f t="shared" si="7"/>
        <v>-</v>
      </c>
      <c r="AY53" s="43"/>
      <c r="AZ53" s="25"/>
      <c r="BA53" s="44" t="str">
        <f t="shared" si="8"/>
        <v>-</v>
      </c>
      <c r="BB53" s="43"/>
      <c r="BC53" s="25"/>
      <c r="BD53" s="44" t="str">
        <f t="shared" si="9"/>
        <v>-</v>
      </c>
      <c r="BE53" s="43"/>
      <c r="BF53" s="25"/>
      <c r="BG53" s="44" t="str">
        <f t="shared" si="10"/>
        <v>-</v>
      </c>
    </row>
  </sheetData>
  <mergeCells count="34">
    <mergeCell ref="AF2:AF3"/>
    <mergeCell ref="AG2:AI2"/>
    <mergeCell ref="A1:AC1"/>
    <mergeCell ref="AE1:BG1"/>
    <mergeCell ref="A2:A3"/>
    <mergeCell ref="B2:B3"/>
    <mergeCell ref="C2:E2"/>
    <mergeCell ref="F2:H2"/>
    <mergeCell ref="I2:K2"/>
    <mergeCell ref="L2:N2"/>
    <mergeCell ref="O2:Q2"/>
    <mergeCell ref="R2:T2"/>
    <mergeCell ref="BB2:BD2"/>
    <mergeCell ref="BE2:BG2"/>
    <mergeCell ref="A4:A13"/>
    <mergeCell ref="AE4:AE13"/>
    <mergeCell ref="A14:A23"/>
    <mergeCell ref="AE14:AE23"/>
    <mergeCell ref="AJ2:AL2"/>
    <mergeCell ref="AM2:AO2"/>
    <mergeCell ref="AP2:AR2"/>
    <mergeCell ref="AS2:AU2"/>
    <mergeCell ref="AV2:AX2"/>
    <mergeCell ref="AY2:BA2"/>
    <mergeCell ref="U2:W2"/>
    <mergeCell ref="X2:Z2"/>
    <mergeCell ref="AA2:AC2"/>
    <mergeCell ref="AE2:AE3"/>
    <mergeCell ref="A24:A33"/>
    <mergeCell ref="AE24:AE33"/>
    <mergeCell ref="A34:A43"/>
    <mergeCell ref="AE34:AE43"/>
    <mergeCell ref="A44:A53"/>
    <mergeCell ref="AE44:AE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Centre Grasping</vt:lpstr>
      <vt:lpstr>Off-Centre Grasping</vt:lpstr>
      <vt:lpstr>Friction Estimations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2023-05-02T13:57:05Z</dcterms:created>
  <dcterms:modified xsi:type="dcterms:W3CDTF">2023-05-02T14:55:25Z</dcterms:modified>
</cp:coreProperties>
</file>