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Sheet1" sheetId="1" r:id="rId1"/>
    <sheet name="Sheet2" sheetId="2" r:id="rId2"/>
    <sheet name="budget_data.csv" sheetId="3" r:id="rId3"/>
    <sheet name="Sheet4" sheetId="4" r:id="rId4"/>
  </sheets>
  <calcPr calcId="140001" calcMode="autoNoTable"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G315" i="3" l="1"/>
  <c r="F315" i="3"/>
  <c r="G311" i="3"/>
  <c r="F311" i="3"/>
  <c r="G262" i="3"/>
  <c r="G271" i="3"/>
  <c r="F262" i="3"/>
  <c r="F271" i="3"/>
  <c r="C10" i="2"/>
  <c r="K27" i="1"/>
  <c r="K29" i="1"/>
  <c r="J27" i="1"/>
  <c r="I27" i="1"/>
  <c r="H27" i="1"/>
  <c r="G27" i="1"/>
  <c r="F27" i="1"/>
  <c r="E27" i="1"/>
  <c r="D27" i="1"/>
  <c r="C27" i="1"/>
  <c r="B27" i="1"/>
  <c r="G332" i="3"/>
  <c r="F332" i="3"/>
</calcChain>
</file>

<file path=xl/comments1.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comments2.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<sst xmlns="http://schemas.openxmlformats.org/spreadsheetml/2006/main" count="3386" uniqueCount="512">
  <si>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</si>
  <si>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</si>
  <si>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</si>
  <si>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</si>
  <si>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</si>
  <si>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</si>
  <si>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</si>
  <si>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</si>
  <si>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</si>
  <si>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</si>
  <si>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</si>
  <si>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</si>
  <si>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</si>
  <si>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</si>
  <si>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</si>
  <si>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</si>
  <si>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</si>
  <si>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</si>
  <si>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</si>
  <si>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</si>
  <si>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</si>
  <si>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</si>
  <si>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</si>
  <si>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</si>
  <si>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</si>
  <si>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</si>
  <si>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</si>
  <si>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</si>
  <si>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</si>
  <si>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</si>
  <si>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</si>
  <si>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</si>
  <si>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</si>
  <si>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</si>
  <si>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</si>
  <si>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</si>
  <si>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</si>
  <si>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</si>
  <si>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</si>
  <si>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</si>
  <si>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</si>
  <si>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</si>
  <si>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</si>
  <si>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</si>
  <si>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Office of the Australian Building and Construction Commissioner</t>
  </si>
  <si>
    <t>Fair Work Ombudsman</t>
  </si>
  <si>
    <t>Fair Work Australia</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</si>
  <si>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</si>
  <si>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</si>
  <si>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</si>
  <si>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</si>
  <si>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</si>
  <si>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</si>
  <si>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</si>
  <si>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</si>
  <si>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</si>
  <si>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</si>
  <si>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</si>
  <si>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</si>
  <si>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</si>
  <si>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</si>
  <si>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</si>
  <si>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Grants and Aw ards</t>
  </si>
  <si>
    <t>National School Chaplaincy Program</t>
  </si>
  <si>
    <t>Helping Children w ith Autism</t>
  </si>
  <si>
    <t>Quality Outcomes</t>
  </si>
  <si>
    <t>Framework for Open Learning</t>
  </si>
  <si>
    <t>Local Schools Working Together</t>
  </si>
  <si>
    <t>Student Resilience and Wellbeing</t>
  </si>
  <si>
    <t>Review of School Funding</t>
  </si>
  <si>
    <t>One Laptop Per Child</t>
  </si>
  <si>
    <t>Maths and Science Participation</t>
  </si>
  <si>
    <t>Indigenous Education</t>
  </si>
  <si>
    <t>Trade Training Centres (Non-Government)</t>
  </si>
  <si>
    <t>Digtal Education Revolution Project Pool</t>
  </si>
  <si>
    <t>Digital Education Revolution (Non-Government)</t>
  </si>
  <si>
    <t>National Action Plan on Literacy and Numeracy</t>
  </si>
  <si>
    <t>Program 2.7 Education Infrastructure</t>
  </si>
  <si>
    <t>Building the Education Revolution (Non-Government)</t>
  </si>
  <si>
    <t>Teacher Quality</t>
  </si>
  <si>
    <t>Program 2.10 More Support for Students with Disabilities</t>
  </si>
  <si>
    <t>Students w ith Disabilities (COPE)</t>
  </si>
  <si>
    <t>Students w ith Disabilities (Non-Government)</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</si>
  <si>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</si>
  <si>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</si>
  <si>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</si>
  <si>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</si>
  <si>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</si>
  <si>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</si>
  <si>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</si>
  <si>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</si>
  <si>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</si>
  <si>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Rew ards for School Improvement</t>
  </si>
  <si>
    <t>Rew ards for School Improvement (Non- Government)</t>
  </si>
  <si>
    <t>National Rew ards for Great Teachers</t>
  </si>
  <si>
    <t>Job Services Australia</t>
  </si>
  <si>
    <t>Productive Ageing Package</t>
  </si>
  <si>
    <t>Mature Age Participation - job seeker assistance</t>
  </si>
  <si>
    <t>Regional Education, Skills and Jobs Plans</t>
  </si>
  <si>
    <t>Productivity Education and Training Fund</t>
  </si>
  <si>
    <t>Pacific Seasonal Workers Program</t>
  </si>
  <si>
    <t>National Green Jobs Corps</t>
  </si>
  <si>
    <t>Jobs Fund</t>
  </si>
  <si>
    <t>Indigenous Employment Program</t>
  </si>
  <si>
    <t>Disability Employment Services</t>
  </si>
  <si>
    <t>Employment Assistance and Other Services</t>
  </si>
  <si>
    <t>Remote Participation and Employment Services</t>
  </si>
  <si>
    <t>Remote Youth Leadership and Development Corp</t>
  </si>
  <si>
    <t>Compensation and Debt Relief</t>
  </si>
  <si>
    <t>Youth Allow ance (Other)</t>
  </si>
  <si>
    <t>Widow Allowance</t>
  </si>
  <si>
    <t>Utilities Allow ance</t>
  </si>
  <si>
    <t>Sickness Allow ance</t>
  </si>
  <si>
    <t>Pensioner Education Supplement</t>
  </si>
  <si>
    <t>Partner Allow ance Pension</t>
  </si>
  <si>
    <t>Partner Allow ance Benefit</t>
  </si>
  <si>
    <t>Parenting Payment Partnered</t>
  </si>
  <si>
    <t>Parenting Payment Single</t>
  </si>
  <si>
    <t>New start Allow ance</t>
  </si>
  <si>
    <t>Mobility Allow ance</t>
  </si>
  <si>
    <t>General Employee Entitlements and Redundancy Scheme</t>
  </si>
  <si>
    <t>Coal Mining Industry Commission</t>
  </si>
  <si>
    <t>Protected Action Ballots Scheme</t>
  </si>
  <si>
    <t>Home Workers Code of Practice Program</t>
  </si>
  <si>
    <t>International Labour Organisation Subscription</t>
  </si>
  <si>
    <t>Social and Community Workers Education and Information Program</t>
  </si>
  <si>
    <t>Comcare</t>
  </si>
  <si>
    <t>Asbestos Compensation Payments</t>
  </si>
  <si>
    <t>Workers Compensation Payments</t>
  </si>
  <si>
    <t>Tertiary Education Quality and Standards Agency</t>
  </si>
  <si>
    <t>Indigenous Higher Education Advisory Council</t>
  </si>
  <si>
    <t>Higher Education Special Projects</t>
  </si>
  <si>
    <t>Commonw ealth Grants Scheme</t>
  </si>
  <si>
    <t>Higher Education Participation and Partnerships Program</t>
  </si>
  <si>
    <t>Disability Support Program</t>
  </si>
  <si>
    <t>Indigenous Support Program</t>
  </si>
  <si>
    <t>Diversity and Structural Adjustment</t>
  </si>
  <si>
    <t>Quality Initiatives</t>
  </si>
  <si>
    <t>Open Learning Initiatives</t>
  </si>
  <si>
    <t>National Institutes</t>
  </si>
  <si>
    <t>Commonw ealth Scholarships</t>
  </si>
  <si>
    <t>Higher Education Special Projects (Capital Development Pool)</t>
  </si>
  <si>
    <t>Education Investment Fund</t>
  </si>
  <si>
    <t>Higher Education Loan Program</t>
  </si>
  <si>
    <t>YouthAllowanceCommunication</t>
  </si>
  <si>
    <t>Austudy</t>
  </si>
  <si>
    <t>National Centre for Vocational Education Research</t>
  </si>
  <si>
    <t>Australian Apprenticeship Centres</t>
  </si>
  <si>
    <t>Support for Australian Apprenticeships</t>
  </si>
  <si>
    <t>Australian Apprenticeship Workforce Skills Development</t>
  </si>
  <si>
    <t>Australian Apprenticeship Access Program</t>
  </si>
  <si>
    <t>Workplace English Language and Literacy</t>
  </si>
  <si>
    <t>Language, Literacy and Numeracy</t>
  </si>
  <si>
    <t>Critical Skills Investment Fund</t>
  </si>
  <si>
    <t>National Foundation Skills Strategy</t>
  </si>
  <si>
    <t>Trade Apprentice Mentoring Initiative</t>
  </si>
  <si>
    <t>Support for Competency Based Progression</t>
  </si>
  <si>
    <t>The Right Trade for You</t>
  </si>
  <si>
    <t>More Help for Mature Age Workers</t>
  </si>
  <si>
    <t>National Workforce Development Fund</t>
  </si>
  <si>
    <t>International Education and Training</t>
  </si>
  <si>
    <t>Assessment Subsidy for Overseas Trained Professionals</t>
  </si>
  <si>
    <t>Education Services for Overseas Student Assurance Fund</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</si>
  <si>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</si>
  <si>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</si>
  <si>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</si>
  <si>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</si>
  <si>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</si>
  <si>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</si>
  <si>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</si>
  <si>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</si>
  <si>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</si>
  <si>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</si>
  <si>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</si>
  <si>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Enforce workplace relations laws in the building and construction industry and ensure compliance with those laws by all participants in the building and construction industry through the provision of education, assistance and advice.</t>
  </si>
  <si>
    <t>Education, Employment &amp; Workplace Relations</t>
  </si>
  <si>
    <t>Early Childhood learning &amp; Care</t>
  </si>
  <si>
    <t>Teaching &amp; Learning for school students</t>
  </si>
  <si>
    <t>Employment &amp; Training services</t>
  </si>
  <si>
    <t xml:space="preserve">Safer, fairer and more productive workplaces </t>
  </si>
  <si>
    <t>Tertiary education</t>
  </si>
  <si>
    <t>Support for the Child Care System</t>
  </si>
  <si>
    <t>Child Care Fee Assistance</t>
  </si>
  <si>
    <t>Early Childhood Education</t>
  </si>
  <si>
    <t>Non-Government Schools National Support</t>
  </si>
  <si>
    <t>Schools Support</t>
  </si>
  <si>
    <t>Digital Education Revolution</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</si>
  <si>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</si>
  <si>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</si>
  <si>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</si>
  <si>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</si>
  <si>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</si>
  <si>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</si>
  <si>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</si>
  <si>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</si>
  <si>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</si>
  <si>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</si>
  <si>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Higher Education Support</t>
  </si>
  <si>
    <t>Tertiary Student Assistance</t>
  </si>
  <si>
    <t>VET National Support</t>
  </si>
  <si>
    <t>International Education Support</t>
  </si>
  <si>
    <t>Youth Allowance</t>
  </si>
  <si>
    <t>Fares Allowance</t>
  </si>
  <si>
    <t>Families, Housing, Community Services and indigenous affairs</t>
  </si>
  <si>
    <t>Industry Innovation, Science, Research &amp; Tertiary Education</t>
  </si>
  <si>
    <t>Regional Australia, Local Government, Arts &amp; Sport</t>
  </si>
  <si>
    <t>Sustainability, Environment, Water, Population &amp; Communities</t>
  </si>
  <si>
    <t>Cat_1</t>
  </si>
  <si>
    <t>Cat_2</t>
  </si>
  <si>
    <t>Cat_3</t>
  </si>
  <si>
    <t>Cat_4</t>
  </si>
  <si>
    <t>Cat_5</t>
  </si>
  <si>
    <t>value12_13</t>
  </si>
  <si>
    <t>value11_12</t>
  </si>
  <si>
    <t>description</t>
  </si>
  <si>
    <t>source_name</t>
  </si>
  <si>
    <t>source_url</t>
  </si>
  <si>
    <t>http://www.deewr.gov.au/Department/Budget/Documents/201213/2012-2013_DEEWR_PBS_01_Portfolio_Overview.pdf</t>
  </si>
  <si>
    <t xml:space="preserve">DEEWR Portfolio Budget Statement </t>
  </si>
  <si>
    <t>Smarter Schools: Improving Teacher Quality National Partnership</t>
  </si>
  <si>
    <r>
      <rPr>
        <b/>
        <sz val="11"/>
        <color rgb="FF000000"/>
        <rFont val="Verdana Bold"/>
      </rPr>
      <t>Entity/Outcome/Reporting agency</t>
    </r>
  </si>
  <si>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</si>
  <si>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</si>
  <si>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</si>
  <si>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</si>
  <si>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</si>
  <si>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</si>
  <si>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</si>
  <si>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</si>
  <si>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</si>
  <si>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</si>
  <si>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</si>
  <si>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</si>
  <si>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</si>
  <si>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</si>
  <si>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Community pharmacy and pharmaceutical aw areness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</si>
  <si>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</si>
  <si>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</si>
  <si>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</si>
  <si>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</si>
  <si>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</si>
  <si>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</si>
  <si>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</si>
  <si>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</si>
  <si>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</si>
  <si>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</si>
  <si>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</si>
  <si>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</si>
  <si>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</si>
  <si>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</si>
  <si>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</si>
  <si>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</si>
  <si>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</si>
  <si>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</si>
  <si>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</si>
  <si>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</si>
  <si>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http://www.health.gov.au/internet/budget/publishing.nsf/content/2012-13_Health_PBS_sup1/$File/2.05_Outcome_5.pdf</t>
  </si>
  <si>
    <t>Rural Health</t>
  </si>
  <si>
    <t>Hearing Services</t>
  </si>
  <si>
    <t xml:space="preserve">A reduction in the incidence and consequence of hearing loss, including through research and prevention activities, and access to hearing services and devices for eligible people </t>
  </si>
  <si>
    <t>http://www.health.gov.au/internet/budget/publishing.nsf/content/2012-13_Health_PBS_sup1/$File/2.07_Outcome_7.pdf</t>
  </si>
  <si>
    <t>http://www.health.gov.au/internet/budget/publishing.nsf/content/2012-13_Health_PBS_sup1/$File/2.06_Outcome_6.pdf</t>
  </si>
  <si>
    <t>Indigenous Health</t>
  </si>
  <si>
    <t>Closing the gap in life expectancy and child mortality rates for Indigenous Australians, including through primary health care, child and maternal health, and substance use services</t>
  </si>
  <si>
    <t>http://www.health.gov.au/internet/budget/publishing.nsf/content/2012-13_Health_PBS_sup1/$File/2.08_Outcome_8.pdf</t>
  </si>
  <si>
    <t>Private Health</t>
  </si>
  <si>
    <t>Improved choice in health services by supporting affordable quality private health care, including through private health insurance rebates and a regulatory framework</t>
  </si>
  <si>
    <t>http://www.health.gov.au/internet/budget/publishing.nsf/content/2012-13_Health_PBS_sup2/$File/2.09_Outcome_9.pdf</t>
  </si>
  <si>
    <t>Health System Capacity And Quality</t>
  </si>
  <si>
    <t xml:space="preserve"> e-Health implementation </t>
  </si>
  <si>
    <t>Health information</t>
  </si>
  <si>
    <t>International policy engagement</t>
  </si>
  <si>
    <t>Research capacity and quality</t>
  </si>
  <si>
    <t>Health infrastructure</t>
  </si>
  <si>
    <t>Chronic disease – treatment</t>
  </si>
  <si>
    <t>http://www.health.gov.au/internet/budget/publishing.nsf/content/2012-13_Health_PBS_sup2/$File/2.10_Outcome_10.pdf</t>
  </si>
  <si>
    <t>Mental Health</t>
  </si>
  <si>
    <t>http://www.health.gov.au/internet/budget/publishing.nsf/content/2012-13_Health_PBS_sup2/$File/2.11_Outcome_11.pdf</t>
  </si>
  <si>
    <t>Health Workforce Capacity</t>
  </si>
  <si>
    <t>Workforce and rural distribution</t>
  </si>
  <si>
    <t>Workforce development and innovation</t>
  </si>
  <si>
    <t>http://www.health.gov.au/internet/budget/publishing.nsf/content/2012-13_Health_PBS_sup2/$File/2.12_Outcome_12.pdf</t>
  </si>
  <si>
    <t>Acute Care</t>
  </si>
  <si>
    <t>Blood and organ donation services</t>
  </si>
  <si>
    <t xml:space="preserve">Medical indemnity </t>
  </si>
  <si>
    <t xml:space="preserve">Public hospitals and information </t>
  </si>
  <si>
    <t>http://www.health.gov.au/internet/budget/publishing.nsf/content/2012-13_Health_PBS_sup2/$File/2.13_Outcome_13.pdf</t>
  </si>
  <si>
    <t>http://www.health.gov.au/internet/budget/publishing.nsf/content/2012-13_Health_PBS_sup1/$File/2.01_Outcome_1.pdf</t>
  </si>
  <si>
    <t>http://www.health.gov.au/internet/budget/publishing.nsf/content/2012-13_Health_PBS_sup1/$File/2.02_Outcome_2.pdf</t>
  </si>
  <si>
    <t>http://www.health.gov.au/internet/budget/publishing.nsf/content/2012-13_Health_PBS_sup1/$File/2.03_Outcome_3.pdf</t>
  </si>
  <si>
    <t>http://www.health.gov.au/internet/budget/publishing.nsf/content/2012-13_Health_PBS_sup1/$File/2.04_Outcome_4.pdf</t>
  </si>
  <si>
    <t>Australian Government 2012-13 Health and Ageing Portfolio Budget Statements</t>
  </si>
  <si>
    <t>Biosecurity and Emergency Response</t>
  </si>
  <si>
    <t xml:space="preserve">Preparedness to respond to national health emergencies and risks, including through surveillance, regulation, prevention, detection and leadership in national health coordination </t>
  </si>
  <si>
    <t>http://www.health.gov.au/internet/budget/publishing.nsf/content/2012-13_Health_PBS_sup2/$File/2.14_Outcome_14.pdf</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</si>
  <si>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</si>
  <si>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</si>
  <si>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</si>
  <si>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</si>
  <si>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http://www.health.gov.au/internet/budget/publishing.nsf/content/2012-13_Health_PBS_sup2/$File/4.03_AIHW.pdf</t>
  </si>
  <si>
    <t>AUSTRALIAN INSTITUTE OF HEALTH AND WELFARE: Agency Resources &amp; Planned Performance</t>
  </si>
  <si>
    <t>http://www.health.gov.au/internet/budget/publishing.nsf/content/2012-13_Health_PBS_sup2/$File/4.04_ANPHA.pdf</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</si>
  <si>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</si>
  <si>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</si>
  <si>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</si>
  <si>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</si>
  <si>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</si>
  <si>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 xml:space="preserve">Improved access to organ and tissue transplants, including through a nationally coordinated and consistent approach and system </t>
  </si>
  <si>
    <t>http://www.health.gov.au/internet/budget/publishing.nsf/content/2012-13_Health_PBS_sup2/$File/4.05_AOTDTA.pdf</t>
  </si>
  <si>
    <t>AOTDTA - Agency Budget Statements</t>
  </si>
  <si>
    <t>Australian Radiation Protection and Nuclear Safety Agency</t>
  </si>
  <si>
    <t>http://www.health.gov.au/internet/budget/publishing.nsf/content/2012-13_Health_PBS_sup3/$File/4.06_ARPANSA.pdf</t>
  </si>
  <si>
    <t>ARPANSA – Agency Budget Statements</t>
  </si>
  <si>
    <t>Protection of people and the environment through radiation protection and nuclear safety research, policy, advice, codes, standards, services and regulation</t>
  </si>
  <si>
    <t>Cancer Australia</t>
  </si>
  <si>
    <t>http://www.health.gov.au/internet/budget/publishing.nsf/content/2012-13_Health_PBS_sup3/$File/4.07_CA.pdf</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</si>
  <si>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</si>
  <si>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</si>
  <si>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</si>
  <si>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http://www.health.gov.au/internet/budget/publishing.nsf/content/2012-13_Health_PBS_sup3/$File/4.08_FSANZ.pdf</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</si>
  <si>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</si>
  <si>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</si>
  <si>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http://www.health.gov.au/internet/budget/publishing.nsf/content/2012-13_Health_PBS_sup3/$File/4.09_GPET.pdf</t>
  </si>
  <si>
    <t>Health Workface Australia</t>
  </si>
  <si>
    <t>Improved health workforce capacity, including through a national approach to workforce policy and planning across all health disciplines,  which effectively integrates research, education and training</t>
  </si>
  <si>
    <t>http://www.health.gov.au/internet/budget/publishing.nsf/content/2012-13_Health_PBS_sup3/$File/4.10_HWA.pdf</t>
  </si>
  <si>
    <t>Independent Hospital Pricing Authority</t>
  </si>
  <si>
    <t>http://www.health.gov.au/internet/budget/publishing.nsf/content/2012-13_Health_PBS_sup3/$File/4.11_IHPA.pdf</t>
  </si>
  <si>
    <t>National Blood Authority</t>
  </si>
  <si>
    <t>http://www.health.gov.au/internet/budget/publishing.nsf/content/2012-13_Health_PBS_sup3/$File/4.12_NBA.pdf</t>
  </si>
  <si>
    <t>National Health and Medical Research Council</t>
  </si>
  <si>
    <t>Private Health Insurance Administration Council</t>
  </si>
  <si>
    <t>http://www.health.gov.au/internet/budget/publishing.nsf/content/2012-13_Health_PBS_sup3/$File/4.15_PHIAC.pdf</t>
  </si>
  <si>
    <t>http://www.health.gov.au/internet/budget/publishing.nsf/content/2012-13_Health_PBS_sup3/$File/4.13_NHMRC.pdf</t>
  </si>
  <si>
    <t>Private Health Insurance Ombudsman</t>
  </si>
  <si>
    <t>http://www.health.gov.au/internet/budget/publishing.nsf/content/2012-13_Health_PBS_sup3/$File/4.16_PHIO.pdf</t>
  </si>
  <si>
    <t>Professional Services Review</t>
  </si>
  <si>
    <t>http://www.health.gov.au/internet/budget/publishing.nsf/content/2012-13_Health_PBS_sup3/$File/4.17_PSR.pdf</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</si>
  <si>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</si>
  <si>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</si>
  <si>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</si>
  <si>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</si>
  <si>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</si>
  <si>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</si>
  <si>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</si>
  <si>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</si>
  <si>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</si>
  <si>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</si>
  <si>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</si>
  <si>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</si>
  <si>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</si>
  <si>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</si>
  <si>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</si>
  <si>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</si>
  <si>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</si>
  <si>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</si>
  <si>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</si>
  <si>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</si>
  <si>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</si>
  <si>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</si>
  <si>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</si>
  <si>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</si>
  <si>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</si>
  <si>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</si>
  <si>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</si>
  <si>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</si>
  <si>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Research and Development Tax Offset</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</si>
  <si>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</si>
  <si>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</si>
  <si>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</si>
  <si>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</si>
  <si>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</si>
  <si>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</si>
  <si>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</si>
  <si>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</si>
  <si>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</si>
  <si>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</si>
  <si>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</si>
  <si>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</si>
  <si>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</si>
  <si>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http://www.treasury.gov.au/~/media/Treasury/Publications%20and%20Media/Publications/2012/Portfolio%20Budget%20Statements%202012%2013/Downloads/Treasury_PBS_consolidated.ashx</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</si>
  <si>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</si>
  <si>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</si>
  <si>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</si>
  <si>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</si>
  <si>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</si>
  <si>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</si>
  <si>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</si>
  <si>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As yet unaccounted</t>
  </si>
  <si>
    <t>Department of Defence</t>
  </si>
  <si>
    <t>Office of the Secretary and CDF</t>
  </si>
  <si>
    <t>Navy Capabilities</t>
  </si>
  <si>
    <t>Army Capabilities</t>
  </si>
  <si>
    <t xml:space="preserve"> Air Force Capabilities</t>
  </si>
  <si>
    <t>Intelligence Capabilities</t>
  </si>
  <si>
    <t>Chief Information Officer</t>
  </si>
  <si>
    <t>People Strategies and Policy</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</si>
  <si>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</si>
  <si>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</si>
  <si>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</si>
  <si>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</si>
  <si>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</si>
  <si>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</si>
  <si>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</si>
  <si>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</si>
  <si>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</si>
  <si>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</si>
  <si>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</si>
  <si>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</si>
  <si>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</si>
  <si>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</si>
  <si>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</si>
  <si>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</si>
  <si>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</si>
  <si>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</si>
  <si>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Air to Air Refuelling Capability</t>
  </si>
  <si>
    <t>Battlespace Communications System (LAND)</t>
  </si>
  <si>
    <t>Next Generation Satellite Communications System</t>
  </si>
  <si>
    <t>Multi Role Helicopter</t>
  </si>
  <si>
    <t>Future Naval Aviation Combat System Helicopter</t>
  </si>
  <si>
    <t>Air Warfare Destroyer Build</t>
  </si>
  <si>
    <t>Amphibious Deployment and Sustainment</t>
  </si>
  <si>
    <t>Airborne Early Warning and Control Aircraft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</si>
  <si>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</si>
  <si>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</si>
  <si>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</si>
  <si>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</si>
  <si>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</si>
  <si>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</si>
  <si>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</si>
  <si>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</si>
  <si>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</si>
  <si>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</si>
  <si>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</si>
  <si>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</si>
  <si>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http://www.defence.gov.au/budget/12-13/pbs/2012-2013_Defence_PBS_05_dha.pdf</t>
  </si>
  <si>
    <t>Defence Housing Australia PBS</t>
  </si>
  <si>
    <t>http://www.defence.gov.au/budget/12-13/pbs/2012-2013_Defence_PBS_04_dmo.pdf</t>
  </si>
  <si>
    <t>Defence Material Organisation PBS</t>
  </si>
  <si>
    <t>http://www.defence.gov.au/budget/12-13/pbs/2012-2013_Defence_PBS_03_department.pdf</t>
  </si>
  <si>
    <t>Depayment of Defence PBS</t>
  </si>
  <si>
    <t>Families &amp; Children</t>
  </si>
  <si>
    <t>Family Support</t>
  </si>
  <si>
    <t>Parent and Baby Payments</t>
  </si>
  <si>
    <t>Family Tax Benefit</t>
  </si>
  <si>
    <t>Housing</t>
  </si>
  <si>
    <t>Housing Assistance and Homelessness Prevention</t>
  </si>
  <si>
    <t>Affordable Housing</t>
  </si>
  <si>
    <t>Community Capability and the Vulnerable</t>
  </si>
  <si>
    <t>Financial Management</t>
  </si>
  <si>
    <t>Community Investment</t>
  </si>
  <si>
    <t>Income Support for Vulnerable People</t>
  </si>
  <si>
    <t>Support for People in Special Circumstances</t>
  </si>
  <si>
    <t>To improve the financial knowledge, skills, capabilities and financial  resilience of vulnerable individuals and families to alleviate the immediate impact of financial stress, and to progress initiatives in relation to problem gambling.</t>
  </si>
  <si>
    <t>Supplementary Payments and Support for Income Support Recipients</t>
  </si>
  <si>
    <t>Seniors</t>
  </si>
  <si>
    <t>Income Support for Seniors</t>
  </si>
  <si>
    <t>Allow ances, Concessions and Services for seniors</t>
  </si>
  <si>
    <t>Disability and Carers</t>
  </si>
  <si>
    <t>Targeted Community Care</t>
  </si>
  <si>
    <t>Disability Support Pension</t>
  </si>
  <si>
    <t>Income Support for Carers</t>
  </si>
  <si>
    <t>Support for Carers</t>
  </si>
  <si>
    <t>National Disability Insurance Scheme</t>
  </si>
  <si>
    <t>Early Intervention Services for Children with Disability</t>
  </si>
  <si>
    <t>Services and Support for People with Disability</t>
  </si>
  <si>
    <t>Women</t>
  </si>
  <si>
    <t>To implement strategies in priority areas to achieve gender equality. The priority areas include reducing violence against women, improving economic outcomes for women, and ensuring women’s equal place in society</t>
  </si>
  <si>
    <t>Indigenous</t>
  </si>
  <si>
    <t>Economic Development and Participation</t>
  </si>
  <si>
    <t>Indigenous Housing and Infrastructure</t>
  </si>
  <si>
    <t>Indigenous Capability and Development</t>
  </si>
  <si>
    <t>Stronger Futures in the Northern Territory</t>
  </si>
  <si>
    <t>Native Title and Land Rights</t>
  </si>
  <si>
    <t>Aboriginal Hostels Limited</t>
  </si>
  <si>
    <t>Department of Families, Housing, Community Services and indigenous affairs</t>
  </si>
  <si>
    <t>Community Operated Hostels</t>
  </si>
  <si>
    <t>Company Operated Hostels</t>
  </si>
  <si>
    <t>Australian Institute of Family Studies</t>
  </si>
  <si>
    <t>Equal Opportunity for Women in the workplace</t>
  </si>
  <si>
    <t>Indigenous Business Australia</t>
  </si>
  <si>
    <t>Equities and Investments</t>
  </si>
  <si>
    <t>Business Development and Assistance</t>
  </si>
  <si>
    <t>Indigenous Home Ownership</t>
  </si>
  <si>
    <t>Indigenous Land Corporation</t>
  </si>
  <si>
    <t>Torres Strait Regional Authority</t>
  </si>
  <si>
    <t>http://resources.fahcsia.gov.au/budget/2012-13/FaHCSIA_PBS_2012-13.pdf</t>
  </si>
  <si>
    <t>Families, Housing, Community Services and Indigenous Affairs Portfolio Budget Statement</t>
  </si>
  <si>
    <t>Data not yet collected</t>
  </si>
  <si>
    <t>Industry Innovation, Science, Research &amp; Tertiary Education Portfolio</t>
  </si>
  <si>
    <t>Department of Industry, Innovation, Science, Research and Tertiary Education</t>
  </si>
  <si>
    <t>Australian industry support</t>
  </si>
  <si>
    <t>Industry Development and Investment</t>
  </si>
  <si>
    <t>Program Support</t>
  </si>
  <si>
    <t>Innovative Industry</t>
  </si>
  <si>
    <t>Automotive Transformation Scheme</t>
  </si>
  <si>
    <t>Clean Technol ogy Investment</t>
  </si>
  <si>
    <t>Liquefied Petroleum Gas Vehicle Scheme</t>
  </si>
  <si>
    <t>Cooperati ve Resear ch Centres Program</t>
  </si>
  <si>
    <t>Green Car Innovation Fund</t>
  </si>
  <si>
    <t>Commercialisation Australia</t>
  </si>
  <si>
    <t>Science &amp; Research</t>
  </si>
  <si>
    <t>Investment in Higher Education Research</t>
  </si>
  <si>
    <t>Science &amp;  Research Capacity</t>
  </si>
  <si>
    <t>Joint Research Engagement Program</t>
  </si>
  <si>
    <t>International Postgraduate Research Scholarship Scheme</t>
  </si>
  <si>
    <t>Research Infrastructure Block Grants</t>
  </si>
  <si>
    <t>Research Training Scheme</t>
  </si>
  <si>
    <t>Sustainable Research Excellence in Universities</t>
  </si>
  <si>
    <t>The Australian Postgraduate Awards</t>
  </si>
  <si>
    <t>The Commercialisation Training Scheme</t>
  </si>
  <si>
    <t>Families, Housing, Community Services and Indigenous Affairs portfolio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</si>
</sst>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1"/>
      <color rgb="FF000000"/>
      <name val="Verdana Bold"/>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auto="1"/>
      </bottom>
      <diagonal/>
    </border>
  </borders>
  <cellStyleXfs count="64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1" xfId="0" applyFont="1" applyBorder="1"/>
    <xf numFmtId="0" fontId="1" fillId="0" borderId="1" xfId="0" applyFont="1" applyBorder="1"/>
    <xf numFmtId="0" fontId="0" fillId="0" borderId="1" xfId="0" applyBorder="1"/>
    <xf numFmtId="0" fontId="0" fillId="2" borderId="0" xfId="0" applyFill="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0" fillId="0" borderId="0" xfId="0" applyFill="1"/>
    <xf numFmtId="0" fontId="3" fillId="0" borderId="0" xfId="0" applyFont="1"/>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17" sqref="H17"/>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6" t="s">
        <v>21</v>
      </c>
      <c r="C1" s="6"/>
      <c r="D1" s="8"/>
      <c r="E1" s="6"/>
      <c r="F1" s="5"/>
      <c r="G1" s="6" t="s">
        <v>22</v>
      </c>
      <c r="H1" s="7"/>
      <c r="I1" s="7"/>
      <c r="J1" s="7"/>
      <c r="K1" s="5"/>
    </row>
    <row r="2" spans="1:12">
      <c r="A2" s="4"/>
      <c r="B2" s="4"/>
      <c r="C2" s="4"/>
      <c r="D2" s="4"/>
      <c r="E2" s="4"/>
      <c r="F2" s="4"/>
      <c r="G2" s="4"/>
      <c r="H2" s="6" t="s">
        <v>23</v>
      </c>
      <c r="I2" s="6"/>
      <c r="J2" s="4"/>
      <c r="K2" s="5"/>
    </row>
    <row r="3" spans="1:12">
      <c r="A3" s="15" t="s">
        <v>220</v>
      </c>
      <c r="B3" s="4" t="s">
        <v>24</v>
      </c>
      <c r="C3" s="4" t="s">
        <v>24</v>
      </c>
      <c r="D3" s="4" t="s">
        <v>27</v>
      </c>
      <c r="E3" s="4" t="s">
        <v>29</v>
      </c>
      <c r="F3" s="4" t="s">
        <v>29</v>
      </c>
      <c r="G3" s="4" t="s">
        <v>24</v>
      </c>
      <c r="H3" s="15" t="s">
        <v>31</v>
      </c>
      <c r="I3" s="15" t="s">
        <v>32</v>
      </c>
      <c r="J3" s="4" t="s">
        <v>29</v>
      </c>
      <c r="K3" s="15" t="s">
        <v>33</v>
      </c>
    </row>
    <row r="4" spans="1:12">
      <c r="A4" s="15"/>
      <c r="B4" s="4" t="s">
        <v>25</v>
      </c>
      <c r="C4" s="4" t="s">
        <v>26</v>
      </c>
      <c r="D4" s="4" t="s">
        <v>28</v>
      </c>
      <c r="E4" s="4" t="s">
        <v>24</v>
      </c>
      <c r="F4" s="4" t="s">
        <v>30</v>
      </c>
      <c r="G4" s="4" t="s">
        <v>25</v>
      </c>
      <c r="H4" s="15"/>
      <c r="I4" s="15"/>
      <c r="J4" s="4" t="s">
        <v>24</v>
      </c>
      <c r="K4" s="15"/>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34</v>
      </c>
      <c r="B27" s="1">
        <f t="shared" ref="B27:K27" si="0">SUM(B5:B24)</f>
        <v>48341229</v>
      </c>
      <c r="C27" s="1">
        <f t="shared" si="0"/>
        <v>766434</v>
      </c>
      <c r="D27" s="1">
        <f t="shared" si="0"/>
        <v>6847564</v>
      </c>
      <c r="E27" s="1">
        <f t="shared" si="0"/>
        <v>14232</v>
      </c>
      <c r="F27" s="1">
        <f t="shared" si="0"/>
        <v>33232619</v>
      </c>
      <c r="G27" s="1">
        <f t="shared" si="0"/>
        <v>25292972</v>
      </c>
      <c r="H27" s="1">
        <f t="shared" si="0"/>
        <v>649912</v>
      </c>
      <c r="I27" s="1">
        <f t="shared" si="0"/>
        <v>5842809</v>
      </c>
      <c r="J27" s="1">
        <f t="shared" si="0"/>
        <v>851229299</v>
      </c>
      <c r="K27" s="1">
        <f t="shared" si="0"/>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35</v>
      </c>
      <c r="C3">
        <v>131656</v>
      </c>
    </row>
    <row r="4" spans="2:3">
      <c r="B4" t="s">
        <v>36</v>
      </c>
      <c r="C4">
        <v>61003</v>
      </c>
    </row>
    <row r="5" spans="2:3">
      <c r="B5" t="s">
        <v>37</v>
      </c>
      <c r="C5">
        <v>29572</v>
      </c>
    </row>
    <row r="6" spans="2:3">
      <c r="B6" t="s">
        <v>38</v>
      </c>
      <c r="C6">
        <v>22054</v>
      </c>
    </row>
    <row r="7" spans="2:3">
      <c r="B7" t="s">
        <v>39</v>
      </c>
      <c r="C7">
        <v>21559</v>
      </c>
    </row>
    <row r="8" spans="2:3">
      <c r="B8" t="s">
        <v>40</v>
      </c>
      <c r="C8">
        <v>69994</v>
      </c>
    </row>
    <row r="9" spans="2:3">
      <c r="B9" t="s">
        <v>41</v>
      </c>
      <c r="C9">
        <v>40433</v>
      </c>
    </row>
    <row r="10" spans="2:3">
      <c r="B10" s="5" t="s">
        <v>34</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6"/>
  <sheetViews>
    <sheetView tabSelected="1" topLeftCell="A274" workbookViewId="0">
      <selection activeCell="A274" sqref="A274:A307"/>
    </sheetView>
  </sheetViews>
  <sheetFormatPr baseColWidth="10" defaultRowHeight="15" x14ac:dyDescent="0"/>
  <cols>
    <col min="1" max="1" width="39.6640625" bestFit="1" customWidth="1"/>
    <col min="2" max="2" width="55.33203125" customWidth="1"/>
    <col min="3" max="3" width="30" customWidth="1"/>
    <col min="4" max="4" width="39.6640625" bestFit="1" customWidth="1"/>
    <col min="5" max="5" width="39.6640625" customWidth="1"/>
    <col min="6" max="7" width="11.33203125" bestFit="1" customWidth="1"/>
    <col min="8" max="8" width="16" customWidth="1"/>
  </cols>
  <sheetData>
    <row r="1" spans="1:20" s="5" customFormat="1">
      <c r="A1" s="5" t="s">
        <v>207</v>
      </c>
      <c r="B1" s="5" t="s">
        <v>208</v>
      </c>
      <c r="C1" s="5" t="s">
        <v>209</v>
      </c>
      <c r="D1" s="5" t="s">
        <v>210</v>
      </c>
      <c r="E1" s="5" t="s">
        <v>211</v>
      </c>
      <c r="F1" s="5" t="s">
        <v>213</v>
      </c>
      <c r="G1" s="5" t="s">
        <v>212</v>
      </c>
      <c r="H1" s="5" t="s">
        <v>214</v>
      </c>
      <c r="I1" s="5" t="s">
        <v>215</v>
      </c>
      <c r="J1" s="5" t="s">
        <v>216</v>
      </c>
    </row>
    <row r="2" spans="1:20">
      <c r="A2" t="s">
        <v>175</v>
      </c>
      <c r="B2" t="s">
        <v>176</v>
      </c>
      <c r="C2" t="s">
        <v>181</v>
      </c>
      <c r="D2" t="s">
        <v>50</v>
      </c>
      <c r="E2" s="12"/>
      <c r="F2" s="1">
        <v>326526</v>
      </c>
      <c r="G2" s="1">
        <v>345312</v>
      </c>
      <c r="I2" t="s">
        <v>218</v>
      </c>
      <c r="J2" t="s">
        <v>217</v>
      </c>
    </row>
    <row r="3" spans="1:20">
      <c r="A3" t="s">
        <v>175</v>
      </c>
      <c r="B3" t="s">
        <v>176</v>
      </c>
      <c r="C3" t="s">
        <v>181</v>
      </c>
      <c r="D3" t="s">
        <v>49</v>
      </c>
      <c r="E3" s="12"/>
      <c r="F3" s="1">
        <v>88075</v>
      </c>
      <c r="G3" s="1">
        <v>81919</v>
      </c>
      <c r="I3" t="s">
        <v>218</v>
      </c>
      <c r="J3" t="s">
        <v>217</v>
      </c>
    </row>
    <row r="4" spans="1:20">
      <c r="A4" t="s">
        <v>175</v>
      </c>
      <c r="B4" t="s">
        <v>176</v>
      </c>
      <c r="C4" t="s">
        <v>182</v>
      </c>
      <c r="D4" t="s">
        <v>51</v>
      </c>
      <c r="E4" s="12"/>
      <c r="F4" s="1">
        <v>2342852</v>
      </c>
      <c r="G4" s="1">
        <v>2444197</v>
      </c>
      <c r="I4" t="s">
        <v>218</v>
      </c>
      <c r="J4" t="s">
        <v>217</v>
      </c>
    </row>
    <row r="5" spans="1:20">
      <c r="A5" t="s">
        <v>175</v>
      </c>
      <c r="B5" t="s">
        <v>176</v>
      </c>
      <c r="C5" t="s">
        <v>182</v>
      </c>
      <c r="D5" t="s">
        <v>52</v>
      </c>
      <c r="E5" s="12"/>
      <c r="F5" s="1">
        <v>1835663</v>
      </c>
      <c r="G5" s="1">
        <v>1993141</v>
      </c>
      <c r="I5" t="s">
        <v>218</v>
      </c>
      <c r="J5" t="s">
        <v>217</v>
      </c>
    </row>
    <row r="6" spans="1:20">
      <c r="A6" t="s">
        <v>175</v>
      </c>
      <c r="B6" t="s">
        <v>176</v>
      </c>
      <c r="C6" t="s">
        <v>183</v>
      </c>
      <c r="D6" t="s">
        <v>53</v>
      </c>
      <c r="E6" s="12"/>
      <c r="F6" s="1">
        <v>3000</v>
      </c>
      <c r="G6" s="1">
        <v>3000</v>
      </c>
      <c r="I6" t="s">
        <v>218</v>
      </c>
      <c r="J6" t="s">
        <v>217</v>
      </c>
    </row>
    <row r="7" spans="1:20">
      <c r="A7" t="s">
        <v>175</v>
      </c>
      <c r="B7" t="s">
        <v>177</v>
      </c>
      <c r="C7" t="s">
        <v>184</v>
      </c>
      <c r="D7" t="s">
        <v>54</v>
      </c>
      <c r="E7" s="12"/>
      <c r="F7" s="1">
        <v>7587740</v>
      </c>
      <c r="G7" s="1">
        <v>8183019</v>
      </c>
      <c r="I7" t="s">
        <v>218</v>
      </c>
      <c r="J7" t="s">
        <v>217</v>
      </c>
    </row>
    <row r="8" spans="1:20">
      <c r="A8" t="s">
        <v>175</v>
      </c>
      <c r="B8" t="s">
        <v>177</v>
      </c>
      <c r="C8" t="s">
        <v>184</v>
      </c>
      <c r="D8" t="s">
        <v>55</v>
      </c>
      <c r="E8" s="12"/>
      <c r="F8" s="1">
        <v>150941</v>
      </c>
      <c r="G8" s="1">
        <v>130047</v>
      </c>
      <c r="I8" t="s">
        <v>218</v>
      </c>
      <c r="J8" t="s">
        <v>217</v>
      </c>
    </row>
    <row r="9" spans="1:20">
      <c r="A9" t="s">
        <v>175</v>
      </c>
      <c r="B9" t="s">
        <v>177</v>
      </c>
      <c r="C9" t="s">
        <v>185</v>
      </c>
      <c r="D9" t="s">
        <v>56</v>
      </c>
      <c r="E9" s="12"/>
      <c r="F9" s="1">
        <v>4300</v>
      </c>
      <c r="G9" s="1">
        <v>5224</v>
      </c>
      <c r="I9" t="s">
        <v>218</v>
      </c>
      <c r="J9" t="s">
        <v>217</v>
      </c>
    </row>
    <row r="10" spans="1:20">
      <c r="A10" t="s">
        <v>175</v>
      </c>
      <c r="B10" t="s">
        <v>177</v>
      </c>
      <c r="C10" t="s">
        <v>185</v>
      </c>
      <c r="D10" t="s">
        <v>57</v>
      </c>
      <c r="E10" s="12"/>
      <c r="F10" s="1">
        <v>0</v>
      </c>
      <c r="G10" s="1">
        <v>3100</v>
      </c>
      <c r="I10" t="s">
        <v>218</v>
      </c>
      <c r="J10" t="s">
        <v>217</v>
      </c>
    </row>
    <row r="11" spans="1:20">
      <c r="A11" t="s">
        <v>175</v>
      </c>
      <c r="B11" t="s">
        <v>177</v>
      </c>
      <c r="C11" t="s">
        <v>185</v>
      </c>
      <c r="D11" t="s">
        <v>58</v>
      </c>
      <c r="E11" s="12"/>
      <c r="F11" s="1">
        <v>14894</v>
      </c>
      <c r="G11" s="1">
        <v>10238</v>
      </c>
      <c r="I11" t="s">
        <v>218</v>
      </c>
      <c r="J11" t="s">
        <v>217</v>
      </c>
    </row>
    <row r="12" spans="1:20">
      <c r="A12" t="s">
        <v>175</v>
      </c>
      <c r="B12" t="s">
        <v>177</v>
      </c>
      <c r="C12" t="s">
        <v>185</v>
      </c>
      <c r="D12" t="s">
        <v>59</v>
      </c>
      <c r="E12" s="12"/>
      <c r="F12" s="1">
        <v>0</v>
      </c>
      <c r="G12" s="1">
        <v>0</v>
      </c>
      <c r="I12" t="s">
        <v>218</v>
      </c>
      <c r="J12" t="s">
        <v>217</v>
      </c>
    </row>
    <row r="13" spans="1:20">
      <c r="A13" t="s">
        <v>175</v>
      </c>
      <c r="B13" t="s">
        <v>177</v>
      </c>
      <c r="C13" t="s">
        <v>185</v>
      </c>
      <c r="D13" t="s">
        <v>60</v>
      </c>
      <c r="E13" s="12"/>
      <c r="F13">
        <v>850</v>
      </c>
      <c r="G13" s="1">
        <v>1325</v>
      </c>
      <c r="I13" t="s">
        <v>218</v>
      </c>
      <c r="J13" t="s">
        <v>217</v>
      </c>
    </row>
    <row r="14" spans="1:20">
      <c r="A14" t="s">
        <v>175</v>
      </c>
      <c r="B14" t="s">
        <v>177</v>
      </c>
      <c r="C14" t="s">
        <v>185</v>
      </c>
      <c r="D14" s="1" t="s">
        <v>61</v>
      </c>
      <c r="E14" s="13"/>
      <c r="F14" s="1">
        <v>4635</v>
      </c>
      <c r="G14">
        <v>461</v>
      </c>
      <c r="I14" t="s">
        <v>218</v>
      </c>
      <c r="J14" t="s">
        <v>217</v>
      </c>
    </row>
    <row r="15" spans="1:20">
      <c r="A15" t="s">
        <v>175</v>
      </c>
      <c r="B15" t="s">
        <v>177</v>
      </c>
      <c r="C15" t="s">
        <v>185</v>
      </c>
      <c r="D15" s="1" t="s">
        <v>62</v>
      </c>
      <c r="E15" s="13"/>
      <c r="F15" s="1">
        <v>4035</v>
      </c>
      <c r="G15" s="1">
        <v>4076</v>
      </c>
      <c r="H15" s="1"/>
      <c r="I15" t="s">
        <v>218</v>
      </c>
      <c r="J15" t="s">
        <v>217</v>
      </c>
      <c r="K15" s="1"/>
      <c r="L15" s="1"/>
      <c r="M15" s="1"/>
      <c r="N15" s="1"/>
      <c r="P15" s="1"/>
      <c r="Q15" s="1"/>
      <c r="S15" s="1"/>
      <c r="T15" s="1"/>
    </row>
    <row r="16" spans="1:20">
      <c r="A16" t="s">
        <v>175</v>
      </c>
      <c r="B16" t="s">
        <v>177</v>
      </c>
      <c r="C16" t="s">
        <v>185</v>
      </c>
      <c r="D16" s="1" t="s">
        <v>63</v>
      </c>
      <c r="E16" s="13"/>
      <c r="F16" s="1">
        <v>74000</v>
      </c>
      <c r="G16" s="1">
        <v>74000</v>
      </c>
      <c r="I16" t="s">
        <v>218</v>
      </c>
      <c r="J16" t="s">
        <v>217</v>
      </c>
    </row>
    <row r="17" spans="1:21">
      <c r="A17" t="s">
        <v>175</v>
      </c>
      <c r="B17" t="s">
        <v>177</v>
      </c>
      <c r="C17" t="s">
        <v>185</v>
      </c>
      <c r="D17" t="s">
        <v>64</v>
      </c>
      <c r="E17" s="12"/>
      <c r="F17" s="1">
        <v>5354</v>
      </c>
      <c r="G17" s="1">
        <v>5434</v>
      </c>
      <c r="I17" t="s">
        <v>218</v>
      </c>
      <c r="J17" t="s">
        <v>217</v>
      </c>
    </row>
    <row r="18" spans="1:21">
      <c r="A18" t="s">
        <v>175</v>
      </c>
      <c r="B18" t="s">
        <v>177</v>
      </c>
      <c r="C18" t="s">
        <v>185</v>
      </c>
      <c r="D18" t="s">
        <v>65</v>
      </c>
      <c r="E18" s="12"/>
      <c r="F18" s="1">
        <v>50539</v>
      </c>
      <c r="G18" s="1">
        <v>58498</v>
      </c>
      <c r="I18" t="s">
        <v>218</v>
      </c>
      <c r="J18" t="s">
        <v>217</v>
      </c>
    </row>
    <row r="19" spans="1:21">
      <c r="A19" t="s">
        <v>175</v>
      </c>
      <c r="B19" t="s">
        <v>177</v>
      </c>
      <c r="C19" t="s">
        <v>185</v>
      </c>
      <c r="D19" t="s">
        <v>66</v>
      </c>
      <c r="E19" s="12"/>
      <c r="F19" s="1">
        <v>2875</v>
      </c>
      <c r="G19" s="1">
        <v>2984</v>
      </c>
      <c r="I19" t="s">
        <v>218</v>
      </c>
      <c r="J19" t="s">
        <v>217</v>
      </c>
    </row>
    <row r="20" spans="1:21">
      <c r="A20" t="s">
        <v>175</v>
      </c>
      <c r="B20" t="s">
        <v>177</v>
      </c>
      <c r="C20" t="s">
        <v>185</v>
      </c>
      <c r="D20" t="s">
        <v>67</v>
      </c>
      <c r="E20" s="12"/>
      <c r="F20" s="1">
        <v>10000</v>
      </c>
      <c r="G20" s="1">
        <v>0</v>
      </c>
      <c r="I20" t="s">
        <v>218</v>
      </c>
      <c r="J20" t="s">
        <v>217</v>
      </c>
    </row>
    <row r="21" spans="1:21">
      <c r="A21" t="s">
        <v>175</v>
      </c>
      <c r="B21" t="s">
        <v>177</v>
      </c>
      <c r="C21" t="s">
        <v>185</v>
      </c>
      <c r="D21" t="s">
        <v>68</v>
      </c>
      <c r="E21" s="12"/>
      <c r="F21" s="1">
        <v>1911</v>
      </c>
      <c r="G21" s="1">
        <v>1234</v>
      </c>
      <c r="I21" t="s">
        <v>218</v>
      </c>
      <c r="J21" t="s">
        <v>217</v>
      </c>
    </row>
    <row r="22" spans="1:21">
      <c r="A22" t="s">
        <v>175</v>
      </c>
      <c r="B22" t="s">
        <v>177</v>
      </c>
      <c r="C22" t="s">
        <v>185</v>
      </c>
      <c r="D22" s="1" t="s">
        <v>69</v>
      </c>
      <c r="E22" s="13"/>
      <c r="F22" s="1">
        <v>0</v>
      </c>
      <c r="G22" s="1">
        <v>4793</v>
      </c>
      <c r="I22" t="s">
        <v>218</v>
      </c>
      <c r="J22" t="s">
        <v>217</v>
      </c>
      <c r="K22" s="1"/>
      <c r="L22" s="1"/>
      <c r="M22" s="1"/>
      <c r="N22" s="1"/>
      <c r="O22" s="1"/>
      <c r="P22" s="1"/>
      <c r="Q22" s="1"/>
      <c r="S22" s="1"/>
      <c r="U22" s="1"/>
    </row>
    <row r="23" spans="1:21">
      <c r="A23" t="s">
        <v>175</v>
      </c>
      <c r="B23" t="s">
        <v>177</v>
      </c>
      <c r="C23" t="s">
        <v>185</v>
      </c>
      <c r="D23" s="1" t="s">
        <v>70</v>
      </c>
      <c r="E23" s="13"/>
      <c r="F23" s="1">
        <v>11700</v>
      </c>
      <c r="G23" s="1">
        <v>0</v>
      </c>
      <c r="I23" t="s">
        <v>218</v>
      </c>
      <c r="J23" t="s">
        <v>217</v>
      </c>
    </row>
    <row r="24" spans="1:21">
      <c r="A24" t="s">
        <v>175</v>
      </c>
      <c r="B24" t="s">
        <v>177</v>
      </c>
      <c r="C24" t="s">
        <v>185</v>
      </c>
      <c r="D24" t="s">
        <v>71</v>
      </c>
      <c r="E24" s="12"/>
      <c r="F24" s="1">
        <v>0</v>
      </c>
      <c r="G24" s="1">
        <v>3100</v>
      </c>
      <c r="I24" t="s">
        <v>218</v>
      </c>
      <c r="J24" t="s">
        <v>217</v>
      </c>
    </row>
    <row r="25" spans="1:21">
      <c r="A25" t="s">
        <v>175</v>
      </c>
      <c r="B25" t="s">
        <v>177</v>
      </c>
      <c r="C25" t="s">
        <v>185</v>
      </c>
      <c r="D25" s="1" t="s">
        <v>72</v>
      </c>
      <c r="E25" s="13"/>
      <c r="F25" s="1">
        <v>48790</v>
      </c>
      <c r="G25" s="1">
        <v>30821</v>
      </c>
      <c r="I25" t="s">
        <v>218</v>
      </c>
      <c r="J25" t="s">
        <v>217</v>
      </c>
      <c r="K25" s="1"/>
      <c r="L25" s="1"/>
      <c r="M25" s="1"/>
      <c r="N25" s="1"/>
      <c r="O25" s="1"/>
      <c r="Q25" s="1"/>
      <c r="T25" s="1"/>
      <c r="U25" s="1"/>
    </row>
    <row r="26" spans="1:21">
      <c r="A26" t="s">
        <v>175</v>
      </c>
      <c r="B26" t="s">
        <v>177</v>
      </c>
      <c r="C26" t="s">
        <v>73</v>
      </c>
      <c r="D26" s="1"/>
      <c r="E26" s="13"/>
      <c r="F26" s="1">
        <v>55025</v>
      </c>
      <c r="G26" s="1">
        <v>84249</v>
      </c>
      <c r="I26" t="s">
        <v>218</v>
      </c>
      <c r="J26" t="s">
        <v>217</v>
      </c>
    </row>
    <row r="27" spans="1:21">
      <c r="A27" t="s">
        <v>175</v>
      </c>
      <c r="B27" t="s">
        <v>177</v>
      </c>
      <c r="C27" t="s">
        <v>186</v>
      </c>
      <c r="D27" t="s">
        <v>74</v>
      </c>
      <c r="E27" s="12"/>
      <c r="F27" s="1">
        <v>9242</v>
      </c>
      <c r="G27" s="1">
        <v>6000</v>
      </c>
      <c r="I27" t="s">
        <v>218</v>
      </c>
      <c r="J27" t="s">
        <v>217</v>
      </c>
    </row>
    <row r="28" spans="1:21">
      <c r="A28" t="s">
        <v>175</v>
      </c>
      <c r="B28" t="s">
        <v>177</v>
      </c>
      <c r="C28" t="s">
        <v>186</v>
      </c>
      <c r="D28" s="1" t="s">
        <v>75</v>
      </c>
      <c r="E28" s="13"/>
      <c r="F28" s="1">
        <v>74000</v>
      </c>
      <c r="G28" s="1">
        <v>74000</v>
      </c>
      <c r="I28" t="s">
        <v>218</v>
      </c>
      <c r="J28" t="s">
        <v>217</v>
      </c>
      <c r="K28" s="1"/>
      <c r="M28" s="1"/>
      <c r="N28" s="1"/>
      <c r="O28" s="1"/>
      <c r="Q28" s="1"/>
      <c r="T28" s="1"/>
      <c r="U28" s="1"/>
    </row>
    <row r="29" spans="1:21">
      <c r="A29" t="s">
        <v>175</v>
      </c>
      <c r="B29" t="s">
        <v>177</v>
      </c>
      <c r="C29" s="1" t="s">
        <v>76</v>
      </c>
      <c r="D29" s="1"/>
      <c r="E29" s="13"/>
      <c r="F29" s="1">
        <v>6800</v>
      </c>
      <c r="G29" s="1">
        <v>162338</v>
      </c>
      <c r="I29" t="s">
        <v>218</v>
      </c>
      <c r="J29" t="s">
        <v>217</v>
      </c>
    </row>
    <row r="30" spans="1:21">
      <c r="A30" t="s">
        <v>175</v>
      </c>
      <c r="B30" t="s">
        <v>177</v>
      </c>
      <c r="C30" t="s">
        <v>77</v>
      </c>
      <c r="D30" t="s">
        <v>78</v>
      </c>
      <c r="E30" s="12"/>
      <c r="F30" s="1">
        <v>93419</v>
      </c>
      <c r="G30" s="1">
        <v>0</v>
      </c>
      <c r="I30" t="s">
        <v>218</v>
      </c>
      <c r="J30" t="s">
        <v>217</v>
      </c>
    </row>
    <row r="31" spans="1:21">
      <c r="A31" t="s">
        <v>175</v>
      </c>
      <c r="B31" t="s">
        <v>177</v>
      </c>
      <c r="C31" t="s">
        <v>219</v>
      </c>
      <c r="D31" s="1" t="s">
        <v>79</v>
      </c>
      <c r="E31" s="13"/>
      <c r="F31" s="1">
        <v>15640</v>
      </c>
      <c r="G31" s="1">
        <v>13401</v>
      </c>
      <c r="H31" s="1"/>
      <c r="I31" t="s">
        <v>218</v>
      </c>
      <c r="J31" t="s">
        <v>217</v>
      </c>
      <c r="K31" s="1"/>
      <c r="M31" s="1"/>
      <c r="N31" s="1"/>
      <c r="O31" s="1"/>
      <c r="Q31" s="1"/>
      <c r="T31" s="1"/>
      <c r="U31" s="1"/>
    </row>
    <row r="32" spans="1:21">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165">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f>4550163-SUM(F252:F261)</f>
        <v>4550163</v>
      </c>
      <c r="G262" s="10">
        <f>3676094-SUM(G252:G261)</f>
        <v>1521094</v>
      </c>
      <c r="I262" t="s">
        <v>438</v>
      </c>
      <c r="J262" t="s">
        <v>437</v>
      </c>
    </row>
    <row r="263" spans="1:10">
      <c r="A263" t="s">
        <v>1</v>
      </c>
      <c r="B263" t="s">
        <v>411</v>
      </c>
      <c r="C263" t="s">
        <v>413</v>
      </c>
      <c r="D263" t="s">
        <v>425</v>
      </c>
      <c r="F263" s="10">
        <v>0</v>
      </c>
      <c r="G263">
        <v>323000</v>
      </c>
      <c r="I263" t="s">
        <v>438</v>
      </c>
      <c r="J263" t="s">
        <v>437</v>
      </c>
    </row>
    <row r="264" spans="1:10">
      <c r="A264" t="s">
        <v>1</v>
      </c>
      <c r="B264" t="s">
        <v>411</v>
      </c>
      <c r="C264" t="s">
        <v>413</v>
      </c>
      <c r="D264" t="s">
        <v>426</v>
      </c>
      <c r="F264" s="10">
        <v>0</v>
      </c>
      <c r="G264" s="10">
        <v>161000</v>
      </c>
      <c r="I264" t="s">
        <v>438</v>
      </c>
      <c r="J264" t="s">
        <v>437</v>
      </c>
    </row>
    <row r="265" spans="1:10">
      <c r="A265" t="s">
        <v>1</v>
      </c>
      <c r="B265" t="s">
        <v>411</v>
      </c>
      <c r="C265" t="s">
        <v>413</v>
      </c>
      <c r="D265" t="s">
        <v>427</v>
      </c>
      <c r="F265" s="10">
        <v>0</v>
      </c>
      <c r="G265" s="10">
        <v>412000</v>
      </c>
      <c r="I265" t="s">
        <v>438</v>
      </c>
      <c r="J265" t="s">
        <v>437</v>
      </c>
    </row>
    <row r="266" spans="1:10">
      <c r="A266" t="s">
        <v>1</v>
      </c>
      <c r="B266" t="s">
        <v>411</v>
      </c>
      <c r="C266" t="s">
        <v>413</v>
      </c>
      <c r="D266" t="s">
        <v>430</v>
      </c>
      <c r="F266" s="10">
        <v>0</v>
      </c>
      <c r="G266" s="10">
        <v>206000</v>
      </c>
      <c r="I266" t="s">
        <v>438</v>
      </c>
      <c r="J266" t="s">
        <v>437</v>
      </c>
    </row>
    <row r="267" spans="1:10">
      <c r="A267" t="s">
        <v>1</v>
      </c>
      <c r="B267" t="s">
        <v>411</v>
      </c>
      <c r="C267" t="s">
        <v>413</v>
      </c>
      <c r="D267" t="s">
        <v>429</v>
      </c>
      <c r="F267" s="10">
        <v>0</v>
      </c>
      <c r="G267" s="10">
        <v>139000</v>
      </c>
      <c r="I267" t="s">
        <v>438</v>
      </c>
      <c r="J267" t="s">
        <v>437</v>
      </c>
    </row>
    <row r="268" spans="1:10">
      <c r="A268" t="s">
        <v>1</v>
      </c>
      <c r="B268" t="s">
        <v>411</v>
      </c>
      <c r="C268" t="s">
        <v>413</v>
      </c>
      <c r="D268" t="s">
        <v>431</v>
      </c>
      <c r="F268" s="10">
        <v>0</v>
      </c>
      <c r="G268" s="10">
        <v>111000</v>
      </c>
      <c r="I268" t="s">
        <v>438</v>
      </c>
      <c r="J268" t="s">
        <v>437</v>
      </c>
    </row>
    <row r="269" spans="1:10">
      <c r="A269" t="s">
        <v>1</v>
      </c>
      <c r="B269" t="s">
        <v>411</v>
      </c>
      <c r="C269" t="s">
        <v>413</v>
      </c>
      <c r="D269" t="s">
        <v>432</v>
      </c>
      <c r="F269" s="10">
        <v>0</v>
      </c>
      <c r="G269" s="10">
        <v>105000</v>
      </c>
      <c r="I269" t="s">
        <v>438</v>
      </c>
      <c r="J269" t="s">
        <v>437</v>
      </c>
    </row>
    <row r="270" spans="1:10">
      <c r="A270" t="s">
        <v>1</v>
      </c>
      <c r="B270" t="s">
        <v>411</v>
      </c>
      <c r="C270" t="s">
        <v>413</v>
      </c>
      <c r="D270" t="s">
        <v>428</v>
      </c>
      <c r="F270" s="10">
        <v>0</v>
      </c>
      <c r="G270" s="10">
        <v>516000</v>
      </c>
      <c r="I270" t="s">
        <v>438</v>
      </c>
      <c r="J270" t="s">
        <v>437</v>
      </c>
    </row>
    <row r="271" spans="1:10">
      <c r="A271" t="s">
        <v>1</v>
      </c>
      <c r="B271" t="s">
        <v>411</v>
      </c>
      <c r="C271" t="s">
        <v>413</v>
      </c>
      <c r="D271" t="s">
        <v>387</v>
      </c>
      <c r="F271" s="10">
        <f>5300993-SUM(F263:F270)</f>
        <v>5300993</v>
      </c>
      <c r="G271" s="10">
        <f>5295299-SUM(G263:G270)</f>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511</v>
      </c>
      <c r="B274" t="s">
        <v>475</v>
      </c>
      <c r="C274" t="s">
        <v>441</v>
      </c>
      <c r="D274" t="s">
        <v>442</v>
      </c>
      <c r="F274" s="10">
        <v>365045</v>
      </c>
      <c r="G274" s="10">
        <v>203547</v>
      </c>
      <c r="I274" t="s">
        <v>487</v>
      </c>
      <c r="J274" t="s">
        <v>486</v>
      </c>
    </row>
    <row r="275" spans="1:10">
      <c r="A275" t="s">
        <v>511</v>
      </c>
      <c r="B275" t="s">
        <v>475</v>
      </c>
      <c r="C275" t="s">
        <v>441</v>
      </c>
      <c r="D275" t="s">
        <v>444</v>
      </c>
      <c r="F275" s="10">
        <v>19915164</v>
      </c>
      <c r="G275" s="10">
        <v>19904018</v>
      </c>
      <c r="I275" t="s">
        <v>487</v>
      </c>
      <c r="J275" t="s">
        <v>486</v>
      </c>
    </row>
    <row r="276" spans="1:10">
      <c r="A276" t="s">
        <v>511</v>
      </c>
      <c r="B276" t="s">
        <v>475</v>
      </c>
      <c r="C276" t="s">
        <v>441</v>
      </c>
      <c r="D276" t="s">
        <v>443</v>
      </c>
      <c r="F276" s="10">
        <v>2340333</v>
      </c>
      <c r="G276" s="10">
        <v>2362827</v>
      </c>
      <c r="I276" t="s">
        <v>487</v>
      </c>
      <c r="J276" t="s">
        <v>486</v>
      </c>
    </row>
    <row r="277" spans="1:10">
      <c r="A277" t="s">
        <v>511</v>
      </c>
      <c r="B277" t="s">
        <v>475</v>
      </c>
      <c r="C277" t="s">
        <v>445</v>
      </c>
      <c r="D277" t="s">
        <v>446</v>
      </c>
      <c r="F277" s="10">
        <v>63633</v>
      </c>
      <c r="G277" s="10">
        <v>62438</v>
      </c>
      <c r="I277" t="s">
        <v>487</v>
      </c>
      <c r="J277" t="s">
        <v>486</v>
      </c>
    </row>
    <row r="278" spans="1:10">
      <c r="A278" t="s">
        <v>511</v>
      </c>
      <c r="B278" t="s">
        <v>475</v>
      </c>
      <c r="C278" t="s">
        <v>445</v>
      </c>
      <c r="D278" t="s">
        <v>447</v>
      </c>
      <c r="F278" s="10">
        <v>167917</v>
      </c>
      <c r="G278" s="10">
        <v>228063</v>
      </c>
      <c r="I278" t="s">
        <v>487</v>
      </c>
      <c r="J278" t="s">
        <v>486</v>
      </c>
    </row>
    <row r="279" spans="1:10">
      <c r="A279" t="s">
        <v>511</v>
      </c>
      <c r="B279" t="s">
        <v>475</v>
      </c>
      <c r="C279" t="s">
        <v>448</v>
      </c>
      <c r="D279" t="s">
        <v>449</v>
      </c>
      <c r="F279" s="10">
        <v>166925</v>
      </c>
      <c r="G279" s="10">
        <v>178830</v>
      </c>
      <c r="H279" t="s">
        <v>453</v>
      </c>
      <c r="I279" t="s">
        <v>487</v>
      </c>
      <c r="J279" t="s">
        <v>486</v>
      </c>
    </row>
    <row r="280" spans="1:10">
      <c r="A280" t="s">
        <v>511</v>
      </c>
      <c r="B280" t="s">
        <v>475</v>
      </c>
      <c r="C280" t="s">
        <v>448</v>
      </c>
      <c r="D280" t="s">
        <v>450</v>
      </c>
      <c r="F280" s="10">
        <v>70407</v>
      </c>
      <c r="G280" s="10">
        <v>63543</v>
      </c>
      <c r="I280" t="s">
        <v>487</v>
      </c>
      <c r="J280" t="s">
        <v>486</v>
      </c>
    </row>
    <row r="281" spans="1:10">
      <c r="A281" t="s">
        <v>511</v>
      </c>
      <c r="B281" t="s">
        <v>475</v>
      </c>
      <c r="C281" t="s">
        <v>448</v>
      </c>
      <c r="D281" t="s">
        <v>451</v>
      </c>
      <c r="F281" s="10">
        <v>82088</v>
      </c>
      <c r="G281" s="10">
        <v>81876</v>
      </c>
      <c r="I281" t="s">
        <v>487</v>
      </c>
      <c r="J281" t="s">
        <v>486</v>
      </c>
    </row>
    <row r="282" spans="1:10">
      <c r="A282" t="s">
        <v>511</v>
      </c>
      <c r="B282" t="s">
        <v>475</v>
      </c>
      <c r="C282" t="s">
        <v>448</v>
      </c>
      <c r="D282" t="s">
        <v>452</v>
      </c>
      <c r="F282" s="10">
        <v>6139</v>
      </c>
      <c r="G282" s="10">
        <v>6642</v>
      </c>
      <c r="I282" t="s">
        <v>487</v>
      </c>
      <c r="J282" t="s">
        <v>486</v>
      </c>
    </row>
    <row r="283" spans="1:10">
      <c r="A283" t="s">
        <v>511</v>
      </c>
      <c r="B283" t="s">
        <v>475</v>
      </c>
      <c r="C283" t="s">
        <v>448</v>
      </c>
      <c r="D283" t="s">
        <v>454</v>
      </c>
      <c r="F283" s="10">
        <v>24124</v>
      </c>
      <c r="G283" s="10">
        <v>237138</v>
      </c>
      <c r="I283" t="s">
        <v>487</v>
      </c>
      <c r="J283" t="s">
        <v>486</v>
      </c>
    </row>
    <row r="284" spans="1:10">
      <c r="A284" t="s">
        <v>511</v>
      </c>
      <c r="B284" t="s">
        <v>475</v>
      </c>
      <c r="C284" t="s">
        <v>455</v>
      </c>
      <c r="D284" t="s">
        <v>456</v>
      </c>
      <c r="F284" s="10">
        <v>34840634</v>
      </c>
      <c r="G284" s="10">
        <v>36800446</v>
      </c>
      <c r="I284" t="s">
        <v>487</v>
      </c>
      <c r="J284" t="s">
        <v>486</v>
      </c>
    </row>
    <row r="285" spans="1:10">
      <c r="A285" t="s">
        <v>511</v>
      </c>
      <c r="B285" t="s">
        <v>475</v>
      </c>
      <c r="C285" t="s">
        <v>455</v>
      </c>
      <c r="D285" t="s">
        <v>457</v>
      </c>
      <c r="F285" s="10">
        <v>264344</v>
      </c>
      <c r="G285" s="10">
        <v>242267</v>
      </c>
      <c r="I285" t="s">
        <v>487</v>
      </c>
      <c r="J285" t="s">
        <v>486</v>
      </c>
    </row>
    <row r="286" spans="1:10">
      <c r="A286" t="s">
        <v>511</v>
      </c>
      <c r="B286" t="s">
        <v>475</v>
      </c>
      <c r="C286" t="s">
        <v>458</v>
      </c>
      <c r="D286" t="s">
        <v>459</v>
      </c>
      <c r="F286" s="10">
        <v>166286</v>
      </c>
      <c r="G286" s="10">
        <v>202977</v>
      </c>
      <c r="I286" t="s">
        <v>487</v>
      </c>
      <c r="J286" t="s">
        <v>486</v>
      </c>
    </row>
    <row r="287" spans="1:10">
      <c r="A287" t="s">
        <v>511</v>
      </c>
      <c r="B287" t="s">
        <v>475</v>
      </c>
      <c r="C287" t="s">
        <v>458</v>
      </c>
      <c r="D287" t="s">
        <v>460</v>
      </c>
      <c r="F287" s="10">
        <v>14519777</v>
      </c>
      <c r="G287" s="10">
        <v>14861857</v>
      </c>
      <c r="I287" t="s">
        <v>487</v>
      </c>
      <c r="J287" t="s">
        <v>486</v>
      </c>
    </row>
    <row r="288" spans="1:10">
      <c r="A288" t="s">
        <v>511</v>
      </c>
      <c r="B288" t="s">
        <v>475</v>
      </c>
      <c r="C288" t="s">
        <v>458</v>
      </c>
      <c r="D288" t="s">
        <v>461</v>
      </c>
      <c r="F288" s="10">
        <v>5736372</v>
      </c>
      <c r="G288" s="10">
        <v>6291529</v>
      </c>
      <c r="I288" t="s">
        <v>487</v>
      </c>
      <c r="J288" t="s">
        <v>486</v>
      </c>
    </row>
    <row r="289" spans="1:10">
      <c r="A289" t="s">
        <v>511</v>
      </c>
      <c r="B289" t="s">
        <v>475</v>
      </c>
      <c r="C289" t="s">
        <v>458</v>
      </c>
      <c r="D289" t="s">
        <v>465</v>
      </c>
      <c r="F289" s="10">
        <v>430529</v>
      </c>
      <c r="G289" s="10">
        <v>360531</v>
      </c>
      <c r="I289" t="s">
        <v>487</v>
      </c>
      <c r="J289" t="s">
        <v>486</v>
      </c>
    </row>
    <row r="290" spans="1:10">
      <c r="A290" t="s">
        <v>511</v>
      </c>
      <c r="B290" t="s">
        <v>475</v>
      </c>
      <c r="C290" t="s">
        <v>458</v>
      </c>
      <c r="D290" t="s">
        <v>462</v>
      </c>
      <c r="F290" s="10">
        <v>22359</v>
      </c>
      <c r="G290" s="10">
        <v>21495</v>
      </c>
      <c r="I290" t="s">
        <v>487</v>
      </c>
      <c r="J290" t="s">
        <v>486</v>
      </c>
    </row>
    <row r="291" spans="1:10">
      <c r="A291" t="s">
        <v>511</v>
      </c>
      <c r="B291" t="s">
        <v>475</v>
      </c>
      <c r="C291" t="s">
        <v>458</v>
      </c>
      <c r="D291" t="s">
        <v>463</v>
      </c>
      <c r="F291" s="10">
        <v>0</v>
      </c>
      <c r="G291" s="10">
        <v>66921</v>
      </c>
      <c r="I291" t="s">
        <v>487</v>
      </c>
      <c r="J291" t="s">
        <v>486</v>
      </c>
    </row>
    <row r="292" spans="1:10">
      <c r="A292" t="s">
        <v>511</v>
      </c>
      <c r="B292" t="s">
        <v>475</v>
      </c>
      <c r="C292" t="s">
        <v>458</v>
      </c>
      <c r="D292" t="s">
        <v>464</v>
      </c>
      <c r="F292" s="10">
        <v>0</v>
      </c>
      <c r="G292" s="10">
        <v>96411</v>
      </c>
      <c r="I292" t="s">
        <v>487</v>
      </c>
      <c r="J292" t="s">
        <v>486</v>
      </c>
    </row>
    <row r="293" spans="1:10">
      <c r="A293" t="s">
        <v>511</v>
      </c>
      <c r="B293" t="s">
        <v>475</v>
      </c>
      <c r="C293" t="s">
        <v>466</v>
      </c>
      <c r="F293" s="10">
        <v>51367</v>
      </c>
      <c r="G293" s="10">
        <v>44242</v>
      </c>
      <c r="H293" t="s">
        <v>467</v>
      </c>
      <c r="I293" t="s">
        <v>487</v>
      </c>
      <c r="J293" t="s">
        <v>486</v>
      </c>
    </row>
    <row r="294" spans="1:10">
      <c r="A294" t="s">
        <v>511</v>
      </c>
      <c r="B294" t="s">
        <v>475</v>
      </c>
      <c r="C294" t="s">
        <v>468</v>
      </c>
      <c r="D294" t="s">
        <v>469</v>
      </c>
      <c r="F294" s="10">
        <v>300455</v>
      </c>
      <c r="G294" s="10">
        <v>213829</v>
      </c>
      <c r="I294" t="s">
        <v>487</v>
      </c>
      <c r="J294" t="s">
        <v>486</v>
      </c>
    </row>
    <row r="295" spans="1:10">
      <c r="A295" t="s">
        <v>511</v>
      </c>
      <c r="B295" t="s">
        <v>475</v>
      </c>
      <c r="C295" t="s">
        <v>468</v>
      </c>
      <c r="D295" t="s">
        <v>470</v>
      </c>
      <c r="F295" s="10">
        <v>145312</v>
      </c>
      <c r="G295" s="10">
        <v>102105</v>
      </c>
      <c r="I295" t="s">
        <v>487</v>
      </c>
      <c r="J295" t="s">
        <v>486</v>
      </c>
    </row>
    <row r="296" spans="1:10">
      <c r="A296" t="s">
        <v>511</v>
      </c>
      <c r="B296" t="s">
        <v>475</v>
      </c>
      <c r="C296" t="s">
        <v>468</v>
      </c>
      <c r="D296" t="s">
        <v>473</v>
      </c>
      <c r="F296" s="10">
        <v>92030</v>
      </c>
      <c r="G296" s="10">
        <v>94567</v>
      </c>
      <c r="I296" t="s">
        <v>487</v>
      </c>
      <c r="J296" t="s">
        <v>486</v>
      </c>
    </row>
    <row r="297" spans="1:10">
      <c r="A297" t="s">
        <v>511</v>
      </c>
      <c r="B297" t="s">
        <v>475</v>
      </c>
      <c r="C297" t="s">
        <v>468</v>
      </c>
      <c r="D297" t="s">
        <v>471</v>
      </c>
      <c r="F297" s="10">
        <v>573163</v>
      </c>
      <c r="G297" s="10">
        <v>576908</v>
      </c>
      <c r="I297" t="s">
        <v>487</v>
      </c>
      <c r="J297" t="s">
        <v>486</v>
      </c>
    </row>
    <row r="298" spans="1:10">
      <c r="A298" t="s">
        <v>511</v>
      </c>
      <c r="B298" t="s">
        <v>475</v>
      </c>
      <c r="C298" t="s">
        <v>468</v>
      </c>
      <c r="D298" t="s">
        <v>472</v>
      </c>
      <c r="F298" s="10">
        <v>140865</v>
      </c>
      <c r="G298" s="10">
        <v>95813</v>
      </c>
      <c r="I298" t="s">
        <v>487</v>
      </c>
      <c r="J298" t="s">
        <v>486</v>
      </c>
    </row>
    <row r="299" spans="1:10">
      <c r="A299" t="s">
        <v>511</v>
      </c>
      <c r="B299" t="s">
        <v>474</v>
      </c>
      <c r="C299" t="s">
        <v>477</v>
      </c>
      <c r="F299" s="10">
        <v>53428</v>
      </c>
      <c r="G299" s="10">
        <v>50952</v>
      </c>
      <c r="I299" t="s">
        <v>487</v>
      </c>
      <c r="J299" t="s">
        <v>486</v>
      </c>
    </row>
    <row r="300" spans="1:10">
      <c r="A300" t="s">
        <v>511</v>
      </c>
      <c r="B300" t="s">
        <v>474</v>
      </c>
      <c r="C300" t="s">
        <v>476</v>
      </c>
      <c r="F300" s="10">
        <v>6500</v>
      </c>
      <c r="G300" s="10">
        <v>4903</v>
      </c>
      <c r="I300" t="s">
        <v>487</v>
      </c>
      <c r="J300" t="s">
        <v>486</v>
      </c>
    </row>
    <row r="301" spans="1:10">
      <c r="A301" t="s">
        <v>511</v>
      </c>
      <c r="B301" t="s">
        <v>478</v>
      </c>
      <c r="F301" s="10">
        <v>9956</v>
      </c>
      <c r="G301" s="10">
        <v>10796</v>
      </c>
      <c r="I301" t="s">
        <v>487</v>
      </c>
      <c r="J301" t="s">
        <v>486</v>
      </c>
    </row>
    <row r="302" spans="1:10">
      <c r="A302" t="s">
        <v>511</v>
      </c>
      <c r="B302" t="s">
        <v>479</v>
      </c>
      <c r="F302" s="10">
        <v>6110</v>
      </c>
      <c r="G302" s="10">
        <v>5613</v>
      </c>
      <c r="I302" t="s">
        <v>487</v>
      </c>
      <c r="J302" t="s">
        <v>486</v>
      </c>
    </row>
    <row r="303" spans="1:10">
      <c r="A303" t="s">
        <v>511</v>
      </c>
      <c r="B303" t="s">
        <v>480</v>
      </c>
      <c r="C303" t="s">
        <v>481</v>
      </c>
      <c r="F303" s="10">
        <v>74248</v>
      </c>
      <c r="G303" s="10">
        <v>79835</v>
      </c>
      <c r="I303" t="s">
        <v>487</v>
      </c>
      <c r="J303" t="s">
        <v>486</v>
      </c>
    </row>
    <row r="304" spans="1:10">
      <c r="A304" t="s">
        <v>511</v>
      </c>
      <c r="B304" t="s">
        <v>480</v>
      </c>
      <c r="C304" t="s">
        <v>483</v>
      </c>
      <c r="F304" s="10">
        <v>33871</v>
      </c>
      <c r="G304" s="10">
        <v>73869</v>
      </c>
      <c r="I304" t="s">
        <v>487</v>
      </c>
      <c r="J304" t="s">
        <v>486</v>
      </c>
    </row>
    <row r="305" spans="1:10">
      <c r="A305" t="s">
        <v>511</v>
      </c>
      <c r="B305" t="s">
        <v>480</v>
      </c>
      <c r="C305" t="s">
        <v>482</v>
      </c>
      <c r="F305" s="10">
        <v>34061</v>
      </c>
      <c r="G305" s="10">
        <v>32274</v>
      </c>
      <c r="I305" t="s">
        <v>487</v>
      </c>
      <c r="J305" t="s">
        <v>486</v>
      </c>
    </row>
    <row r="306" spans="1:10">
      <c r="A306" t="s">
        <v>511</v>
      </c>
      <c r="B306" t="s">
        <v>484</v>
      </c>
      <c r="F306" s="10">
        <v>84175</v>
      </c>
      <c r="G306" s="10">
        <v>74015</v>
      </c>
      <c r="I306" t="s">
        <v>487</v>
      </c>
      <c r="J306" t="s">
        <v>486</v>
      </c>
    </row>
    <row r="307" spans="1:10">
      <c r="A307" t="s">
        <v>511</v>
      </c>
      <c r="B307" t="s">
        <v>485</v>
      </c>
      <c r="F307" s="10">
        <v>57517</v>
      </c>
      <c r="G307" s="10">
        <v>72219</v>
      </c>
      <c r="I307" t="s">
        <v>487</v>
      </c>
      <c r="J307" t="s">
        <v>486</v>
      </c>
    </row>
    <row r="308" spans="1:10">
      <c r="A308" t="s">
        <v>489</v>
      </c>
      <c r="B308" t="s">
        <v>490</v>
      </c>
      <c r="C308" t="s">
        <v>491</v>
      </c>
      <c r="D308" t="s">
        <v>492</v>
      </c>
      <c r="E308" t="s">
        <v>495</v>
      </c>
      <c r="F308" s="10">
        <v>395573</v>
      </c>
      <c r="G308" s="10">
        <v>379205</v>
      </c>
    </row>
    <row r="309" spans="1:10">
      <c r="A309" t="s">
        <v>489</v>
      </c>
      <c r="B309" t="s">
        <v>490</v>
      </c>
      <c r="C309" t="s">
        <v>491</v>
      </c>
      <c r="D309" t="s">
        <v>492</v>
      </c>
      <c r="E309" t="s">
        <v>496</v>
      </c>
      <c r="F309" s="10">
        <v>5980</v>
      </c>
      <c r="G309" s="10">
        <v>77400</v>
      </c>
    </row>
    <row r="310" spans="1:10">
      <c r="A310" t="s">
        <v>489</v>
      </c>
      <c r="B310" t="s">
        <v>490</v>
      </c>
      <c r="C310" t="s">
        <v>491</v>
      </c>
      <c r="D310" t="s">
        <v>492</v>
      </c>
      <c r="E310" t="s">
        <v>497</v>
      </c>
      <c r="F310" s="10">
        <v>28175</v>
      </c>
      <c r="G310" s="10">
        <v>26100</v>
      </c>
    </row>
    <row r="311" spans="1:10">
      <c r="A311" t="s">
        <v>489</v>
      </c>
      <c r="B311" t="s">
        <v>490</v>
      </c>
      <c r="C311" t="s">
        <v>491</v>
      </c>
      <c r="D311" t="s">
        <v>492</v>
      </c>
      <c r="E311" t="s">
        <v>387</v>
      </c>
      <c r="F311" s="10">
        <f>816169-SUM(F308:F310)</f>
        <v>386441</v>
      </c>
      <c r="G311" s="10">
        <f>685151-SUM(G308:G310)</f>
        <v>202446</v>
      </c>
    </row>
    <row r="312" spans="1:10">
      <c r="A312" t="s">
        <v>489</v>
      </c>
      <c r="B312" t="s">
        <v>490</v>
      </c>
      <c r="C312" t="s">
        <v>491</v>
      </c>
      <c r="D312" t="s">
        <v>494</v>
      </c>
      <c r="E312" t="s">
        <v>498</v>
      </c>
      <c r="F312" s="10">
        <v>165724</v>
      </c>
      <c r="G312" s="10">
        <v>154493</v>
      </c>
    </row>
    <row r="313" spans="1:10">
      <c r="A313" t="s">
        <v>489</v>
      </c>
      <c r="B313" t="s">
        <v>490</v>
      </c>
      <c r="C313" t="s">
        <v>491</v>
      </c>
      <c r="D313" t="s">
        <v>494</v>
      </c>
      <c r="E313" t="s">
        <v>499</v>
      </c>
      <c r="F313" s="10">
        <v>125542</v>
      </c>
      <c r="G313" s="10">
        <v>57780</v>
      </c>
    </row>
    <row r="314" spans="1:10">
      <c r="A314" t="s">
        <v>489</v>
      </c>
      <c r="B314" t="s">
        <v>490</v>
      </c>
      <c r="C314" t="s">
        <v>491</v>
      </c>
      <c r="D314" t="s">
        <v>494</v>
      </c>
      <c r="E314" t="s">
        <v>500</v>
      </c>
      <c r="F314" s="10">
        <v>57300</v>
      </c>
      <c r="G314" s="10">
        <v>69684</v>
      </c>
    </row>
    <row r="315" spans="1:10">
      <c r="A315" t="s">
        <v>489</v>
      </c>
      <c r="B315" t="s">
        <v>490</v>
      </c>
      <c r="C315" t="s">
        <v>491</v>
      </c>
      <c r="D315" t="s">
        <v>494</v>
      </c>
      <c r="E315" t="s">
        <v>387</v>
      </c>
      <c r="F315" s="10">
        <f>378840-SUM(F312:F314)</f>
        <v>30274</v>
      </c>
      <c r="G315" s="10">
        <f>312731-SUM(G312:G314)</f>
        <v>30774</v>
      </c>
    </row>
    <row r="316" spans="1:10">
      <c r="A316" t="s">
        <v>489</v>
      </c>
      <c r="B316" t="s">
        <v>490</v>
      </c>
      <c r="C316" t="s">
        <v>491</v>
      </c>
      <c r="D316" t="s">
        <v>493</v>
      </c>
      <c r="F316" s="10">
        <v>351620</v>
      </c>
      <c r="G316" s="10">
        <v>340464</v>
      </c>
    </row>
    <row r="317" spans="1:10">
      <c r="A317" t="s">
        <v>489</v>
      </c>
      <c r="B317" t="s">
        <v>490</v>
      </c>
      <c r="C317" t="s">
        <v>501</v>
      </c>
      <c r="D317" t="s">
        <v>502</v>
      </c>
      <c r="E317" t="s">
        <v>505</v>
      </c>
      <c r="F317" s="10">
        <v>20727</v>
      </c>
      <c r="G317" s="10">
        <v>21525</v>
      </c>
    </row>
    <row r="318" spans="1:10">
      <c r="A318" t="s">
        <v>489</v>
      </c>
      <c r="B318" t="s">
        <v>490</v>
      </c>
      <c r="C318" t="s">
        <v>501</v>
      </c>
      <c r="D318" t="s">
        <v>502</v>
      </c>
      <c r="E318" t="s">
        <v>504</v>
      </c>
      <c r="F318" s="10">
        <v>332489</v>
      </c>
      <c r="G318" s="10">
        <v>345293</v>
      </c>
    </row>
    <row r="319" spans="1:10">
      <c r="A319" t="s">
        <v>489</v>
      </c>
      <c r="B319" t="s">
        <v>490</v>
      </c>
      <c r="C319" t="s">
        <v>501</v>
      </c>
      <c r="D319" t="s">
        <v>502</v>
      </c>
      <c r="E319" t="s">
        <v>506</v>
      </c>
      <c r="F319" s="10">
        <v>224467</v>
      </c>
      <c r="G319" s="10">
        <v>233111</v>
      </c>
    </row>
    <row r="320" spans="1:10">
      <c r="A320" t="s">
        <v>489</v>
      </c>
      <c r="B320" t="s">
        <v>490</v>
      </c>
      <c r="C320" t="s">
        <v>501</v>
      </c>
      <c r="D320" t="s">
        <v>502</v>
      </c>
      <c r="E320" t="s">
        <v>507</v>
      </c>
      <c r="F320" s="10">
        <v>631763</v>
      </c>
      <c r="G320" s="10">
        <v>656092</v>
      </c>
    </row>
    <row r="321" spans="1:7">
      <c r="A321" t="s">
        <v>489</v>
      </c>
      <c r="B321" t="s">
        <v>490</v>
      </c>
      <c r="C321" t="s">
        <v>501</v>
      </c>
      <c r="D321" t="s">
        <v>502</v>
      </c>
      <c r="E321" t="s">
        <v>508</v>
      </c>
      <c r="F321" s="10">
        <v>165193</v>
      </c>
      <c r="G321" s="10">
        <v>218593</v>
      </c>
    </row>
    <row r="322" spans="1:7">
      <c r="A322" t="s">
        <v>489</v>
      </c>
      <c r="B322" t="s">
        <v>490</v>
      </c>
      <c r="C322" t="s">
        <v>501</v>
      </c>
      <c r="D322" t="s">
        <v>502</v>
      </c>
      <c r="E322" t="s">
        <v>509</v>
      </c>
      <c r="F322" s="10">
        <v>218867</v>
      </c>
      <c r="G322" s="10">
        <v>248368</v>
      </c>
    </row>
    <row r="323" spans="1:7">
      <c r="A323" t="s">
        <v>489</v>
      </c>
      <c r="B323" t="s">
        <v>490</v>
      </c>
      <c r="C323" t="s">
        <v>501</v>
      </c>
      <c r="D323" t="s">
        <v>502</v>
      </c>
      <c r="E323" t="s">
        <v>510</v>
      </c>
      <c r="F323" s="10">
        <v>2863</v>
      </c>
      <c r="G323" s="10">
        <v>0</v>
      </c>
    </row>
    <row r="324" spans="1:7">
      <c r="A324" t="s">
        <v>489</v>
      </c>
      <c r="B324" t="s">
        <v>490</v>
      </c>
      <c r="C324" t="s">
        <v>501</v>
      </c>
      <c r="D324" t="s">
        <v>503</v>
      </c>
      <c r="F324" s="10">
        <v>463698</v>
      </c>
      <c r="G324" s="10">
        <v>362943</v>
      </c>
    </row>
    <row r="325" spans="1:7">
      <c r="A325" t="s">
        <v>489</v>
      </c>
      <c r="B325" t="s">
        <v>490</v>
      </c>
      <c r="C325" t="s">
        <v>501</v>
      </c>
      <c r="D325" t="s">
        <v>493</v>
      </c>
      <c r="F325" s="10">
        <v>78662</v>
      </c>
      <c r="G325" s="10">
        <v>72207</v>
      </c>
    </row>
    <row r="326" spans="1:7">
      <c r="F326" s="10"/>
      <c r="G326" s="10"/>
    </row>
    <row r="327" spans="1:7">
      <c r="F327" s="10"/>
      <c r="G327" s="10"/>
    </row>
    <row r="328" spans="1:7">
      <c r="F328" s="10"/>
      <c r="G328" s="10"/>
    </row>
    <row r="329" spans="1:7">
      <c r="F329" s="10"/>
      <c r="G329" s="10"/>
    </row>
    <row r="330" spans="1:7">
      <c r="F330" s="10"/>
      <c r="G330" s="10"/>
    </row>
    <row r="331" spans="1:7">
      <c r="F331" s="14"/>
      <c r="G331" s="14"/>
    </row>
    <row r="332" spans="1:7">
      <c r="A332" t="s">
        <v>488</v>
      </c>
      <c r="F332" s="1">
        <f>365800000-SUM(F2:F331)</f>
        <v>37204026</v>
      </c>
      <c r="G332" s="1">
        <f>376300000-SUM(G2:G331)</f>
        <v>53706693</v>
      </c>
    </row>
    <row r="333" spans="1:7">
      <c r="A333" t="s">
        <v>6</v>
      </c>
      <c r="F333" s="9">
        <v>0</v>
      </c>
      <c r="G333" s="9">
        <v>0</v>
      </c>
    </row>
    <row r="334" spans="1:7">
      <c r="A334" t="s">
        <v>5</v>
      </c>
      <c r="F334" s="9">
        <v>0</v>
      </c>
      <c r="G334" s="9">
        <v>0</v>
      </c>
    </row>
    <row r="335" spans="1:7">
      <c r="A335" t="s">
        <v>4</v>
      </c>
      <c r="F335" s="9">
        <v>0</v>
      </c>
      <c r="G335" s="9">
        <v>0</v>
      </c>
    </row>
    <row r="336" spans="1:7">
      <c r="A336" t="s">
        <v>3</v>
      </c>
      <c r="F336" s="9">
        <v>0</v>
      </c>
      <c r="G336" s="9">
        <v>0</v>
      </c>
    </row>
    <row r="337" spans="1:7">
      <c r="A337" t="s">
        <v>2</v>
      </c>
      <c r="F337" s="9">
        <v>0</v>
      </c>
      <c r="G337" s="9">
        <v>0</v>
      </c>
    </row>
    <row r="338" spans="1:7">
      <c r="A338" t="s">
        <v>9</v>
      </c>
      <c r="F338" s="9">
        <v>0</v>
      </c>
      <c r="G338" s="9">
        <v>0</v>
      </c>
    </row>
    <row r="339" spans="1:7">
      <c r="A339" t="s">
        <v>10</v>
      </c>
      <c r="F339" s="9">
        <v>0</v>
      </c>
      <c r="G339" s="9">
        <v>0</v>
      </c>
    </row>
    <row r="340" spans="1:7">
      <c r="A340" t="s">
        <v>12</v>
      </c>
      <c r="F340" s="9">
        <v>0</v>
      </c>
      <c r="G340" s="9">
        <v>0</v>
      </c>
    </row>
    <row r="341" spans="1:7">
      <c r="A341" t="s">
        <v>13</v>
      </c>
      <c r="F341" s="9">
        <v>0</v>
      </c>
      <c r="G341" s="9">
        <v>0</v>
      </c>
    </row>
    <row r="342" spans="1:7">
      <c r="A342" t="s">
        <v>15</v>
      </c>
      <c r="F342" s="9">
        <v>0</v>
      </c>
      <c r="G342" s="9">
        <v>0</v>
      </c>
    </row>
    <row r="343" spans="1:7">
      <c r="A343" t="s">
        <v>16</v>
      </c>
      <c r="F343" s="9">
        <v>0</v>
      </c>
      <c r="G343" s="9">
        <v>0</v>
      </c>
    </row>
    <row r="344" spans="1:7">
      <c r="A344" t="s">
        <v>205</v>
      </c>
      <c r="F344" s="9">
        <v>0</v>
      </c>
      <c r="G344" s="9">
        <v>0</v>
      </c>
    </row>
    <row r="345" spans="1:7">
      <c r="A345" t="s">
        <v>18</v>
      </c>
      <c r="F345" s="9">
        <v>0</v>
      </c>
      <c r="G345" s="9">
        <v>0</v>
      </c>
    </row>
    <row r="346" spans="1:7">
      <c r="A346" t="s">
        <v>206</v>
      </c>
      <c r="F346" s="9">
        <v>0</v>
      </c>
      <c r="G346" s="9">
        <v>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1"/>
  <sheetViews>
    <sheetView workbookViewId="0">
      <selection activeCell="L15" sqref="L15"/>
    </sheetView>
  </sheetViews>
  <sheetFormatPr baseColWidth="10" defaultRowHeight="15" x14ac:dyDescent="0"/>
  <sheetData>
    <row r="1" spans="1:10">
      <c r="A1" s="5" t="s">
        <v>207</v>
      </c>
      <c r="B1" s="5" t="s">
        <v>208</v>
      </c>
      <c r="C1" s="5" t="s">
        <v>209</v>
      </c>
      <c r="D1" s="5" t="s">
        <v>210</v>
      </c>
      <c r="E1" s="5" t="s">
        <v>211</v>
      </c>
      <c r="F1" s="5" t="s">
        <v>213</v>
      </c>
      <c r="G1" s="5" t="s">
        <v>212</v>
      </c>
      <c r="H1" s="5" t="s">
        <v>214</v>
      </c>
      <c r="I1" s="5" t="s">
        <v>215</v>
      </c>
      <c r="J1" s="5" t="s">
        <v>216</v>
      </c>
    </row>
    <row r="2" spans="1:10">
      <c r="A2" t="s">
        <v>175</v>
      </c>
      <c r="B2" t="s">
        <v>176</v>
      </c>
      <c r="C2" t="s">
        <v>181</v>
      </c>
      <c r="D2" t="s">
        <v>50</v>
      </c>
      <c r="E2" s="12"/>
      <c r="F2" s="1">
        <v>326526</v>
      </c>
      <c r="G2" s="1">
        <v>345312</v>
      </c>
      <c r="I2" t="s">
        <v>218</v>
      </c>
      <c r="J2" t="s">
        <v>217</v>
      </c>
    </row>
    <row r="3" spans="1:10">
      <c r="A3" t="s">
        <v>175</v>
      </c>
      <c r="B3" t="s">
        <v>176</v>
      </c>
      <c r="C3" t="s">
        <v>181</v>
      </c>
      <c r="D3" t="s">
        <v>49</v>
      </c>
      <c r="E3" s="12"/>
      <c r="F3" s="1">
        <v>88075</v>
      </c>
      <c r="G3" s="1">
        <v>81919</v>
      </c>
      <c r="I3" t="s">
        <v>218</v>
      </c>
      <c r="J3" t="s">
        <v>217</v>
      </c>
    </row>
    <row r="4" spans="1:10">
      <c r="A4" t="s">
        <v>175</v>
      </c>
      <c r="B4" t="s">
        <v>176</v>
      </c>
      <c r="C4" t="s">
        <v>182</v>
      </c>
      <c r="D4" t="s">
        <v>51</v>
      </c>
      <c r="E4" s="12"/>
      <c r="F4" s="1">
        <v>2342852</v>
      </c>
      <c r="G4" s="1">
        <v>2444197</v>
      </c>
      <c r="I4" t="s">
        <v>218</v>
      </c>
      <c r="J4" t="s">
        <v>217</v>
      </c>
    </row>
    <row r="5" spans="1:10">
      <c r="A5" t="s">
        <v>175</v>
      </c>
      <c r="B5" t="s">
        <v>176</v>
      </c>
      <c r="C5" t="s">
        <v>182</v>
      </c>
      <c r="D5" t="s">
        <v>52</v>
      </c>
      <c r="E5" s="12"/>
      <c r="F5" s="1">
        <v>1835663</v>
      </c>
      <c r="G5" s="1">
        <v>1993141</v>
      </c>
      <c r="I5" t="s">
        <v>218</v>
      </c>
      <c r="J5" t="s">
        <v>217</v>
      </c>
    </row>
    <row r="6" spans="1:10">
      <c r="A6" t="s">
        <v>175</v>
      </c>
      <c r="B6" t="s">
        <v>176</v>
      </c>
      <c r="C6" t="s">
        <v>183</v>
      </c>
      <c r="D6" t="s">
        <v>53</v>
      </c>
      <c r="E6" s="12"/>
      <c r="F6" s="1">
        <v>3000</v>
      </c>
      <c r="G6" s="1">
        <v>3000</v>
      </c>
      <c r="I6" t="s">
        <v>218</v>
      </c>
      <c r="J6" t="s">
        <v>217</v>
      </c>
    </row>
    <row r="7" spans="1:10">
      <c r="A7" t="s">
        <v>175</v>
      </c>
      <c r="B7" t="s">
        <v>177</v>
      </c>
      <c r="C7" t="s">
        <v>184</v>
      </c>
      <c r="D7" t="s">
        <v>54</v>
      </c>
      <c r="E7" s="12"/>
      <c r="F7" s="1">
        <v>7587740</v>
      </c>
      <c r="G7" s="1">
        <v>8183019</v>
      </c>
      <c r="I7" t="s">
        <v>218</v>
      </c>
      <c r="J7" t="s">
        <v>217</v>
      </c>
    </row>
    <row r="8" spans="1:10">
      <c r="A8" t="s">
        <v>175</v>
      </c>
      <c r="B8" t="s">
        <v>177</v>
      </c>
      <c r="C8" t="s">
        <v>184</v>
      </c>
      <c r="D8" t="s">
        <v>55</v>
      </c>
      <c r="E8" s="12"/>
      <c r="F8" s="1">
        <v>150941</v>
      </c>
      <c r="G8" s="1">
        <v>130047</v>
      </c>
      <c r="I8" t="s">
        <v>218</v>
      </c>
      <c r="J8" t="s">
        <v>217</v>
      </c>
    </row>
    <row r="9" spans="1:10">
      <c r="A9" t="s">
        <v>175</v>
      </c>
      <c r="B9" t="s">
        <v>177</v>
      </c>
      <c r="C9" t="s">
        <v>185</v>
      </c>
      <c r="D9" t="s">
        <v>56</v>
      </c>
      <c r="E9" s="12"/>
      <c r="F9" s="1">
        <v>4300</v>
      </c>
      <c r="G9" s="1">
        <v>5224</v>
      </c>
      <c r="I9" t="s">
        <v>218</v>
      </c>
      <c r="J9" t="s">
        <v>217</v>
      </c>
    </row>
    <row r="10" spans="1:10">
      <c r="A10" t="s">
        <v>175</v>
      </c>
      <c r="B10" t="s">
        <v>177</v>
      </c>
      <c r="C10" t="s">
        <v>185</v>
      </c>
      <c r="D10" t="s">
        <v>57</v>
      </c>
      <c r="E10" s="12"/>
      <c r="F10" s="1">
        <v>0</v>
      </c>
      <c r="G10" s="1">
        <v>3100</v>
      </c>
      <c r="I10" t="s">
        <v>218</v>
      </c>
      <c r="J10" t="s">
        <v>217</v>
      </c>
    </row>
    <row r="11" spans="1:10">
      <c r="A11" t="s">
        <v>175</v>
      </c>
      <c r="B11" t="s">
        <v>177</v>
      </c>
      <c r="C11" t="s">
        <v>185</v>
      </c>
      <c r="D11" t="s">
        <v>58</v>
      </c>
      <c r="E11" s="12"/>
      <c r="F11" s="1">
        <v>14894</v>
      </c>
      <c r="G11" s="1">
        <v>10238</v>
      </c>
      <c r="I11" t="s">
        <v>218</v>
      </c>
      <c r="J11" t="s">
        <v>217</v>
      </c>
    </row>
    <row r="12" spans="1:10">
      <c r="A12" t="s">
        <v>175</v>
      </c>
      <c r="B12" t="s">
        <v>177</v>
      </c>
      <c r="C12" t="s">
        <v>185</v>
      </c>
      <c r="D12" t="s">
        <v>59</v>
      </c>
      <c r="E12" s="12"/>
      <c r="F12" s="1">
        <v>0</v>
      </c>
      <c r="G12" s="1">
        <v>0</v>
      </c>
      <c r="I12" t="s">
        <v>218</v>
      </c>
      <c r="J12" t="s">
        <v>217</v>
      </c>
    </row>
    <row r="13" spans="1:10">
      <c r="A13" t="s">
        <v>175</v>
      </c>
      <c r="B13" t="s">
        <v>177</v>
      </c>
      <c r="C13" t="s">
        <v>185</v>
      </c>
      <c r="D13" t="s">
        <v>60</v>
      </c>
      <c r="E13" s="12"/>
      <c r="F13">
        <v>850</v>
      </c>
      <c r="G13" s="1">
        <v>1325</v>
      </c>
      <c r="I13" t="s">
        <v>218</v>
      </c>
      <c r="J13" t="s">
        <v>217</v>
      </c>
    </row>
    <row r="14" spans="1:10">
      <c r="A14" t="s">
        <v>175</v>
      </c>
      <c r="B14" t="s">
        <v>177</v>
      </c>
      <c r="C14" t="s">
        <v>185</v>
      </c>
      <c r="D14" s="1" t="s">
        <v>61</v>
      </c>
      <c r="E14" s="13"/>
      <c r="F14" s="1">
        <v>4635</v>
      </c>
      <c r="G14">
        <v>461</v>
      </c>
      <c r="I14" t="s">
        <v>218</v>
      </c>
      <c r="J14" t="s">
        <v>217</v>
      </c>
    </row>
    <row r="15" spans="1:10">
      <c r="A15" t="s">
        <v>175</v>
      </c>
      <c r="B15" t="s">
        <v>177</v>
      </c>
      <c r="C15" t="s">
        <v>185</v>
      </c>
      <c r="D15" s="1" t="s">
        <v>62</v>
      </c>
      <c r="E15" s="13"/>
      <c r="F15" s="1">
        <v>4035</v>
      </c>
      <c r="G15" s="1">
        <v>4076</v>
      </c>
      <c r="H15" s="1"/>
      <c r="I15" t="s">
        <v>218</v>
      </c>
      <c r="J15" t="s">
        <v>217</v>
      </c>
    </row>
    <row r="16" spans="1:10">
      <c r="A16" t="s">
        <v>175</v>
      </c>
      <c r="B16" t="s">
        <v>177</v>
      </c>
      <c r="C16" t="s">
        <v>185</v>
      </c>
      <c r="D16" s="1" t="s">
        <v>63</v>
      </c>
      <c r="E16" s="13"/>
      <c r="F16" s="1">
        <v>74000</v>
      </c>
      <c r="G16" s="1">
        <v>74000</v>
      </c>
      <c r="I16" t="s">
        <v>218</v>
      </c>
      <c r="J16" t="s">
        <v>217</v>
      </c>
    </row>
    <row r="17" spans="1:10">
      <c r="A17" t="s">
        <v>175</v>
      </c>
      <c r="B17" t="s">
        <v>177</v>
      </c>
      <c r="C17" t="s">
        <v>185</v>
      </c>
      <c r="D17" t="s">
        <v>64</v>
      </c>
      <c r="E17" s="12"/>
      <c r="F17" s="1">
        <v>5354</v>
      </c>
      <c r="G17" s="1">
        <v>5434</v>
      </c>
      <c r="I17" t="s">
        <v>218</v>
      </c>
      <c r="J17" t="s">
        <v>217</v>
      </c>
    </row>
    <row r="18" spans="1:10">
      <c r="A18" t="s">
        <v>175</v>
      </c>
      <c r="B18" t="s">
        <v>177</v>
      </c>
      <c r="C18" t="s">
        <v>185</v>
      </c>
      <c r="D18" t="s">
        <v>65</v>
      </c>
      <c r="E18" s="12"/>
      <c r="F18" s="1">
        <v>50539</v>
      </c>
      <c r="G18" s="1">
        <v>58498</v>
      </c>
      <c r="I18" t="s">
        <v>218</v>
      </c>
      <c r="J18" t="s">
        <v>217</v>
      </c>
    </row>
    <row r="19" spans="1:10">
      <c r="A19" t="s">
        <v>175</v>
      </c>
      <c r="B19" t="s">
        <v>177</v>
      </c>
      <c r="C19" t="s">
        <v>185</v>
      </c>
      <c r="D19" t="s">
        <v>66</v>
      </c>
      <c r="E19" s="12"/>
      <c r="F19" s="1">
        <v>2875</v>
      </c>
      <c r="G19" s="1">
        <v>2984</v>
      </c>
      <c r="I19" t="s">
        <v>218</v>
      </c>
      <c r="J19" t="s">
        <v>217</v>
      </c>
    </row>
    <row r="20" spans="1:10">
      <c r="A20" t="s">
        <v>175</v>
      </c>
      <c r="B20" t="s">
        <v>177</v>
      </c>
      <c r="C20" t="s">
        <v>185</v>
      </c>
      <c r="D20" t="s">
        <v>67</v>
      </c>
      <c r="E20" s="12"/>
      <c r="F20" s="1">
        <v>10000</v>
      </c>
      <c r="G20" s="1">
        <v>0</v>
      </c>
      <c r="I20" t="s">
        <v>218</v>
      </c>
      <c r="J20" t="s">
        <v>217</v>
      </c>
    </row>
    <row r="21" spans="1:10">
      <c r="A21" t="s">
        <v>175</v>
      </c>
      <c r="B21" t="s">
        <v>177</v>
      </c>
      <c r="C21" t="s">
        <v>185</v>
      </c>
      <c r="D21" t="s">
        <v>68</v>
      </c>
      <c r="E21" s="12"/>
      <c r="F21" s="1">
        <v>1911</v>
      </c>
      <c r="G21" s="1">
        <v>1234</v>
      </c>
      <c r="I21" t="s">
        <v>218</v>
      </c>
      <c r="J21" t="s">
        <v>217</v>
      </c>
    </row>
    <row r="22" spans="1:10">
      <c r="A22" t="s">
        <v>175</v>
      </c>
      <c r="B22" t="s">
        <v>177</v>
      </c>
      <c r="C22" t="s">
        <v>185</v>
      </c>
      <c r="D22" s="1" t="s">
        <v>69</v>
      </c>
      <c r="E22" s="13"/>
      <c r="F22" s="1">
        <v>0</v>
      </c>
      <c r="G22" s="1">
        <v>4793</v>
      </c>
      <c r="I22" t="s">
        <v>218</v>
      </c>
      <c r="J22" t="s">
        <v>217</v>
      </c>
    </row>
    <row r="23" spans="1:10">
      <c r="A23" t="s">
        <v>175</v>
      </c>
      <c r="B23" t="s">
        <v>177</v>
      </c>
      <c r="C23" t="s">
        <v>185</v>
      </c>
      <c r="D23" s="1" t="s">
        <v>70</v>
      </c>
      <c r="E23" s="13"/>
      <c r="F23" s="1">
        <v>11700</v>
      </c>
      <c r="G23" s="1">
        <v>0</v>
      </c>
      <c r="I23" t="s">
        <v>218</v>
      </c>
      <c r="J23" t="s">
        <v>217</v>
      </c>
    </row>
    <row r="24" spans="1:10">
      <c r="A24" t="s">
        <v>175</v>
      </c>
      <c r="B24" t="s">
        <v>177</v>
      </c>
      <c r="C24" t="s">
        <v>185</v>
      </c>
      <c r="D24" t="s">
        <v>71</v>
      </c>
      <c r="E24" s="12"/>
      <c r="F24" s="1">
        <v>0</v>
      </c>
      <c r="G24" s="1">
        <v>3100</v>
      </c>
      <c r="I24" t="s">
        <v>218</v>
      </c>
      <c r="J24" t="s">
        <v>217</v>
      </c>
    </row>
    <row r="25" spans="1:10">
      <c r="A25" t="s">
        <v>175</v>
      </c>
      <c r="B25" t="s">
        <v>177</v>
      </c>
      <c r="C25" t="s">
        <v>185</v>
      </c>
      <c r="D25" s="1" t="s">
        <v>72</v>
      </c>
      <c r="E25" s="13"/>
      <c r="F25" s="1">
        <v>48790</v>
      </c>
      <c r="G25" s="1">
        <v>30821</v>
      </c>
      <c r="I25" t="s">
        <v>218</v>
      </c>
      <c r="J25" t="s">
        <v>217</v>
      </c>
    </row>
    <row r="26" spans="1:10">
      <c r="A26" t="s">
        <v>175</v>
      </c>
      <c r="B26" t="s">
        <v>177</v>
      </c>
      <c r="C26" t="s">
        <v>73</v>
      </c>
      <c r="D26" s="1"/>
      <c r="E26" s="13"/>
      <c r="F26" s="1">
        <v>55025</v>
      </c>
      <c r="G26" s="1">
        <v>84249</v>
      </c>
      <c r="I26" t="s">
        <v>218</v>
      </c>
      <c r="J26" t="s">
        <v>217</v>
      </c>
    </row>
    <row r="27" spans="1:10">
      <c r="A27" t="s">
        <v>175</v>
      </c>
      <c r="B27" t="s">
        <v>177</v>
      </c>
      <c r="C27" t="s">
        <v>186</v>
      </c>
      <c r="D27" t="s">
        <v>74</v>
      </c>
      <c r="E27" s="12"/>
      <c r="F27" s="1">
        <v>9242</v>
      </c>
      <c r="G27" s="1">
        <v>6000</v>
      </c>
      <c r="I27" t="s">
        <v>218</v>
      </c>
      <c r="J27" t="s">
        <v>217</v>
      </c>
    </row>
    <row r="28" spans="1:10">
      <c r="A28" t="s">
        <v>175</v>
      </c>
      <c r="B28" t="s">
        <v>177</v>
      </c>
      <c r="C28" t="s">
        <v>186</v>
      </c>
      <c r="D28" s="1" t="s">
        <v>75</v>
      </c>
      <c r="E28" s="13"/>
      <c r="F28" s="1">
        <v>74000</v>
      </c>
      <c r="G28" s="1">
        <v>74000</v>
      </c>
      <c r="I28" t="s">
        <v>218</v>
      </c>
      <c r="J28" t="s">
        <v>217</v>
      </c>
    </row>
    <row r="29" spans="1:10">
      <c r="A29" t="s">
        <v>175</v>
      </c>
      <c r="B29" t="s">
        <v>177</v>
      </c>
      <c r="C29" s="1" t="s">
        <v>76</v>
      </c>
      <c r="D29" s="1"/>
      <c r="E29" s="13"/>
      <c r="F29" s="1">
        <v>6800</v>
      </c>
      <c r="G29" s="1">
        <v>162338</v>
      </c>
      <c r="I29" t="s">
        <v>218</v>
      </c>
      <c r="J29" t="s">
        <v>217</v>
      </c>
    </row>
    <row r="30" spans="1:10">
      <c r="A30" t="s">
        <v>175</v>
      </c>
      <c r="B30" t="s">
        <v>177</v>
      </c>
      <c r="C30" t="s">
        <v>77</v>
      </c>
      <c r="D30" t="s">
        <v>78</v>
      </c>
      <c r="E30" s="12"/>
      <c r="F30" s="1">
        <v>93419</v>
      </c>
      <c r="G30" s="1">
        <v>0</v>
      </c>
      <c r="I30" t="s">
        <v>218</v>
      </c>
      <c r="J30" t="s">
        <v>217</v>
      </c>
    </row>
    <row r="31" spans="1:10">
      <c r="A31" t="s">
        <v>175</v>
      </c>
      <c r="B31" t="s">
        <v>177</v>
      </c>
      <c r="C31" t="s">
        <v>219</v>
      </c>
      <c r="D31" s="1" t="s">
        <v>79</v>
      </c>
      <c r="E31" s="13"/>
      <c r="F31" s="1">
        <v>15640</v>
      </c>
      <c r="G31" s="1">
        <v>13401</v>
      </c>
      <c r="H31" s="1"/>
      <c r="I31" t="s">
        <v>218</v>
      </c>
      <c r="J31" t="s">
        <v>217</v>
      </c>
    </row>
    <row r="32" spans="1:10">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270">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v>4550163</v>
      </c>
      <c r="G262" s="10">
        <v>1521094</v>
      </c>
      <c r="I262" t="s">
        <v>438</v>
      </c>
      <c r="J262" t="s">
        <v>437</v>
      </c>
    </row>
    <row r="263" spans="1:10">
      <c r="A263" t="s">
        <v>1</v>
      </c>
      <c r="B263" t="s">
        <v>411</v>
      </c>
      <c r="C263" t="s">
        <v>413</v>
      </c>
      <c r="D263" t="s">
        <v>425</v>
      </c>
      <c r="G263">
        <v>323000</v>
      </c>
      <c r="I263" t="s">
        <v>438</v>
      </c>
      <c r="J263" t="s">
        <v>437</v>
      </c>
    </row>
    <row r="264" spans="1:10">
      <c r="A264" t="s">
        <v>1</v>
      </c>
      <c r="B264" t="s">
        <v>411</v>
      </c>
      <c r="C264" t="s">
        <v>413</v>
      </c>
      <c r="D264" t="s">
        <v>426</v>
      </c>
      <c r="F264" s="10"/>
      <c r="G264" s="10">
        <v>161000</v>
      </c>
      <c r="I264" t="s">
        <v>438</v>
      </c>
      <c r="J264" t="s">
        <v>437</v>
      </c>
    </row>
    <row r="265" spans="1:10">
      <c r="A265" t="s">
        <v>1</v>
      </c>
      <c r="B265" t="s">
        <v>411</v>
      </c>
      <c r="C265" t="s">
        <v>413</v>
      </c>
      <c r="D265" t="s">
        <v>427</v>
      </c>
      <c r="F265" s="10"/>
      <c r="G265" s="10">
        <v>412000</v>
      </c>
      <c r="I265" t="s">
        <v>438</v>
      </c>
      <c r="J265" t="s">
        <v>437</v>
      </c>
    </row>
    <row r="266" spans="1:10">
      <c r="A266" t="s">
        <v>1</v>
      </c>
      <c r="B266" t="s">
        <v>411</v>
      </c>
      <c r="C266" t="s">
        <v>413</v>
      </c>
      <c r="D266" t="s">
        <v>430</v>
      </c>
      <c r="F266" s="10"/>
      <c r="G266" s="10">
        <v>206000</v>
      </c>
      <c r="I266" t="s">
        <v>438</v>
      </c>
      <c r="J266" t="s">
        <v>437</v>
      </c>
    </row>
    <row r="267" spans="1:10">
      <c r="A267" t="s">
        <v>1</v>
      </c>
      <c r="B267" t="s">
        <v>411</v>
      </c>
      <c r="C267" t="s">
        <v>413</v>
      </c>
      <c r="D267" t="s">
        <v>429</v>
      </c>
      <c r="F267" s="10"/>
      <c r="G267" s="10">
        <v>139000</v>
      </c>
      <c r="I267" t="s">
        <v>438</v>
      </c>
      <c r="J267" t="s">
        <v>437</v>
      </c>
    </row>
    <row r="268" spans="1:10">
      <c r="A268" t="s">
        <v>1</v>
      </c>
      <c r="B268" t="s">
        <v>411</v>
      </c>
      <c r="C268" t="s">
        <v>413</v>
      </c>
      <c r="D268" t="s">
        <v>431</v>
      </c>
      <c r="F268" s="10"/>
      <c r="G268" s="10">
        <v>111000</v>
      </c>
      <c r="I268" t="s">
        <v>438</v>
      </c>
      <c r="J268" t="s">
        <v>437</v>
      </c>
    </row>
    <row r="269" spans="1:10">
      <c r="A269" t="s">
        <v>1</v>
      </c>
      <c r="B269" t="s">
        <v>411</v>
      </c>
      <c r="C269" t="s">
        <v>413</v>
      </c>
      <c r="D269" t="s">
        <v>432</v>
      </c>
      <c r="F269" s="10"/>
      <c r="G269" s="10">
        <v>105000</v>
      </c>
      <c r="I269" t="s">
        <v>438</v>
      </c>
      <c r="J269" t="s">
        <v>437</v>
      </c>
    </row>
    <row r="270" spans="1:10">
      <c r="A270" t="s">
        <v>1</v>
      </c>
      <c r="B270" t="s">
        <v>411</v>
      </c>
      <c r="C270" t="s">
        <v>413</v>
      </c>
      <c r="D270" t="s">
        <v>428</v>
      </c>
      <c r="F270" s="10"/>
      <c r="G270" s="10">
        <v>516000</v>
      </c>
      <c r="I270" t="s">
        <v>438</v>
      </c>
      <c r="J270" t="s">
        <v>437</v>
      </c>
    </row>
    <row r="271" spans="1:10">
      <c r="A271" t="s">
        <v>1</v>
      </c>
      <c r="B271" t="s">
        <v>411</v>
      </c>
      <c r="C271" t="s">
        <v>413</v>
      </c>
      <c r="D271" t="s">
        <v>387</v>
      </c>
      <c r="F271" s="10">
        <v>5300993</v>
      </c>
      <c r="G271" s="10">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388</v>
      </c>
      <c r="F274" s="1">
        <v>158731939</v>
      </c>
      <c r="G274" s="1">
        <v>177343049</v>
      </c>
    </row>
    <row r="275" spans="1:10">
      <c r="A275" t="s">
        <v>6</v>
      </c>
      <c r="F275" s="9">
        <v>0</v>
      </c>
      <c r="G275" s="9">
        <v>0</v>
      </c>
    </row>
    <row r="276" spans="1:10">
      <c r="A276" t="s">
        <v>5</v>
      </c>
      <c r="F276" s="9">
        <v>0</v>
      </c>
      <c r="G276" s="9">
        <v>0</v>
      </c>
    </row>
    <row r="277" spans="1:10">
      <c r="A277" t="s">
        <v>4</v>
      </c>
      <c r="F277" s="9">
        <v>0</v>
      </c>
      <c r="G277" s="9">
        <v>0</v>
      </c>
    </row>
    <row r="278" spans="1:10">
      <c r="A278" t="s">
        <v>3</v>
      </c>
      <c r="F278" s="9">
        <v>0</v>
      </c>
      <c r="G278" s="9">
        <v>0</v>
      </c>
    </row>
    <row r="279" spans="1:10">
      <c r="A279" t="s">
        <v>2</v>
      </c>
      <c r="F279" s="9">
        <v>0</v>
      </c>
      <c r="G279" s="9">
        <v>0</v>
      </c>
    </row>
    <row r="280" spans="1:10">
      <c r="A280" t="s">
        <v>203</v>
      </c>
      <c r="F280" s="9">
        <v>0</v>
      </c>
      <c r="G280" s="9">
        <v>0</v>
      </c>
    </row>
    <row r="281" spans="1:10">
      <c r="A281" t="s">
        <v>9</v>
      </c>
      <c r="F281" s="9">
        <v>0</v>
      </c>
      <c r="G281" s="9">
        <v>0</v>
      </c>
    </row>
    <row r="282" spans="1:10">
      <c r="A282" t="s">
        <v>10</v>
      </c>
      <c r="F282" s="9">
        <v>0</v>
      </c>
      <c r="G282" s="9">
        <v>0</v>
      </c>
    </row>
    <row r="283" spans="1:10">
      <c r="A283" t="s">
        <v>11</v>
      </c>
      <c r="F283" s="9">
        <v>0</v>
      </c>
      <c r="G283" s="9">
        <v>0</v>
      </c>
    </row>
    <row r="284" spans="1:10">
      <c r="A284" t="s">
        <v>12</v>
      </c>
      <c r="F284" s="9">
        <v>0</v>
      </c>
      <c r="G284" s="9">
        <v>0</v>
      </c>
    </row>
    <row r="285" spans="1:10">
      <c r="A285" t="s">
        <v>13</v>
      </c>
      <c r="F285" s="9">
        <v>0</v>
      </c>
      <c r="G285" s="9">
        <v>0</v>
      </c>
    </row>
    <row r="286" spans="1:10">
      <c r="A286" t="s">
        <v>204</v>
      </c>
      <c r="F286" s="9">
        <v>0</v>
      </c>
      <c r="G286" s="9">
        <v>0</v>
      </c>
    </row>
    <row r="287" spans="1:10">
      <c r="A287" t="s">
        <v>15</v>
      </c>
      <c r="F287" s="9">
        <v>0</v>
      </c>
      <c r="G287" s="9">
        <v>0</v>
      </c>
    </row>
    <row r="288" spans="1:10">
      <c r="A288" t="s">
        <v>16</v>
      </c>
      <c r="F288" s="9">
        <v>0</v>
      </c>
      <c r="G288" s="9">
        <v>0</v>
      </c>
    </row>
    <row r="289" spans="1:7">
      <c r="A289" t="s">
        <v>205</v>
      </c>
      <c r="F289" s="9">
        <v>0</v>
      </c>
      <c r="G289" s="9">
        <v>0</v>
      </c>
    </row>
    <row r="290" spans="1:7">
      <c r="A290" t="s">
        <v>18</v>
      </c>
      <c r="F290" s="9">
        <v>0</v>
      </c>
      <c r="G290" s="9">
        <v>0</v>
      </c>
    </row>
    <row r="291" spans="1:7">
      <c r="A291" t="s">
        <v>206</v>
      </c>
      <c r="F291" s="9">
        <v>0</v>
      </c>
      <c r="G291" s="9">
        <v>0</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budget_data.csv</vt:lpstr>
      <vt:lpstr>Sheet4</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2013-05-14T09:37:42Z</dcterms:modified>
</cp:coreProperties>
</file>