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Portfolio totals" sheetId="2" r:id="rId1"/>
    <sheet name="Raw data" sheetId="3" r:id="rId2"/>
    <sheet name="output sheet" sheetId="5" r:id="rId3"/>
    <sheet name="observations" sheetId="6" r:id="rId4"/>
  </sheets>
  <definedNames>
    <definedName name="_xlnm._FilterDatabase" localSheetId="1" hidden="1">'Raw data'!$A$1:$A$699</definedName>
    <definedName name="_xlnm.Extract" localSheetId="1">'Raw data'!$A$705</definedName>
  </definedNames>
  <calcPr calcId="140001"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C3" i="2" l="1"/>
  <c r="G115" i="3"/>
  <c r="G120" i="3"/>
  <c r="C4" i="2"/>
  <c r="C5" i="2"/>
  <c r="G96" i="3"/>
  <c r="G108" i="3"/>
  <c r="C6" i="2"/>
  <c r="C7" i="2"/>
  <c r="G153" i="3"/>
  <c r="G155" i="3"/>
  <c r="G159" i="3"/>
  <c r="C8" i="2"/>
  <c r="C9" i="2"/>
  <c r="C10" i="2"/>
  <c r="C11" i="2"/>
  <c r="G747" i="3"/>
  <c r="C12" i="2"/>
  <c r="C13" i="2"/>
  <c r="C14" i="2"/>
  <c r="C15" i="2"/>
  <c r="C16" i="2"/>
  <c r="C17" i="2"/>
  <c r="C18" i="2"/>
  <c r="C19" i="2"/>
  <c r="C20" i="2"/>
  <c r="C21" i="2"/>
  <c r="C22" i="2"/>
  <c r="C23" i="2"/>
  <c r="F747" i="3"/>
  <c r="F115" i="3"/>
  <c r="F120" i="3"/>
  <c r="F153" i="3"/>
  <c r="F155" i="3"/>
  <c r="F159" i="3"/>
  <c r="I159" i="3"/>
  <c r="H159" i="3"/>
  <c r="I155" i="3"/>
  <c r="H155" i="3"/>
  <c r="I108" i="3"/>
  <c r="H108" i="3"/>
  <c r="I96" i="3"/>
  <c r="H96" i="3"/>
</calcChain>
</file>

<file path=xl/comments1.xml><?xml version="1.0" encoding="utf-8"?>
<comments xmlns="http://schemas.openxmlformats.org/spreadsheetml/2006/main">
  <authors>
    <author>Robert d'Apice</author>
  </authors>
  <commentList>
    <comment ref="B29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8"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29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8"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<sst xmlns="http://schemas.openxmlformats.org/spreadsheetml/2006/main" count="8366" uniqueCount="1025">
  <si>
    <t>Defence portfolio</t>
  </si>
  <si>
    <t>Finance &amp; Deregulation</t>
  </si>
  <si>
    <t>Health and Ageing</t>
  </si>
  <si>
    <t>Safe Work Australia</t>
  </si>
  <si>
    <t>Office of the Fair Work Building Industry Inspectorate</t>
  </si>
  <si>
    <t>Fair Work Ombudsman</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</si>
  <si>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</si>
  <si>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</si>
  <si>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</si>
  <si>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</si>
  <si>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</si>
  <si>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</si>
  <si>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</si>
  <si>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</si>
  <si>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</si>
  <si>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</si>
  <si>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</si>
  <si>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</si>
  <si>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</si>
  <si>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</si>
  <si>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</si>
  <si>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National School Chaplaincy Program</t>
  </si>
  <si>
    <t>Quality Outcomes</t>
  </si>
  <si>
    <t>Framework for Open Learning</t>
  </si>
  <si>
    <t>Review of School Funding</t>
  </si>
  <si>
    <t>Maths and Science Participation</t>
  </si>
  <si>
    <t>Indigenous Education</t>
  </si>
  <si>
    <t>Trade Training Centres (Non-Government)</t>
  </si>
  <si>
    <t>Digtal Education Revolution Project Pool</t>
  </si>
  <si>
    <t>Digital Education Revolution (Non-Government)</t>
  </si>
  <si>
    <t>National Action Plan on Literacy and Numeracy</t>
  </si>
  <si>
    <t>Teacher Quality</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</si>
  <si>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</si>
  <si>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</si>
  <si>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</si>
  <si>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</si>
  <si>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</si>
  <si>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</si>
  <si>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</si>
  <si>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</si>
  <si>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</si>
  <si>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Job Services Australia</t>
  </si>
  <si>
    <t>Productive Ageing Package</t>
  </si>
  <si>
    <t>Regional Education, Skills and Jobs Plans</t>
  </si>
  <si>
    <t>Productivity Education and Training Fund</t>
  </si>
  <si>
    <t>Pacific Seasonal Workers Program</t>
  </si>
  <si>
    <t>Indigenous Employment Program</t>
  </si>
  <si>
    <t>Disability Employment Services</t>
  </si>
  <si>
    <t>Employment Assistance and Other Services</t>
  </si>
  <si>
    <t>Remote Participation and Employment Services</t>
  </si>
  <si>
    <t>Remote Youth Leadership and Development Corp</t>
  </si>
  <si>
    <t>Compensation and Debt Relief</t>
  </si>
  <si>
    <t>Widow Allowance</t>
  </si>
  <si>
    <t>Pensioner Education Supplement</t>
  </si>
  <si>
    <t>Parenting Payment Partnered</t>
  </si>
  <si>
    <t>Parenting Payment Single</t>
  </si>
  <si>
    <t>General Employee Entitlements and Redundancy Scheme</t>
  </si>
  <si>
    <t>Coal Mining Industry Commission</t>
  </si>
  <si>
    <t>Protected Action Ballots Scheme</t>
  </si>
  <si>
    <t>International Labour Organisation Subscription</t>
  </si>
  <si>
    <t>Social and Community Workers Education and Information Program</t>
  </si>
  <si>
    <t>Comcare</t>
  </si>
  <si>
    <t>Asbestos Compensation Payments</t>
  </si>
  <si>
    <t>Workers Compensation Payments</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</si>
  <si>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</si>
  <si>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</si>
  <si>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</si>
  <si>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</si>
  <si>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</si>
  <si>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</si>
  <si>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</si>
  <si>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</si>
  <si>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</si>
  <si>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</si>
  <si>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</si>
  <si>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Education, Employment &amp; Workplace Relations</t>
  </si>
  <si>
    <t>Early Childhood learning &amp; Care</t>
  </si>
  <si>
    <t>Teaching &amp; Learning for school students</t>
  </si>
  <si>
    <t>Employment &amp; Training services</t>
  </si>
  <si>
    <t xml:space="preserve">Safer, fairer and more productive workplaces </t>
  </si>
  <si>
    <t>Support for the Child Care System</t>
  </si>
  <si>
    <t>Child Care Fee Assistance</t>
  </si>
  <si>
    <t>Early Childhood Education</t>
  </si>
  <si>
    <t>Non-Government Schools National Support</t>
  </si>
  <si>
    <t>Schools Support</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</si>
  <si>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</si>
  <si>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</si>
  <si>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</si>
  <si>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</si>
  <si>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</si>
  <si>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</si>
  <si>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</si>
  <si>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</si>
  <si>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</si>
  <si>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</si>
  <si>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Cat_1</t>
  </si>
  <si>
    <t>Cat_2</t>
  </si>
  <si>
    <t>Cat_3</t>
  </si>
  <si>
    <t>Cat_4</t>
  </si>
  <si>
    <t>Cat_5</t>
  </si>
  <si>
    <t>value12_13</t>
  </si>
  <si>
    <t>description</t>
  </si>
  <si>
    <t>source_name</t>
  </si>
  <si>
    <t>source_url</t>
  </si>
  <si>
    <t xml:space="preserve">DEEWR Portfolio Budget Statement </t>
  </si>
  <si>
    <t>Smarter Schools: Improving Teacher Quality National Partnership</t>
  </si>
  <si>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</si>
  <si>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</si>
  <si>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</si>
  <si>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</si>
  <si>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</si>
  <si>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</si>
  <si>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</si>
  <si>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</si>
  <si>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</si>
  <si>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</si>
  <si>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</si>
  <si>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</si>
  <si>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</si>
  <si>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</si>
  <si>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</si>
  <si>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</si>
  <si>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</si>
  <si>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</si>
  <si>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</si>
  <si>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</si>
  <si>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</si>
  <si>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</si>
  <si>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</si>
  <si>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</si>
  <si>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</si>
  <si>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</si>
  <si>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</si>
  <si>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</si>
  <si>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</si>
  <si>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</si>
  <si>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</si>
  <si>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</si>
  <si>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</si>
  <si>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</si>
  <si>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Rural Health</t>
  </si>
  <si>
    <t>Hearing Services</t>
  </si>
  <si>
    <t xml:space="preserve">A reduction in the incidence and consequence of hearing loss, including through research and prevention activities, and access to hearing services and devices for eligible people </t>
  </si>
  <si>
    <t>Indigenous Health</t>
  </si>
  <si>
    <t>Closing the gap in life expectancy and child mortality rates for Indigenous Australians, including through primary health care, child and maternal health, and substance use services</t>
  </si>
  <si>
    <t>Private Health</t>
  </si>
  <si>
    <t>Health System Capacity And Quality</t>
  </si>
  <si>
    <t xml:space="preserve"> e-Health implementation </t>
  </si>
  <si>
    <t>Health information</t>
  </si>
  <si>
    <t>International policy engagement</t>
  </si>
  <si>
    <t>Research capacity and quality</t>
  </si>
  <si>
    <t>Health infrastructure</t>
  </si>
  <si>
    <t>Chronic disease – treatment</t>
  </si>
  <si>
    <t>Mental Health</t>
  </si>
  <si>
    <t>Health Workforce Capacity</t>
  </si>
  <si>
    <t>Workforce and rural distribution</t>
  </si>
  <si>
    <t>Workforce development and innovation</t>
  </si>
  <si>
    <t>Acute Care</t>
  </si>
  <si>
    <t>Blood and organ donation services</t>
  </si>
  <si>
    <t xml:space="preserve">Medical indemnity </t>
  </si>
  <si>
    <t xml:space="preserve">Public hospitals and information </t>
  </si>
  <si>
    <t>Australian Government 2012-13 Health and Ageing Portfolio Budget Statements</t>
  </si>
  <si>
    <t>Biosecurity and Emergency Response</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</si>
  <si>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</si>
  <si>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</si>
  <si>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</si>
  <si>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</si>
  <si>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AUSTRALIAN INSTITUTE OF HEALTH AND WELFARE: Agency Resources &amp; Planned Performance</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</si>
  <si>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</si>
  <si>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</si>
  <si>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</si>
  <si>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</si>
  <si>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</si>
  <si>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AOTDTA - Agency Budget Statements</t>
  </si>
  <si>
    <t>Australian Radiation Protection and Nuclear Safety Agency</t>
  </si>
  <si>
    <t>ARPANSA – Agency Budget Statements</t>
  </si>
  <si>
    <t>Protection of people and the environment through radiation protection and nuclear safety research, policy, advice, codes, standards, services and regulation</t>
  </si>
  <si>
    <t>Cancer Australia</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</si>
  <si>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</si>
  <si>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</si>
  <si>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</si>
  <si>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</si>
  <si>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</si>
  <si>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Health Workface Australia</t>
  </si>
  <si>
    <t>Improved health workforce capacity, including through a national approach to workforce policy and planning across all health disciplines,  which effectively integrates research, education and training</t>
  </si>
  <si>
    <t>Independent Hospital Pricing Authority</t>
  </si>
  <si>
    <t>National Blood Authority</t>
  </si>
  <si>
    <t>National Health and Medical Research Council</t>
  </si>
  <si>
    <t>Private Health Insurance Administration Council</t>
  </si>
  <si>
    <t>Private Health Insurance Ombudsman</t>
  </si>
  <si>
    <t>Professional Services Review</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</si>
  <si>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</si>
  <si>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</si>
  <si>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</si>
  <si>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</si>
  <si>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</si>
  <si>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</si>
  <si>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</si>
  <si>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</si>
  <si>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</si>
  <si>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</si>
  <si>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</si>
  <si>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</si>
  <si>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</si>
  <si>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</si>
  <si>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</si>
  <si>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</si>
  <si>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</si>
  <si>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</si>
  <si>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</si>
  <si>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</si>
  <si>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</si>
  <si>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</si>
  <si>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</si>
  <si>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</si>
  <si>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</si>
  <si>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</si>
  <si>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</si>
  <si>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</si>
  <si>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</si>
  <si>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</si>
  <si>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</si>
  <si>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</si>
  <si>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</si>
  <si>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</si>
  <si>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</si>
  <si>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</si>
  <si>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</si>
  <si>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</si>
  <si>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</si>
  <si>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</si>
  <si>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</si>
  <si>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</si>
  <si>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</si>
  <si>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</si>
  <si>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</si>
  <si>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</si>
  <si>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</si>
  <si>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</si>
  <si>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Department of Defence</t>
  </si>
  <si>
    <t>Office of the Secretary and CDF</t>
  </si>
  <si>
    <t>Navy Capabilities</t>
  </si>
  <si>
    <t>Army Capabilities</t>
  </si>
  <si>
    <t>Intelligence Capabilities</t>
  </si>
  <si>
    <t>Chief Information Officer</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</si>
  <si>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</si>
  <si>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</si>
  <si>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</si>
  <si>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</si>
  <si>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</si>
  <si>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</si>
  <si>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</si>
  <si>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</si>
  <si>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</si>
  <si>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</si>
  <si>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</si>
  <si>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</si>
  <si>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</si>
  <si>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</si>
  <si>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</si>
  <si>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</si>
  <si>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</si>
  <si>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</si>
  <si>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Battlespace Communications System (LAND)</t>
  </si>
  <si>
    <t>Multi Role Helicopter</t>
  </si>
  <si>
    <t>Future Naval Aviation Combat System Helicopter</t>
  </si>
  <si>
    <t>Air Warfare Destroyer Build</t>
  </si>
  <si>
    <t>Amphibious Deployment and Sustainment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</si>
  <si>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</si>
  <si>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</si>
  <si>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</si>
  <si>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</si>
  <si>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</si>
  <si>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</si>
  <si>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</si>
  <si>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</si>
  <si>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</si>
  <si>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</si>
  <si>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</si>
  <si>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</si>
  <si>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Defence Housing Australia PBS</t>
  </si>
  <si>
    <t>Defence Material Organisation PBS</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</si>
  <si>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</si>
  <si>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</si>
  <si>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</si>
  <si>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</si>
  <si>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</si>
  <si>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</si>
  <si>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</si>
  <si>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</si>
  <si>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</si>
  <si>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</si>
  <si>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</si>
  <si>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</si>
  <si>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</si>
  <si>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</si>
  <si>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</si>
  <si>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</si>
  <si>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</si>
  <si>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</si>
  <si>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</si>
  <si>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</si>
  <si>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</si>
  <si>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</si>
  <si>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</si>
  <si>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</si>
  <si>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</si>
  <si>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</si>
  <si>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</si>
  <si>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</si>
  <si>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</si>
  <si>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</si>
  <si>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</si>
  <si>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</si>
  <si>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</si>
  <si>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</si>
  <si>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Community Operated Hostels</t>
  </si>
  <si>
    <t>Company Operated Hostels</t>
  </si>
  <si>
    <t>Australian Institute of Family Studies</t>
  </si>
  <si>
    <t>Indigenous Business Australia</t>
  </si>
  <si>
    <t>Equities and Investments</t>
  </si>
  <si>
    <t>Business Development and Assistance</t>
  </si>
  <si>
    <t>Indigenous Home Ownership</t>
  </si>
  <si>
    <t>Indigenous Land Corporation</t>
  </si>
  <si>
    <t>Torres Strait Regional Authority</t>
  </si>
  <si>
    <t>Families, Housing, Community Services and Indigenous Affairs Portfolio Budget Statement</t>
  </si>
  <si>
    <t>Industry Innovation, Science, Research &amp; Tertiary Education Portfolio</t>
  </si>
  <si>
    <t>Australian industry support</t>
  </si>
  <si>
    <t>Industry Development and Investment</t>
  </si>
  <si>
    <t>Program Support</t>
  </si>
  <si>
    <t>Innovative Industry</t>
  </si>
  <si>
    <t>Automotive Transformation Scheme</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</si>
  <si>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</si>
  <si>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</si>
  <si>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</si>
  <si>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</si>
  <si>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</si>
  <si>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</si>
  <si>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</si>
  <si>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</si>
  <si>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</si>
  <si>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</si>
  <si>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Families, Housing, Community Services and Indigenous Affairs portfolio</t>
  </si>
  <si>
    <t>value13_14</t>
  </si>
  <si>
    <t>value11_12_BY13</t>
  </si>
  <si>
    <t>value12_13_BY13</t>
  </si>
  <si>
    <t>Research and Development Tax Incentive</t>
  </si>
  <si>
    <t>Baby Bonus Tax Offset</t>
  </si>
  <si>
    <t>Clean Energy Finance Corporation</t>
  </si>
  <si>
    <t>Air Force Capabilities</t>
  </si>
  <si>
    <t>Defence People</t>
  </si>
  <si>
    <t>Battlefield A irlift - Caribou Replacement</t>
  </si>
  <si>
    <t>F/A-18A Hornet Weapons System</t>
  </si>
  <si>
    <t>A rmed Reconnaissance Helicopter Weapons System</t>
  </si>
  <si>
    <t>http://www.defence.gov.au/budget/13-14/pbs/2013-2014_Defence_PBS_03_Defence.pdf</t>
  </si>
  <si>
    <t>http://www.defence.gov.au/budget/13-14/pbs/2013-2014_Defence_PBS_04_DMO.pdf</t>
  </si>
  <si>
    <t>http://www.defence.gov.au/budget/13-14/pbs/2013-2014_Defence_PBS_05_DHA.pdf</t>
  </si>
  <si>
    <t>http://www.treasury.gov.au/~/media/Treasury/Publications%20and%20Media/Publications/2013/PBS%202013-14/Downloads/PDF/Combined_PBS.ashx</t>
  </si>
  <si>
    <t>http://www.fahcsia.gov.au/sites/default/files/documents/05_2013/fahcsia_portfolio_budget_statements_2013-14.pdf</t>
  </si>
  <si>
    <t>Family Tax Benefit Part A</t>
  </si>
  <si>
    <t>Family Tax Benefit Part B</t>
  </si>
  <si>
    <t>Schoolkids Bonus</t>
  </si>
  <si>
    <t>Baby Bonus</t>
  </si>
  <si>
    <t>Parental Leave Pay</t>
  </si>
  <si>
    <t>Single Income Family Supplement</t>
  </si>
  <si>
    <t>Dad and Partner Pay</t>
  </si>
  <si>
    <t>Social and Community Services</t>
  </si>
  <si>
    <t>Workplace Gender Equality Agency</t>
  </si>
  <si>
    <t>To implement strategies in priority areas to achieve gender equality. The priority areas include reducing violence against women, improving economic outcomes for women, and ensuring womens equal place in society</t>
  </si>
  <si>
    <t>Clean Technology Investment Programs</t>
  </si>
  <si>
    <t>Cooperative Research Centres Program</t>
  </si>
  <si>
    <t>Clean Technology Innovation Program</t>
  </si>
  <si>
    <t>Collaborative Research Infrastructure Scheme</t>
  </si>
  <si>
    <t>http://www.innovation.gov.au/AboutUs/Budget/Documents/PortfolioBudgetStatementsDIICCSRTE2013-14.pdf</t>
  </si>
  <si>
    <t>Department of Veteran Affairs</t>
  </si>
  <si>
    <t>Veterans' Income Support and Allowances</t>
  </si>
  <si>
    <t>Veterans' Disability Support</t>
  </si>
  <si>
    <t>Assistance to Defence Widow/ers and Dependants</t>
  </si>
  <si>
    <t>Assistance and Other Compensation for Veterans and Dependants</t>
  </si>
  <si>
    <t>Veterans' Children Education Scheme</t>
  </si>
  <si>
    <t xml:space="preserve">Military Rehabilitation and Compensation Acts Payments </t>
  </si>
  <si>
    <t>Adjustment to the Military Rehabilitation and Compensation Acts Liability Provision</t>
  </si>
  <si>
    <t>General Medical Consultations and Services</t>
  </si>
  <si>
    <t>Veterans' Pharmaceuticals Benefits</t>
  </si>
  <si>
    <t>Veterans' Hospital Services</t>
  </si>
  <si>
    <t>Veterans' Community Care and Support</t>
  </si>
  <si>
    <t>Veterans' Counselling and Other Health Services</t>
  </si>
  <si>
    <t>Health and Other Care Services</t>
  </si>
  <si>
    <t>Income Support and Compensation</t>
  </si>
  <si>
    <t>Military Rehabilitation and Compensation Acts</t>
  </si>
  <si>
    <t>Acknowledgment and Comemoration</t>
  </si>
  <si>
    <t>War Graves and Commemorations</t>
  </si>
  <si>
    <t>Gallipoli-related Activities</t>
  </si>
  <si>
    <t>Australian War Memorial</t>
  </si>
  <si>
    <t>http://www.dva.gov.au/aboutDVA/publications/corporate/budget/2013-2014/Documents/dvapbs.pdf</t>
  </si>
  <si>
    <t>Department of Veterans Affairs PBS</t>
  </si>
  <si>
    <t>Industry, Innovation, Climate Change, Science, Research and Tertiary Education PBS</t>
  </si>
  <si>
    <t>http://foi.deewr.gov.au/system/files/doc/other/deewr_2013-14_outcome_1_pdf.pdf</t>
  </si>
  <si>
    <t>Government Schools National Support</t>
  </si>
  <si>
    <t>http://foi.deewr.gov.au/system/files/doc/other/deewr_2013-14_outcome_2.pdf</t>
  </si>
  <si>
    <t>Australian Education Act 2013</t>
  </si>
  <si>
    <t>Grants and Awards</t>
  </si>
  <si>
    <t>Helping Children with Autism</t>
  </si>
  <si>
    <t>National Plan for School Improvement</t>
  </si>
  <si>
    <t>Creative Young Stars</t>
  </si>
  <si>
    <t>NBN Enabled Education</t>
  </si>
  <si>
    <t>ABC Digital Education</t>
  </si>
  <si>
    <t>Digital Education</t>
  </si>
  <si>
    <t>More Support for Students with Disabilities</t>
  </si>
  <si>
    <t>Students with Disabilities (COPE)</t>
  </si>
  <si>
    <t>Students with Disabilities (Non-Government)</t>
  </si>
  <si>
    <t>Rewards for School Improvement (Non-Government)</t>
  </si>
  <si>
    <t>http://foi.deewr.gov.au/system/files/doc/other/deewr_2013-14_outcome_3.pdf</t>
  </si>
  <si>
    <t>Mature Age Employment</t>
  </si>
  <si>
    <t>Mobility Allowance</t>
  </si>
  <si>
    <t>New start Allowance</t>
  </si>
  <si>
    <t>Partner Allowance Benefit</t>
  </si>
  <si>
    <t>Partner Allowance Pension</t>
  </si>
  <si>
    <t>Sickness Allowance</t>
  </si>
  <si>
    <t>Utilities Allowance</t>
  </si>
  <si>
    <t>Youth Allowance (Other)</t>
  </si>
  <si>
    <t>http://foi.deewr.gov.au/system/files/doc/other/deewr_2013-14_outcome_4.pdf</t>
  </si>
  <si>
    <t>Fair Entitlements Guarantee Act 2012</t>
  </si>
  <si>
    <t>Centre for Workplace Leadership</t>
  </si>
  <si>
    <t>Award Modernisation</t>
  </si>
  <si>
    <t>http://foi.deewr.gov.au/system/files/doc/other/2013-14_pbs_acara.pdf</t>
  </si>
  <si>
    <t>Assistance for quality teaching and learning</t>
  </si>
  <si>
    <t>Enhance the quality of teaching and leadership through developing standards, recognising teacher excellence, providing professional development opportunities, and supporting the teacher profession</t>
  </si>
  <si>
    <t>http://foi.deewr.gov.au/system/files/doc/other/2013-14_pbs_aitsl.pdf</t>
  </si>
  <si>
    <t>http://foi.deewr.gov.au/system/files/doc/other/2013-14_pbs_comcare.pdf</t>
  </si>
  <si>
    <t>Fair Work Commission</t>
  </si>
  <si>
    <t>http://foi.deewr.gov.au/system/files/doc/other/2013-14_pbs_fwc.pdf</t>
  </si>
  <si>
    <t>Education Services and Compliance Activities</t>
  </si>
  <si>
    <t>http://foi.deewr.gov.au/system/files/doc/other/2013-14_pbs_fwo.pdf</t>
  </si>
  <si>
    <t>Education, Advice and Compliance Functions</t>
  </si>
  <si>
    <t>http://foi.deewr.gov.au/system/files/doc/other/2013-14_pbs_fwbii.pdf</t>
  </si>
  <si>
    <t>Reform of and improvements to Australian work health and safety and workers’ compensation arrangements</t>
  </si>
  <si>
    <t>http://foi.deewr.gov.au/system/files/doc/other/2013-14_pbs_swa.pdf</t>
  </si>
  <si>
    <t>A reduction in the incidence of preventable mortality and morbidity in Australia, including through regulation and national initiatives that support healthy lifestyles and disease prevention</t>
  </si>
  <si>
    <t>http://www.health.gov.au/internet/budget/publishing.nsf/Content/2013-2014_Health_PBS_sup1/$File/2013-14_DoHA_PBS_2.01_Outcome_1.pdf</t>
  </si>
  <si>
    <t>Community pharmacy and pharmaceutical awareness</t>
  </si>
  <si>
    <t>Access to cost-effective medicines, including through the Pharmaceutical Benefits Scheme and related subsidies, and assistance for medication management through industry partnerships</t>
  </si>
  <si>
    <t>http://www.health.gov.au/internet/budget/publishing.nsf/Content/2013-2014_Health_PBS_sup1/$File/2013-14_DoHA_PBS_2.02_Outcome_2.pdf</t>
  </si>
  <si>
    <t>Access to cost-effective medical, practice nursing and allied health services, including through Medicare subsidies for clinically relevant services</t>
  </si>
  <si>
    <t>http://www.health.gov.au/internet/budget/publishing.nsf/Content/2013-2014_Health_PBS_sup1/$File/2013-14_DoHA_PBS_2.03_Outcome_3.pdf</t>
  </si>
  <si>
    <t>Access to quality and affordable aged care and carer support services for older people, including through subsidies and grants, industry assistance, training and regulation of the aged care sector</t>
  </si>
  <si>
    <t>http://www.health.gov.au/internet/budget/publishing.nsf/Content/2013-2014_Health_PBS_sup1/$File/2013-14_DoHA_PBS_2.04_Outcome_4.pdf</t>
  </si>
  <si>
    <t>Access to comprehensive, community-based health care, including through first point of call services for prevention, diagnosis and treatment of ill-health, and for ongoing management of chronic disease</t>
  </si>
  <si>
    <t>http://www.health.gov.au/internet/budget/publishing.nsf/Content/2013-2014_Health_PBS_sup1/$File/2013-14_DoHA_PBS_2.05_Outcome_5.pdf</t>
  </si>
  <si>
    <t>http://www.health.gov.au/internet/budget/publishing.nsf/Content/2013-2014_Health_PBS_sup1/$File/2013-14_DoHA_PBS_2.06_Outcome_6.pdf</t>
  </si>
  <si>
    <t>http://www.health.gov.au/internet/budget/publishing.nsf/Content/2013-2014_Health_PBS_sup1/$File/2013-14_DoHA_PBS_2.07_Outcome_7.pdf</t>
  </si>
  <si>
    <t>http://www.health.gov.au/internet/budget/publishing.nsf/Content/2013-2014_Health_PBS_sup1/$File/2013-14_DoHA_PBS_2.08_Outcome_8.pdf</t>
  </si>
  <si>
    <t>http://www.health.gov.au/internet/budget/publishing.nsf/Content/2013-2014_Health_PBS_sup2/$File/2013-14_DoHA_PBS_2.09_Outcome_9.pdf</t>
  </si>
  <si>
    <t>http://www.health.gov.au/internet/budget/publishing.nsf/Content/2013-2014_Health_PBS_sup2/$File/2013-14_DoHA_PBS_2.10_Outcome_10.pdf</t>
  </si>
  <si>
    <t>Improved mental health and suicide prevention, including through targeted prevention, identification, early intervention and health care services</t>
  </si>
  <si>
    <t>http://www.health.gov.au/internet/budget/publishing.nsf/Content/2013-2014_Health_PBS_sup2/$File/2013-14_DoHA_PBS_2.11_Outcome_11.pdf</t>
  </si>
  <si>
    <t>Improved capacity, quality and mix of the health workforce to meet the requirements of health services, including through training, registration, accreditation and distribution strategies</t>
  </si>
  <si>
    <t>http://www.health.gov.au/internet/budget/publishing.nsf/Content/2013-2014_Health_PBS_sup2/$File/2013-14_DoHA_PBS_2.12_Outcome_12.pdf</t>
  </si>
  <si>
    <t>Improved access to public hospitals, acute care services and public dental services, including through targeted strategies, and payments to state and territory governments</t>
  </si>
  <si>
    <t>http://www.health.gov.au/internet/budget/publishing.nsf/Content/2013-2014_Health_PBS_sup2/$File/2013-14_DoHA_PBS_2.13_Outcome_13.pdf</t>
  </si>
  <si>
    <t>Preparedness to respond to national health emergencies and risks, including through surveillance, regulation, prevention, detection and leadership in national health coordination</t>
  </si>
  <si>
    <t>http://www.health.gov.au/internet/budget/publishing.nsf/Content/2013-2014_Health_PBS_sup2/$File/2013-14_DoHA_PBS_2.14_Outcome_14.pdf</t>
  </si>
  <si>
    <t>http://www.health.gov.au/internet/budget/publishing.nsf/Content/2013-2014_Health_PBS_sup2/$File/2013-14_DoHA_PBS_4.01_ACSAA.pdf</t>
  </si>
  <si>
    <t>http://www.health.gov.au/internet/budget/publishing.nsf/Content/2013-2014_Health_PBS_sup2/$File/2013-14_DoHA_PBS_4.02_ACSQHC.pdf</t>
  </si>
  <si>
    <t>http://www.health.gov.au/internet/budget/publishing.nsf/Content/2013-2014_Health_PBS_sup2/$File/2013-14_DoHA_PBS_4.03_AIHW.pdf</t>
  </si>
  <si>
    <t>http://www.health.gov.au/internet/budget/publishing.nsf/Content/2013-2014_Health_PBS_sup2/$File/2013-14_DoHA_PBS_4.04_ANPHA.pdf</t>
  </si>
  <si>
    <t>http://www.health.gov.au/internet/budget/publishing.nsf/Content/2013-2014_Health_PBS_sup2/$File/2013-14_DoHA_PBS_4.05_AOTDTA.pdf</t>
  </si>
  <si>
    <t>http://www.health.gov.au/internet/budget/publishing.nsf/Content/2013-2014_Health_PBS_sup3/$File/2013-14_DoHA_PBS_4.06_ARPANSA.pdf</t>
  </si>
  <si>
    <t>http://www.health.gov.au/internet/budget/publishing.nsf/Content/2013-2014_Health_PBS_sup3/$File/2013-14_DoHA_PBS_4.07_CA.pdf</t>
  </si>
  <si>
    <t>http://www.health.gov.au/internet/budget/publishing.nsf/Content/2013-2014_Health_PBS_sup3/$File/2013-14_DoHA_PBS_4.08_FSANZ.pdf</t>
  </si>
  <si>
    <t>http://www.health.gov.au/internet/budget/publishing.nsf/Content/2013-2014_Health_PBS_sup3/$File/2013-14_DoHA_PBS_4.09_GPET.pdf</t>
  </si>
  <si>
    <t>http://www.health.gov.au/internet/budget/publishing.nsf/Content/2013-2014_Health_PBS_sup3/$File/2013-14_DoHA_PBS_4.10_HWA.pdf</t>
  </si>
  <si>
    <t>http://www.health.gov.au/internet/budget/publishing.nsf/Content/2013-2014_Health_PBS_sup3/$File/2013-14_DoHA_PBS_4.11_IHPA.pdf</t>
  </si>
  <si>
    <t>Access to a secure supply of safe and affordable blood products, including through national supply arrangements and coordination of best practice standards within agreed funding policies under the national blood arrangements</t>
  </si>
  <si>
    <t>http://www.health.gov.au/internet/budget/publishing.nsf/Content/2013-2014_Health_PBS_sup3/$File/2013-14_DoHA_PBS_4.12_NBA.pdf</t>
  </si>
  <si>
    <t>National Health Funding Body</t>
  </si>
  <si>
    <t>Provide transparent and efficient administration of Commonwealth, state and territory funding of the Australian public hospital system, and support the obligations and responsibilities of the Administrator of the National Health Funding Pool</t>
  </si>
  <si>
    <t>http://www.health.gov.au/internet/budget/publishing.nsf/Content/2013-2014_Health_PBS_sup3/$File/2013-14_DoHA_PBS_4.13_NHFB.pdf</t>
  </si>
  <si>
    <t>Improved health and medical knowledge, including through funding research, translating research findings into evidence-based clinical practice, administering legislation governing research, issuing guidelines and advice for ethics in health and the promotion of public health</t>
  </si>
  <si>
    <t>http://www.health.gov.au/internet/budget/publishing.nsf/Content/2013-2014_Health_PBS_sup3/$File/2013-14_DoHA_PBS_4.14_NHMRC.pdf</t>
  </si>
  <si>
    <t>National Health Performance Authority</t>
  </si>
  <si>
    <t>Contribute to transparent and accountable health care services in Australia, including through the provision of independent performance monitoring and reporting; the formulation of performance indicators; and conducting and evaluating research</t>
  </si>
  <si>
    <t>http://www.health.gov.au/internet/budget/publishing.nsf/Content/2013-2014_Health_PBS_sup3/$File/2013-14_DoHA_PBS_4.15_NHPA.pdf</t>
  </si>
  <si>
    <t>Prudential safety and competitiveness of the private health insurance industry in the interests of consumers, including through efficient industry regulation</t>
  </si>
  <si>
    <t>http://www.health.gov.au/internet/budget/publishing.nsf/Content/2013-2014_Health_PBS_sup3/$File/2013-14_DoHA_PBS_4.16_PHIAC.pdf</t>
  </si>
  <si>
    <t>Public confidence in private health insurance, including through consumer and provider complaint and enquiry investigations, and performance monitoring and reporting</t>
  </si>
  <si>
    <t>http://www.health.gov.au/internet/budget/publishing.nsf/Content/2013-2014_Health_PBS_sup3/$File/2013-14_DoHA_PBS_4.17_PHIO.pdf</t>
  </si>
  <si>
    <t>A reduction of the risks to patients and costs to the Australian Government of inappropriate clinical practice, including through investigating health services claimed under the Medicare and Pharmaceutical benefits schemes</t>
  </si>
  <si>
    <t>http://www.health.gov.au/internet/budget/publishing.nsf/Content/2013-2014_Health_PBS_sup3/$File/2013-14_DoHA_PBS_4.18_PSR.pdf</t>
  </si>
  <si>
    <t>Improved access to organ and tissue transplants, including through a nationally coordinated and consistent approach and system</t>
  </si>
  <si>
    <t>Higher Education Support</t>
  </si>
  <si>
    <t>Higher Education Loan Program</t>
  </si>
  <si>
    <t>Tertiary Student Assistance</t>
  </si>
  <si>
    <t>VET National Support</t>
  </si>
  <si>
    <t>International Support</t>
  </si>
  <si>
    <t>Tertiary Education</t>
  </si>
  <si>
    <t>Climate Change</t>
  </si>
  <si>
    <t>Reducing Australia's Greenhouse Gas</t>
  </si>
  <si>
    <t>Adapting to Climate Change</t>
  </si>
  <si>
    <t>Helping to Shape a Global Climate Change</t>
  </si>
  <si>
    <t xml:space="preserve">Program Support </t>
  </si>
  <si>
    <t>Australian Institute of Aboriginal and Torres Strait Islander Studies</t>
  </si>
  <si>
    <t>Australian Institute of Marine Science</t>
  </si>
  <si>
    <t>Australian Nuclear Science and Technology Organisation</t>
  </si>
  <si>
    <t xml:space="preserve">Australian Research Council </t>
  </si>
  <si>
    <t>Discovery - Research and Research Training</t>
  </si>
  <si>
    <t>Linkage - Cross-sector Research Partnerships</t>
  </si>
  <si>
    <t>Excellence for Research in Australia</t>
  </si>
  <si>
    <t>Australian Skills Quality Authority</t>
  </si>
  <si>
    <t>Clean Energy Regulator</t>
  </si>
  <si>
    <t>Climate Change Authority</t>
  </si>
  <si>
    <t xml:space="preserve">Commonwealth Scientific and Industrial Research Organisation </t>
  </si>
  <si>
    <t xml:space="preserve">IP Australia </t>
  </si>
  <si>
    <t>Tertiary Education Quality and Budget Statements Standards Agency</t>
  </si>
  <si>
    <t>Budget Advice</t>
  </si>
  <si>
    <t xml:space="preserve">Financial Reporting </t>
  </si>
  <si>
    <t xml:space="preserve">Financial Framework </t>
  </si>
  <si>
    <t xml:space="preserve">Deregulation and Regulatory Reform </t>
  </si>
  <si>
    <t>Procurement Framework</t>
  </si>
  <si>
    <t>Coordinated Procurement Contracting</t>
  </si>
  <si>
    <t>Budget, Financial Management, Better Regulation and Procurement Framework</t>
  </si>
  <si>
    <t xml:space="preserve">Public Sector Superannuation </t>
  </si>
  <si>
    <t>Nation Building Funds and DisabilityCare Australia Fund</t>
  </si>
  <si>
    <t>Building Australia Fund</t>
  </si>
  <si>
    <t>Education Investment Fund</t>
  </si>
  <si>
    <t>Health and Hospitals Fund</t>
  </si>
  <si>
    <t>Policy Advice, implementation, and financial guidance</t>
  </si>
  <si>
    <t>Administration and oversight of government enterprise</t>
  </si>
  <si>
    <t>Australian Government Business and ICT</t>
  </si>
  <si>
    <t xml:space="preserve">Property and Construction </t>
  </si>
  <si>
    <t>Insurance and Risk Management</t>
  </si>
  <si>
    <t xml:space="preserve">Ministerial and Parliamentary Services </t>
  </si>
  <si>
    <t>Australian Electoral Commission</t>
  </si>
  <si>
    <t xml:space="preserve">Electoral Roll Management </t>
  </si>
  <si>
    <t>Election Management and Support Services</t>
  </si>
  <si>
    <t xml:space="preserve">Education and Communication </t>
  </si>
  <si>
    <t>Commonwealth Superannuation Corporation</t>
  </si>
  <si>
    <t>ComSuper</t>
  </si>
  <si>
    <t>Future Fund Management Agency</t>
  </si>
  <si>
    <t>Finance &amp; Deregulation PBS</t>
  </si>
  <si>
    <t>http://www.finance.gov.au/publications/portfolio-budget-statements/13-14/docs/finance-portfolio-pbs-combined.pdf</t>
  </si>
  <si>
    <t>Infrastructure and Transport Portfolio</t>
  </si>
  <si>
    <t>Infrastructure investment</t>
  </si>
  <si>
    <t>Nation Building Program</t>
  </si>
  <si>
    <t>Nation Building Program Investment</t>
  </si>
  <si>
    <t>Infrastructure and Transport Portfolio Budget Statement</t>
  </si>
  <si>
    <t>Nation Building Roads to Recovery</t>
  </si>
  <si>
    <t>Nation Building Off-Network Projects</t>
  </si>
  <si>
    <t>Nation Building Off-Network - supplementary</t>
  </si>
  <si>
    <t>Nation Building improving local roads</t>
  </si>
  <si>
    <t>Jobs Fund - Infrastructure Employment Projects</t>
  </si>
  <si>
    <t>Sustainable Australia - Liveable Cities</t>
  </si>
  <si>
    <t>Nation Building Plan for the Future</t>
  </si>
  <si>
    <t>Building Australia Fund Infrastructure Portfolio Special Account</t>
  </si>
  <si>
    <t>Program support</t>
  </si>
  <si>
    <t>Transport Security</t>
  </si>
  <si>
    <t>Aviation security enhancements</t>
  </si>
  <si>
    <t>Improving international aviation security</t>
  </si>
  <si>
    <t>Regional passenger screening</t>
  </si>
  <si>
    <t>Strengthening aviation security</t>
  </si>
  <si>
    <t>Optimal technologies at international gateway airports</t>
  </si>
  <si>
    <t>Regional and domestic aviation security</t>
  </si>
  <si>
    <t>Surface Transport</t>
  </si>
  <si>
    <t>Bass Strait Passenger Vehicle Equalisation Scheme</t>
  </si>
  <si>
    <t>International Maritime Organization - contribution</t>
  </si>
  <si>
    <t>Interstate Road Transport Fees</t>
  </si>
  <si>
    <t>OECD Road Transport - contribution</t>
  </si>
  <si>
    <t>Oil Pollution Compensation Fund</t>
  </si>
  <si>
    <t>Sustaining Australia’s maritime skills</t>
  </si>
  <si>
    <t>Tasmanian Freight Equalisation Scheme</t>
  </si>
  <si>
    <t>Tasmanian Wheat Freight Scheme</t>
  </si>
  <si>
    <t>Payments to CAC Act bodies - AMSA</t>
  </si>
  <si>
    <t>Payments to CAC Act bodies - NTC</t>
  </si>
  <si>
    <t>Australian Maritime Safety Authority Act 1990</t>
  </si>
  <si>
    <t>Protection of the Sea (Oil Pollution Compensation Fund) Act 1993</t>
  </si>
  <si>
    <t>Interstate Road Transport fees - (Interstate Road Transport Special Account)</t>
  </si>
  <si>
    <t>Road Safety</t>
  </si>
  <si>
    <t>keys2drive</t>
  </si>
  <si>
    <t>Seatbelts on regional school buses</t>
  </si>
  <si>
    <t>Air Transport</t>
  </si>
  <si>
    <t>Airport Lessee Companies -reimbursement of parking fines</t>
  </si>
  <si>
    <t>Implementation of noise amelioration for Adelaide Airport</t>
  </si>
  <si>
    <t>International Civil Aviation Organization – contribution</t>
  </si>
  <si>
    <t>Payment scheme for Airservices Australia’s en route charges</t>
  </si>
  <si>
    <t>Regional Aviation Access</t>
  </si>
  <si>
    <t>Sydney West Airport - rental properties</t>
  </si>
  <si>
    <t>Payments to CAC Act bodies - CASA</t>
  </si>
  <si>
    <t>Depreciation and amortisation</t>
  </si>
  <si>
    <t>Aviation Fuel Revenues (Special Appropriation) Act 1988</t>
  </si>
  <si>
    <t>Prime Minister and Cabinet Portfolio</t>
  </si>
  <si>
    <t>National Compact, Philanthropy and Volunteering</t>
  </si>
  <si>
    <t>Prime Minister and Cabinet Portfolio Budget Statement</t>
  </si>
  <si>
    <t>National Counter Terrorism Committee Secretariat</t>
  </si>
  <si>
    <t>Compensation and Legal Expenses</t>
  </si>
  <si>
    <t>National Australia Day Council Limited</t>
  </si>
  <si>
    <t>Parliament House Briefing Room</t>
  </si>
  <si>
    <t>Prime Minister's Official Residences</t>
  </si>
  <si>
    <t>State Occasions and Official Visits</t>
  </si>
  <si>
    <t>Support to the former Governors-General</t>
  </si>
  <si>
    <t>Domestic Policy</t>
  </si>
  <si>
    <t>National Security and International Policy</t>
  </si>
  <si>
    <t>Support Services for Government Operations</t>
  </si>
  <si>
    <t>Group of 20 Meeting 2014</t>
  </si>
  <si>
    <t>Support for Official Establishments</t>
  </si>
  <si>
    <t>Official and Ceremonial Support</t>
  </si>
  <si>
    <t>Expenses not requiring appropriation in the Budget year</t>
  </si>
  <si>
    <t>Regional Australia, Local Government, Arts and Sports Portfolio</t>
  </si>
  <si>
    <t>Regional Development</t>
  </si>
  <si>
    <t>Boyer Pulp Mill - Structural Assistance</t>
  </si>
  <si>
    <t>Regional Australia, Local Government, Arts and Sports Portfolio Budget Statement</t>
  </si>
  <si>
    <t>Community Infrastructure Grants - Appropriation Bill No. 1</t>
  </si>
  <si>
    <t>Community Infrastructure Grants - Appropriation Bill No. 2</t>
  </si>
  <si>
    <t>East Kimberley Development Package - Appropriation Bill No. 2</t>
  </si>
  <si>
    <t>Latrobe Valley economic diversification</t>
  </si>
  <si>
    <t>Murray-Darling Basin Regional Economic Diversification Program</t>
  </si>
  <si>
    <t>Northern Australia Sustainable Futures</t>
  </si>
  <si>
    <t>Regional and Rural Research and Development Grants</t>
  </si>
  <si>
    <t>Regional Development Australia Committees</t>
  </si>
  <si>
    <t>Regional Development Australia Fund</t>
  </si>
  <si>
    <t>Tasmanian Forest Industry</t>
  </si>
  <si>
    <t>Local Government</t>
  </si>
  <si>
    <t>Local Government Reform Fund</t>
  </si>
  <si>
    <t>Referendum on the recognition of local government in the Australian Constitution</t>
  </si>
  <si>
    <t>Supplementary funding to South Australian councils for local roads - Appropriation Bill No. 1</t>
  </si>
  <si>
    <t>Supplementary funding to South Australian councils for local roads - Appropriation Bill No. 2</t>
  </si>
  <si>
    <t>Local Government (Financial Assistance) Act 1995</t>
  </si>
  <si>
    <t>Services to Territories</t>
  </si>
  <si>
    <t>Services to Indian Ocean Territories</t>
  </si>
  <si>
    <t>Norfolk Island - Kingston and Arthur's Vale historic area</t>
  </si>
  <si>
    <t>Norfolk Island - Commonwealth administration</t>
  </si>
  <si>
    <t>Norfolk Island - reforms and services</t>
  </si>
  <si>
    <t>Services to Jervis Bay Territory</t>
  </si>
  <si>
    <t>ACT Government - national capital functions</t>
  </si>
  <si>
    <t>Office of the Administrator, Northern Territory</t>
  </si>
  <si>
    <t>Christmas Island Phosphate Mining Rehabilitation</t>
  </si>
  <si>
    <t>Arts and Cultural Development</t>
  </si>
  <si>
    <t>Sport and Recreation</t>
  </si>
  <si>
    <t>Australia Council</t>
  </si>
  <si>
    <t>Investment in the Arts</t>
  </si>
  <si>
    <t>Australian Film, Television and Radio School</t>
  </si>
  <si>
    <t>Support the development of a professional screen arts and broadcast culture in Australia including through the provision of specialist industry-focused education, training and research.</t>
  </si>
  <si>
    <t>Australian National Maritime Museum</t>
  </si>
  <si>
    <t>Management of Maritime Heritage</t>
  </si>
  <si>
    <t>Increased knowledge, appreciation and enjoyment of Australia’s maritime heritage by managing the National Maritime Collection and staging programs, exhibitions and events.</t>
  </si>
  <si>
    <t>Australian Sports Commission</t>
  </si>
  <si>
    <t>Community-based sports activity</t>
  </si>
  <si>
    <t>Improved participation in structured physical 2012-13 2013-14 activity, particularly organised sport, at the community Estimated Estimated level, including through leadership and targeted actual expenses community-based sports activity.</t>
  </si>
  <si>
    <t>High performance athlete development</t>
  </si>
  <si>
    <t>Excellence in sports performance and 2012-13 2013-14 continued international sporting success, by talented Estimated Estimated athletes and coaches, including through leadership in actual expenses high performance athlete development, targeted expenses science and research.</t>
  </si>
  <si>
    <t>National Film and Sound Archive of Australia</t>
  </si>
  <si>
    <t>Collection develoment, management, access and promotion</t>
  </si>
  <si>
    <t>Increased understanding and appreciation of Australia's audiovisual history by developing, preserving, maintaining and promoting the national audiovisual collection and providing access to audiovisual material of historic and cultural significance.</t>
  </si>
  <si>
    <t>National Gallery of Australia</t>
  </si>
  <si>
    <t>Increased understanding, knowledge and enjoyment of the visual arts by providing access to, and information about, works of art locally, nationally and internationally.</t>
  </si>
  <si>
    <t>National Library of Australia</t>
  </si>
  <si>
    <t>National Museum of Australia</t>
  </si>
  <si>
    <t>Collection Management, Research, Exhibitions and Programs</t>
  </si>
  <si>
    <t>Increased awareness and understanding of 2012-13 2013-14 Australia's history and culture by managing the National Estimated Estimated Museum's collections and providing access through actual expenses public programs and exhibitions.</t>
  </si>
  <si>
    <t>National Portrait Gallery of Australia</t>
  </si>
  <si>
    <t>Develop, maintain and provide access to Australia’s national portrait collection</t>
  </si>
  <si>
    <t>Enhanced understanding and appreciation of Australian identity, culture and diversity through portraiture, by engaging the public in education programs and exhibitions, and by developing and preserving the national portrait collection.</t>
  </si>
  <si>
    <t>Screen Australia</t>
  </si>
  <si>
    <t>Foster the Australian screen industry</t>
  </si>
  <si>
    <t>Promote engaged audiences and support 2012-13 2013-14 a creative, innovative and commercially sustainable Estimated Estimated screen industry through the funding and actual expenses promotion of diverse Australian screen product.</t>
  </si>
  <si>
    <t>Australian Sports Anti-Doping Authority</t>
  </si>
  <si>
    <t>Deterrence, Detection and Enforcement</t>
  </si>
  <si>
    <t>Protection of the health of athletes and the integrity of Australian sport, including through deterrence, detection and enforcement to eliminate doping</t>
  </si>
  <si>
    <t>National Archives of Australia</t>
  </si>
  <si>
    <t>To promote the creation, management and 2012-13 2013-14 preservation of authentic, reliable and usable Commonwealth Estimated Estimated records and to facilitate Australians' access to the archival actual expenses resources of the Commonwealth.</t>
  </si>
  <si>
    <t>National Capital Authority</t>
  </si>
  <si>
    <t>Manage the strategic planning, promotion and enhancement of Canberra as the National Capital for all Australians through the development and administration of the National Capital Plan, operation of the National Capital Exhibition, delivery of education and awareness programs and works to enhance the character of the National Capital.</t>
  </si>
  <si>
    <t>Old Parliament House</t>
  </si>
  <si>
    <t>An enhanced appreciation and understanding of the political and social heritage of Australia for members of the public, through activities including the conservation and upkeep of, and the provision of access to, Old Parliament House and the development of its collections, exhibitions and educational programs.</t>
  </si>
  <si>
    <t>Resources, Energy and Tourism Portfolio</t>
  </si>
  <si>
    <t>Department of Resources, Energy and Tourism</t>
  </si>
  <si>
    <t>Resource Related Initiatives and Management</t>
  </si>
  <si>
    <t>Petroleum Royalties Administration</t>
  </si>
  <si>
    <t>Department of Resources, Energy and Tourism Budget Statement</t>
  </si>
  <si>
    <t>Ethanol Production Grants</t>
  </si>
  <si>
    <t>Global Carbon Capture and Storage Institute</t>
  </si>
  <si>
    <t>Radioactive Waste Management</t>
  </si>
  <si>
    <t>Maralinga Maintenance</t>
  </si>
  <si>
    <t>Rum Jungle</t>
  </si>
  <si>
    <t>Syntroleum Depreciation</t>
  </si>
  <si>
    <t>Offshore Minerals Act 1994 (Fees)</t>
  </si>
  <si>
    <t>Carbon Capture and Storage Flagships</t>
  </si>
  <si>
    <t>National Low Emissions Coal Initiative</t>
  </si>
  <si>
    <t>National CO2 Infrastructure Plan</t>
  </si>
  <si>
    <t>National Offshore Petroleum Titles Administrator</t>
  </si>
  <si>
    <t>Energy Related Initiatives and Management</t>
  </si>
  <si>
    <t>Asia Pacific Partnership on Clean Development and Climate</t>
  </si>
  <si>
    <t>Connecting Renew ables to the Grid</t>
  </si>
  <si>
    <t>Smart Grid Smart city</t>
  </si>
  <si>
    <t>Coal Mining Technology Abatement Package</t>
  </si>
  <si>
    <t>Coal Sector Jobs Package</t>
  </si>
  <si>
    <t>Australian Renewable Energy Agency Act 2011 - Payments to ARENA</t>
  </si>
  <si>
    <t>Low Emission Technology Demonstration Fund</t>
  </si>
  <si>
    <t>Energy Special Account</t>
  </si>
  <si>
    <t>Standing Council of Resources and Energy Special Account</t>
  </si>
  <si>
    <t>Tourism Related Initiatives and Management</t>
  </si>
  <si>
    <t>T-QUAL Grants</t>
  </si>
  <si>
    <t>Framework - Establishment</t>
  </si>
  <si>
    <t>Asia Marketing Fund</t>
  </si>
  <si>
    <t>Tourism Industry Regional Development</t>
  </si>
  <si>
    <t>Payment to CAC Act body</t>
  </si>
  <si>
    <t>Tourism Special Account</t>
  </si>
  <si>
    <t>Improving Australia's Energy Efficiency</t>
  </si>
  <si>
    <t>Solar Cities</t>
  </si>
  <si>
    <t>Energy Efficiency Programs</t>
  </si>
  <si>
    <t>GEMS National Legislative Framework</t>
  </si>
  <si>
    <t>Low Carbon Communities</t>
  </si>
  <si>
    <t>Carbon Price Deductable Gift Recipient Fund</t>
  </si>
  <si>
    <t>Energy Efficiency Information Grants</t>
  </si>
  <si>
    <t>National Solar Schools Plan</t>
  </si>
  <si>
    <t>Climate Change Special Account</t>
  </si>
  <si>
    <t>Geoscience Australia</t>
  </si>
  <si>
    <t>Geoscientific and spatial information services</t>
  </si>
  <si>
    <t>National Offshore Petroleum Safety and Environmental Management Authority</t>
  </si>
  <si>
    <t>Regulatory oversight of Safety Cases, Well Operations Management Plans and Environment Plans coupled with effective monitoring, investigation and enforcement</t>
  </si>
  <si>
    <t>Tourism Australia</t>
  </si>
  <si>
    <t>Industry Development</t>
  </si>
  <si>
    <t>An Australian tourism industry that is competitive and sustainable and delivers on the needs of the target customer. Industry development to be informed by understanding the needs of the target customer and sharing these insights with government and industry stakeholders.</t>
  </si>
  <si>
    <t>Strengthening the travel distribution system</t>
  </si>
  <si>
    <t>Work with industry and state and territory governments to develop and present products that meet changing consumer needs and ensure products are easy to access for potential travellers.</t>
  </si>
  <si>
    <t>Increasing demand for Australia as a destination</t>
  </si>
  <si>
    <t>Identify and target best prospect consumers, and inspire them to travel to Australia. To focus activities and resources, utilise a dedicated market categorisation approach.</t>
  </si>
  <si>
    <t>Australian Renewable Energy Agency</t>
  </si>
  <si>
    <t>Support improvements in the competitiveness of renewable energy and related technologies and the supply of renewable energy by administering financial assistance, developing analysis and advice about and sharing information and knowledge with regard to, renewable energy and related technologies.</t>
  </si>
  <si>
    <t>Sustainability, Environment, Water, Population and Communities portfolio</t>
  </si>
  <si>
    <t>Department of Sustainability, Environment, Water, Population and Communities</t>
  </si>
  <si>
    <t>Sustainable Management of Natural Resources and the Environment</t>
  </si>
  <si>
    <t>Natural Heritage Trust</t>
  </si>
  <si>
    <t>Department of Sustainability, Environment, Water, Population and Communities Budget Statement</t>
  </si>
  <si>
    <t>Environmental Stewardship Program</t>
  </si>
  <si>
    <t>Working on Country</t>
  </si>
  <si>
    <t>Tasmanian Forests Agreement - Implementation Package</t>
  </si>
  <si>
    <t>Caring for our Country - National Wildlife Corridor Plan</t>
  </si>
  <si>
    <t>Great Barrier Reef Foundation - contribution</t>
  </si>
  <si>
    <t>Grants to Voluntary Environment, Sustainability and Heritage Organisations</t>
  </si>
  <si>
    <t>Approved departmental operating loss</t>
  </si>
  <si>
    <t>Environmental Information and Research</t>
  </si>
  <si>
    <t>National Environment Research Program</t>
  </si>
  <si>
    <t>International Whale Science Initiative</t>
  </si>
  <si>
    <t>Australian Biological Resources Study</t>
  </si>
  <si>
    <t>Community Infrastructure Grants - Cumberland Plains</t>
  </si>
  <si>
    <t>Carbon Pollution Reduction – Land Sector Initiatives</t>
  </si>
  <si>
    <t>Biodiversity Fund</t>
  </si>
  <si>
    <t>Regional NRM Planning for Climate Change</t>
  </si>
  <si>
    <t>Indigenous Carbon Farming Fund</t>
  </si>
  <si>
    <t>Management of Hazardous Wastes, Substances and Pollutants</t>
  </si>
  <si>
    <t>Sustainable Communities</t>
  </si>
  <si>
    <t>Antarctica: Science, Policy and Presence</t>
  </si>
  <si>
    <t>Advancement of Australia’s strategic, scientific, environmental and economic interests in the Antarctic by protecting, administering and researching the region.</t>
  </si>
  <si>
    <t>Water Reform</t>
  </si>
  <si>
    <t>Sustainable Rural Water Use and Infrastructure</t>
  </si>
  <si>
    <t>Adaptation to climate change, wise water use, secure water supplies and improved health of rivers, waterways and freshwater ecosystems by supporting research, and reforming the management and use of water resources</t>
  </si>
  <si>
    <t>Restoring the Balance in the Basin</t>
  </si>
  <si>
    <t>Water Smart Australia</t>
  </si>
  <si>
    <t>National Urban Water and Desalination Plan</t>
  </si>
  <si>
    <t>National Water Security Plan for Cities and Towns</t>
  </si>
  <si>
    <t>Water Resources Assessment and Research Grant</t>
  </si>
  <si>
    <t>Independent Expert Scientific Committee on Coal Seam Gas and Large Coal Mining</t>
  </si>
  <si>
    <t>Commonwealth Contribution under the Murray-Darling Basin Agreement</t>
  </si>
  <si>
    <t>Water Efficiency Labelling and Standards Account</t>
  </si>
  <si>
    <t>Services for Other Entities and Trust Moneys Special Account</t>
  </si>
  <si>
    <t>Science Based Framework for Coal Seam Gas and Coal Mining Impacts on Water</t>
  </si>
  <si>
    <t>Conservation of Australia's Heritage and Environment</t>
  </si>
  <si>
    <t>Environmental Regulation</t>
  </si>
  <si>
    <t>Commonwealth Environmental Water</t>
  </si>
  <si>
    <t>Bureau of Meteorology</t>
  </si>
  <si>
    <t>Provide Australians with the information they need to manage and live within their natural environment, encompassing the atmosphere, oceans, water and land.</t>
  </si>
  <si>
    <t>Director of National Parks</t>
  </si>
  <si>
    <t>Parks and Reserves</t>
  </si>
  <si>
    <t>The conservation and appreciation of natural and cultural values of Commonwealth reserves through best-practice management of nationally significant assets, working with Traditional Owners and stakeholders, providing appropriate recreation and tourism and improving understanding of the values of reserves.</t>
  </si>
  <si>
    <t>Great Barrier Reef Marine Park Authority</t>
  </si>
  <si>
    <t>Improving the outlook for the Great Barrier Reef</t>
  </si>
  <si>
    <t>The long-term protection, ecologically sustainable use, understanding and enjoyment of the Great Barrier Reef for all Australians and the international community, through the care and development of the Marine Park.</t>
  </si>
  <si>
    <t>Murray-Darling Basin Authority</t>
  </si>
  <si>
    <t>Equitable &amp; sustainable use of the Murray-Darling Basin</t>
  </si>
  <si>
    <t>Equitable and sustainable use of the MurrayDarling Basin by governments and the community including through development and implementation of a Basin Plan, operation of the River Murray system, shared natural resource management programs, research, information and advice.</t>
  </si>
  <si>
    <t>National Water Commission</t>
  </si>
  <si>
    <t>Informed decisions by governments on national water issues, and improved management of Australia's water resources through advocacy, facilitation and independent advice.</t>
  </si>
  <si>
    <t>Sydney Harbour Federation Trust</t>
  </si>
  <si>
    <t>Enhance appreciation and understanding of the natural and cultural values of Sydney for all visitors, through the remediation, conservation and adaptive re-use of, and access to, Trust lands on Sydney Harbour.</t>
  </si>
  <si>
    <t>Immigration and Citizenship portfolio</t>
  </si>
  <si>
    <t>Visa and Migration</t>
  </si>
  <si>
    <t>Service Delivery</t>
  </si>
  <si>
    <t>Economic Migration</t>
  </si>
  <si>
    <t>Department of Immigration and Citizenship Budget Statement</t>
  </si>
  <si>
    <t>Family Migration</t>
  </si>
  <si>
    <t>Resident Return Visas, Former Resident Visas, Australian Declaratory Visas and Certificates of Evidence of Resident Status</t>
  </si>
  <si>
    <t>Students</t>
  </si>
  <si>
    <t>Temporary Residents (Economic)</t>
  </si>
  <si>
    <t>Temporary Residents (Non–economic)</t>
  </si>
  <si>
    <t>Visitors and Working Holiday Makers</t>
  </si>
  <si>
    <t>Visitors and Working Holiday Makers - ETAs</t>
  </si>
  <si>
    <t>Policy Advice and Program Design</t>
  </si>
  <si>
    <t>Office of the MARA</t>
  </si>
  <si>
    <t>Regulation of migration agents</t>
  </si>
  <si>
    <t>Refugee and Humanitarian Assistance</t>
  </si>
  <si>
    <t>Allowances for persons granted temporary visas in the Humanitarian Program</t>
  </si>
  <si>
    <t>Immigration Advice and Application Assistance Scheme - onshore protection</t>
  </si>
  <si>
    <t>Initiatives to address the situation of displaced persons and promote sustainable returns</t>
  </si>
  <si>
    <t>International Organization for Migration - contribution</t>
  </si>
  <si>
    <t>Payments to the Australian Red Cross Society for the Asylum Seeker Assistance Scheme</t>
  </si>
  <si>
    <t>Refugee and humanitarian passage, associated costs and related services</t>
  </si>
  <si>
    <t>Secretariat for Inter-Governmental Consultations on migration, asylum and refugees - membership contribution</t>
  </si>
  <si>
    <t>Offshore Humanitarian Program</t>
  </si>
  <si>
    <t>Protection visas (Onshore)</t>
  </si>
  <si>
    <t>Litigation</t>
  </si>
  <si>
    <t>Border Management</t>
  </si>
  <si>
    <t>Borders</t>
  </si>
  <si>
    <t>Identity</t>
  </si>
  <si>
    <t>Visa Compliance and Status Resolution</t>
  </si>
  <si>
    <t>Compliance Resolution, Community Care and Assistance</t>
  </si>
  <si>
    <t>Detection Onshore</t>
  </si>
  <si>
    <t>Removals</t>
  </si>
  <si>
    <t>Status Resolution</t>
  </si>
  <si>
    <t>Onshore Detention Network</t>
  </si>
  <si>
    <t>Community and Detention Services</t>
  </si>
  <si>
    <t>Payments under Section 33 (FMA Act) - Act of Grace Payments</t>
  </si>
  <si>
    <t>Recovery of Removal Charges and Detention Costs</t>
  </si>
  <si>
    <t>Offshore Asylum Seeker Management</t>
  </si>
  <si>
    <t>Foreign Fishers</t>
  </si>
  <si>
    <t>Regional Cooperation and Associated Activities</t>
  </si>
  <si>
    <t>Management and Care of Irregular Immigrants in Indonesia</t>
  </si>
  <si>
    <t>Regional Cooperation and Capacity Building</t>
  </si>
  <si>
    <t>Returns and Reintegration Assistance packages</t>
  </si>
  <si>
    <t>Regional Support Office</t>
  </si>
  <si>
    <t>Combatting People Smuggling - Address irregular migration in region</t>
  </si>
  <si>
    <t>Refugee Status Determinations for Offshore Entry Persons</t>
  </si>
  <si>
    <t>Settlement Services for Migrants and Refugees</t>
  </si>
  <si>
    <t>Adult Migrant English Program</t>
  </si>
  <si>
    <t>Grant to Refugees Council of Australia</t>
  </si>
  <si>
    <t>Grants for Community Settlement</t>
  </si>
  <si>
    <t>Humanitarian Settlement Services</t>
  </si>
  <si>
    <t>National Accreditation Authority for Translators and Interpreters Ltd - contribution</t>
  </si>
  <si>
    <t>Supervision and welfare for unaccompanied humanitarian minors</t>
  </si>
  <si>
    <t>AMEP Administration</t>
  </si>
  <si>
    <t>Free Translating and Interpreting Services</t>
  </si>
  <si>
    <t>Settlement Planning and Information Delivery</t>
  </si>
  <si>
    <t>Support for Community Services</t>
  </si>
  <si>
    <t>TIS-On-site Interpreting</t>
  </si>
  <si>
    <t>TIS-Telephone Interpreting</t>
  </si>
  <si>
    <t>Multicultural and Citizenship Services</t>
  </si>
  <si>
    <t xml:space="preserve">Diversity and Social Cohesion </t>
  </si>
  <si>
    <t>Grants for Multicultural Affairs</t>
  </si>
  <si>
    <t>Mirrabooka Multicultural Centre - contribution</t>
  </si>
  <si>
    <t>Decision on Citizenship Status</t>
  </si>
  <si>
    <t>Promoting the Value of Australian Citizenship</t>
  </si>
  <si>
    <t>Promoting the Benefits of a United and Diverse Society</t>
  </si>
  <si>
    <t>Migration Review Tribunal and Refugee Review Tribunal</t>
  </si>
  <si>
    <t>Final independent merits review of decisions concerning refugee status and the refusal or cancellation of migration and refugee visas.</t>
  </si>
  <si>
    <t>Attorney-General’s Department Operating Expenses</t>
  </si>
  <si>
    <t>Civil Justice and Legal Services</t>
  </si>
  <si>
    <t>National Security and Criminal Justice</t>
  </si>
  <si>
    <t>Justice Services</t>
  </si>
  <si>
    <t>Family Relationships</t>
  </si>
  <si>
    <t>Indigenous law and Justice</t>
  </si>
  <si>
    <t>Australian Government Disaster Financial Support Payments</t>
  </si>
  <si>
    <t>Royal Commission into Institutional Responses to Child Sexual Abuse</t>
  </si>
  <si>
    <t>Administrative Appeals Office</t>
  </si>
  <si>
    <t>Attorney-General's Department</t>
  </si>
  <si>
    <t>Attorney-General portfolio</t>
  </si>
  <si>
    <t>Australian Commission for Law Enforcement Integrity</t>
  </si>
  <si>
    <t>Australian Crime Commission</t>
  </si>
  <si>
    <t>Australian Customs and Border Protection</t>
  </si>
  <si>
    <t>Passenger facilitation</t>
  </si>
  <si>
    <t>Trade facilitation</t>
  </si>
  <si>
    <t>Border protection and enforcement</t>
  </si>
  <si>
    <t>Civil maritime surveillance and response</t>
  </si>
  <si>
    <t>Border-related revenue collection</t>
  </si>
  <si>
    <t>Other administered</t>
  </si>
  <si>
    <t>Australian Federal Police</t>
  </si>
  <si>
    <t>Reduced criminal and security threats to Australia's interests</t>
  </si>
  <si>
    <t xml:space="preserve">National Security—Policing </t>
  </si>
  <si>
    <t>International Deployments</t>
  </si>
  <si>
    <t>Operations—Policing</t>
  </si>
  <si>
    <t>Close Operational Support</t>
  </si>
  <si>
    <t>ACT Community Policing</t>
  </si>
  <si>
    <t>Australian Human Rights Commission</t>
  </si>
  <si>
    <t>Australian Institute of Criminology</t>
  </si>
  <si>
    <t>Australian Law Reform Commission</t>
  </si>
  <si>
    <t>Australian Security Intelligence Organisation (ASIO)</t>
  </si>
  <si>
    <t>Australian Transactions Reports and Analysis Centre</t>
  </si>
  <si>
    <t>Australia’s anti-money laundering and counter-terrorism financing regulator</t>
  </si>
  <si>
    <t>Australia’s financial intelligence unit</t>
  </si>
  <si>
    <t>CrimTrac Agency</t>
  </si>
  <si>
    <t>Family Court and Federal Circuit Court</t>
  </si>
  <si>
    <t>Family Court of Australia</t>
  </si>
  <si>
    <t>Federal Circuit Court of Australia</t>
  </si>
  <si>
    <t>Support Services</t>
  </si>
  <si>
    <t>Federal Court of Australia</t>
  </si>
  <si>
    <t>High Court of Australia</t>
  </si>
  <si>
    <t>Insolvency and Trustee Service Australia</t>
  </si>
  <si>
    <t>Personal Insolvency and Trustee Services</t>
  </si>
  <si>
    <t>Operation of a National Register of Security Interests in Personal Property</t>
  </si>
  <si>
    <t>Office of the Australian Information Commissioner</t>
  </si>
  <si>
    <t>Office of the Director of Public Prosecutions</t>
  </si>
  <si>
    <t>Office of the Parliamentary Counsel</t>
  </si>
  <si>
    <t>Department of Agriculture, Fisheries and Forestry</t>
  </si>
  <si>
    <t>Agriculture, Fisheries and Forestry portfolio</t>
  </si>
  <si>
    <t>Portfolio</t>
  </si>
  <si>
    <t>Resource management practices, innovation, self-reliance and improved access to international markets</t>
  </si>
  <si>
    <t>Tackling Climate Change</t>
  </si>
  <si>
    <t>Sustainable Management – Natural Resources</t>
  </si>
  <si>
    <t>Forestry Industry</t>
  </si>
  <si>
    <t>Fishing Industry</t>
  </si>
  <si>
    <t>Horticulture Industry</t>
  </si>
  <si>
    <t>Wool Industry</t>
  </si>
  <si>
    <t>Grains Industry</t>
  </si>
  <si>
    <t>Dairy Industry</t>
  </si>
  <si>
    <t>Meat and Livestock Industry</t>
  </si>
  <si>
    <t>Agricultural Resources</t>
  </si>
  <si>
    <t>International Market Access</t>
  </si>
  <si>
    <t>Drought Programs</t>
  </si>
  <si>
    <t>Rural Programs</t>
  </si>
  <si>
    <t>Safeguard Australia’s animal and plant health status</t>
  </si>
  <si>
    <t>Quarantine and Export Services</t>
  </si>
  <si>
    <t>Plant and Animal Health</t>
  </si>
  <si>
    <t>Half a billion on quarantine services</t>
  </si>
  <si>
    <t>Cottom Research and Development Corporation</t>
  </si>
  <si>
    <t>Fisheries and Research Development Corporation</t>
  </si>
  <si>
    <t>Grains Research and Development Corporation</t>
  </si>
  <si>
    <t>Grape and Wine Research and Development Corporation</t>
  </si>
  <si>
    <t>Rural Industries Research and Development Corporation</t>
  </si>
  <si>
    <t>Sugar Research and Development Corporation</t>
  </si>
  <si>
    <t>Wine Australia Corporation</t>
  </si>
  <si>
    <t>Australian Fisheries Management Authority</t>
  </si>
  <si>
    <t>Australian Pesticides and Veterinary Medicines Authority</t>
  </si>
  <si>
    <t>http://www.daff.gov.au/__data/assets/pdf_file/0011/2288738/daff-all-2013-14.pdf</t>
  </si>
  <si>
    <t>Attorney-General Portfolio Budget Statement</t>
  </si>
  <si>
    <t>Agriculture, Fisheries and Forestry Portfolio Budget Statement</t>
  </si>
  <si>
    <t>http://www.ag.gov.au/Publications/Budgets/Budget2013-14/Documents/Attorney-General%20s%20portfolio%20PBS%202013-14%20full%20book.pdf</t>
  </si>
  <si>
    <t>Foreign Affairs and Trade portfolio</t>
  </si>
  <si>
    <t>Department of Foreign Affairs and Trade</t>
  </si>
  <si>
    <t>Bilateral, regional and multilateral engagement on Australian Government foreign and trade policy priorities</t>
  </si>
  <si>
    <t>Foreign Affairs and Trade Operations</t>
  </si>
  <si>
    <t>Payments to International Organisations</t>
  </si>
  <si>
    <t>Public Information Services and Public Diplomacy</t>
  </si>
  <si>
    <t>The protection and welfare of Australians abroad</t>
  </si>
  <si>
    <t xml:space="preserve">Consular Services </t>
  </si>
  <si>
    <t>Passport Services</t>
  </si>
  <si>
    <t>Provision of security services and information and communications technology infrastructure</t>
  </si>
  <si>
    <t>Other (Departmental)</t>
  </si>
  <si>
    <t xml:space="preserve">Overseas Property </t>
  </si>
  <si>
    <t>Australian Trade Commission (AUSTRADE)</t>
  </si>
  <si>
    <t>Trade, education and investment development</t>
  </si>
  <si>
    <t>Asian Century Business Engagement</t>
  </si>
  <si>
    <t>Export Market Development Grants Scheme</t>
  </si>
  <si>
    <t>Advance Australia’s trade, investment and education</t>
  </si>
  <si>
    <t>Consular and passport services</t>
  </si>
  <si>
    <t>Australian Agency for International Development (AusAID)</t>
  </si>
  <si>
    <t>PNG &amp; Pacific</t>
  </si>
  <si>
    <t>East Asia</t>
  </si>
  <si>
    <t>Africa, South and Central Asia, Middle East and Other</t>
  </si>
  <si>
    <t>Emergency, Humanitarian and Refugee Program</t>
  </si>
  <si>
    <t>Multilateral Replenishments</t>
  </si>
  <si>
    <t>UN Commonwealth and Other International Organisations</t>
  </si>
  <si>
    <t>NGO, Volunteer and Community Programs</t>
  </si>
  <si>
    <t>Partnership between Australia and Indonesia for reconstruction and development</t>
  </si>
  <si>
    <t>To assist developing countries to reduce poverty and achieve sustainable development</t>
  </si>
  <si>
    <t>Australian Centre for International Agricultural Research (ACIAR)</t>
  </si>
  <si>
    <t>Australian Secret Intelligence Service (ASIS)</t>
  </si>
  <si>
    <t>Secret Intelligence</t>
  </si>
  <si>
    <t>Other Services</t>
  </si>
  <si>
    <t>http://www.dfat.gov.au/dept/budget/2013-2014_pbs/2013-2014_DFAT_PBS_Complete.pdf</t>
  </si>
  <si>
    <t>Foreign Affairs and Trade Portfolio Budget Statement</t>
  </si>
  <si>
    <t>Human Services portfolio</t>
  </si>
  <si>
    <t>Support individuals, families and communities to achieve greater self-sufficiency</t>
  </si>
  <si>
    <t>Services to the Community</t>
  </si>
  <si>
    <t>Child Support</t>
  </si>
  <si>
    <t>Health - General Administration</t>
  </si>
  <si>
    <t>General Administration</t>
  </si>
  <si>
    <t>Social Security and Welfare - General Administration</t>
  </si>
  <si>
    <t>Assistance to People with Disabilities</t>
  </si>
  <si>
    <t>http://www.humanservices.gov.au/spw/corporate/publications-and-resources/budget/1314/resources/2013-14-dhs-pbs.pdf</t>
  </si>
  <si>
    <t>Human Services Portfolio Budget Statement</t>
  </si>
  <si>
    <t>Parliamentary Departments</t>
  </si>
  <si>
    <t>http://www.aph.gov.au/~/media/05%20About%20Parliament/54%20Parliamentary%20Depts/542%20Dept%20of%20House%20of%20Reps/PBS/DHR_PBS_2013-14.ashx</t>
  </si>
  <si>
    <t>Department of the House of Representatives Portfolio Budget Statement</t>
  </si>
  <si>
    <t>Department of the House of Representatives</t>
  </si>
  <si>
    <t>http://www.aph.gov.au/About_Parliament/Parliamentary_Departments/Department_of_the_Senate/Portfolio_Budget_Statements/~/media/62628DF01C1D466D98A7DDD70EC6DDA8.ashx</t>
  </si>
  <si>
    <t>Department of the Senate Portfolio Budget Statement</t>
  </si>
  <si>
    <t>Department of the Senate</t>
  </si>
  <si>
    <t>Department of Parliamentary Services</t>
  </si>
  <si>
    <t>Department of Parliamentary Services Portfolio Budget Statement</t>
  </si>
  <si>
    <t>Parliament House Works Program</t>
  </si>
  <si>
    <t>http://www.aph.gov.au/~/media/05%20About%20Parliament/54%20Parliamentary%20Depts/543%20DPS/DPSPBS_2013_14.ashx</t>
  </si>
  <si>
    <t>Parliamentary Budget Office</t>
  </si>
  <si>
    <t>http://www.aph.gov.au/~/media/05%20About%20Parliament/54%20Parliamentary%20Depts/548%20Parliamentary%20Budget%20Office/2013-2014_PBO_PBS.ashx</t>
  </si>
  <si>
    <t>Parliamentary Budget Office Portfolio Budget Statement</t>
  </si>
  <si>
    <t>Broadband, Communications and the Digital Economy portfolio</t>
  </si>
  <si>
    <t>http://www.infrastructure.gov.au/department/statements/2013_2014/budget/files/2013-14_PBS.pdf</t>
  </si>
  <si>
    <t>http://www.dpmc.gov.au/accountability/budget/2013-14/docs/pbs_2013-14_Portfolio.pdf</t>
  </si>
  <si>
    <t>http://www.regional.gov.au/department/statements/2013-14/portfolio-budget-statements/pdf/DRALGAS_PBS_Full_1314FY.pdf</t>
  </si>
  <si>
    <t>Department of Regional Australia, Local Government, Arts and Sport</t>
  </si>
  <si>
    <t>http://www.ret.gov.au/Department/Documents/budget/13-14/RET-PBS-2013-14.pdf</t>
  </si>
  <si>
    <t>http://www.environment.gov.au/about/publications/budget/2013/pubs/pbs-portfolio-budget-statements-2013-14.pdf</t>
  </si>
  <si>
    <t>http://www.immi.gov.au/about/reports/budget/budget13/pbs/2013-14-pbs-full.pdf</t>
  </si>
  <si>
    <t>13-14 spend (m)</t>
  </si>
  <si>
    <t>Grand Total</t>
  </si>
  <si>
    <t>Broadband and Communications Infrastructure</t>
  </si>
  <si>
    <t>Digital Economy and Postal Services</t>
  </si>
  <si>
    <t>Broadcasting and Digital Television</t>
  </si>
  <si>
    <t>Department of Broadband, Communications and the Digital Economy</t>
  </si>
  <si>
    <t>Australian Broadcasting Corporation</t>
  </si>
  <si>
    <t>ABC Radio</t>
  </si>
  <si>
    <t>ABC Television</t>
  </si>
  <si>
    <t>Online</t>
  </si>
  <si>
    <t>ABC Analog Transmission</t>
  </si>
  <si>
    <t>Access to digital TV services</t>
  </si>
  <si>
    <t>Access to digital radio services</t>
  </si>
  <si>
    <t>Australian Communications and Media Authority</t>
  </si>
  <si>
    <t>Communications regulation, planning and licensing</t>
  </si>
  <si>
    <t>Consumer safeguards, education and information</t>
  </si>
  <si>
    <t>Special Broadcasting Service Corporation</t>
  </si>
  <si>
    <t>Television</t>
  </si>
  <si>
    <t>Radio</t>
  </si>
  <si>
    <t>Analog Transmission and Distribution</t>
  </si>
  <si>
    <t>Digital TV Transmission and Distribution</t>
  </si>
  <si>
    <t>Digital Radio Transmission and Distribution</t>
  </si>
  <si>
    <t>Telecommunications Universal Service Management Agency</t>
  </si>
  <si>
    <t>http://www.dbcde.gov.au/__data/assets/pdf_file/0004/163417/COMPLETE_BCDE_PBS.pdf</t>
  </si>
  <si>
    <t>Broadband, Communications and the Digital Economy Portfolio Budget Statement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</si>
</sst>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03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3" fontId="0" fillId="0" borderId="0" xfId="0" applyNumberFormat="1"/>
    <xf numFmtId="0" fontId="2" fillId="0" borderId="0" xfId="0" applyFont="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7" fillId="0" borderId="0" xfId="0" applyFont="1"/>
    <xf numFmtId="164" fontId="0" fillId="0" borderId="0" xfId="902" applyNumberFormat="1" applyFont="1"/>
    <xf numFmtId="0" fontId="2" fillId="0" borderId="1" xfId="0" applyFont="1" applyBorder="1"/>
    <xf numFmtId="164" fontId="2" fillId="0" borderId="1" xfId="0" applyNumberFormat="1" applyFont="1" applyBorder="1"/>
  </cellXfs>
  <cellStyles count="1032">
    <cellStyle name="Comma" xfId="902"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vmlDrawing" Target="../drawings/vmlDrawing1.vml"/><Relationship Id="rId12" Type="http://schemas.openxmlformats.org/officeDocument/2006/relationships/comments" Target="../comments1.xml"/><Relationship Id="rId1" Type="http://schemas.openxmlformats.org/officeDocument/2006/relationships/hyperlink" Target="http://www.regional.gov.au/department/statements/2013-14/portfolio-budget-statements/pdf/NFSA_PBS_1314FY.pdf" TargetMode="External"/><Relationship Id="rId2" Type="http://schemas.openxmlformats.org/officeDocument/2006/relationships/hyperlink" Target="http://www.regional.gov.au/department/statements/2013-14/portfolio-budget-statements/pdf/NGA_PBS_1314FY.pdf" TargetMode="External"/><Relationship Id="rId3" Type="http://schemas.openxmlformats.org/officeDocument/2006/relationships/hyperlink" Target="http://www.regional.gov.au/department/statements/2013-14/portfolio-budget-statements/pdf/NLA_PBS_1314FY.pdf" TargetMode="External"/><Relationship Id="rId4" Type="http://schemas.openxmlformats.org/officeDocument/2006/relationships/hyperlink" Target="http://www.regional.gov.au/department/statements/2013-14/portfolio-budget-statements/pdf/NMA_PBS_1314FY.pdf" TargetMode="External"/><Relationship Id="rId5" Type="http://schemas.openxmlformats.org/officeDocument/2006/relationships/hyperlink" Target="http://www.regional.gov.au/department/statements/2013-14/portfolio-budget-statements/pdf/NPGA_PBS_1314FY.pdf" TargetMode="External"/><Relationship Id="rId6" Type="http://schemas.openxmlformats.org/officeDocument/2006/relationships/hyperlink" Target="http://www.regional.gov.au/department/statements/2013-14/portfolio-budget-statements/pdf/Screen_PBS_1314FY.pdf" TargetMode="External"/><Relationship Id="rId7" Type="http://schemas.openxmlformats.org/officeDocument/2006/relationships/hyperlink" Target="http://www.regional.gov.au/department/statements/2013-14/portfolio-budget-statements/pdf/ASADA_PBS_1314FY.pdf" TargetMode="External"/><Relationship Id="rId8" Type="http://schemas.openxmlformats.org/officeDocument/2006/relationships/hyperlink" Target="http://www.regional.gov.au/department/statements/2013-14/portfolio-budget-statements/pdf/NAA_PBS_1314FY.pdf" TargetMode="External"/><Relationship Id="rId9" Type="http://schemas.openxmlformats.org/officeDocument/2006/relationships/hyperlink" Target="http://www.regional.gov.au/department/statements/2013-14/portfolio-budget-statements/pdf/NCA_PBS_1314FY.pdf" TargetMode="External"/><Relationship Id="rId10" Type="http://schemas.openxmlformats.org/officeDocument/2006/relationships/hyperlink" Target="http://www.regional.gov.au/department/statements/2013-14/portfolio-budget-statements/pdf/OPH_PBS_1314FY.pdf"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topLeftCell="A2" workbookViewId="0">
      <selection activeCell="C17" sqref="C17"/>
    </sheetView>
  </sheetViews>
  <sheetFormatPr baseColWidth="10" defaultRowHeight="15" x14ac:dyDescent="0"/>
  <cols>
    <col min="2" max="2" width="61.6640625" bestFit="1" customWidth="1"/>
    <col min="3" max="3" width="17.1640625" bestFit="1" customWidth="1"/>
  </cols>
  <sheetData>
    <row r="2" spans="2:3">
      <c r="B2" s="2" t="s">
        <v>902</v>
      </c>
      <c r="C2" s="2" t="s">
        <v>1000</v>
      </c>
    </row>
    <row r="3" spans="2:3">
      <c r="B3" t="s">
        <v>203</v>
      </c>
      <c r="C3" s="8">
        <f>SUMIF('Raw data'!$A$2:$A$1008,B3,'Raw data'!$G$2:$G$1008)/1000</f>
        <v>117292.75599999999</v>
      </c>
    </row>
    <row r="4" spans="2:3">
      <c r="B4" t="s">
        <v>342</v>
      </c>
      <c r="C4" s="8">
        <f>SUMIF('Raw data'!$A$2:$A$1008,B4,'Raw data'!$G$2:$G$1008)/1000</f>
        <v>88069.236000000004</v>
      </c>
    </row>
    <row r="5" spans="2:3">
      <c r="B5" t="s">
        <v>2</v>
      </c>
      <c r="C5" s="8">
        <f>SUMIF('Raw data'!$A$2:$A$1008,B5,'Raw data'!$G$2:$G$1008)/1000</f>
        <v>58257.021999999997</v>
      </c>
    </row>
    <row r="6" spans="2:3">
      <c r="B6" t="s">
        <v>0</v>
      </c>
      <c r="C6" s="8">
        <f>SUMIF('Raw data'!$A$2:$A$1008,B6,'Raw data'!$G$2:$G$1008)/1000</f>
        <v>41181.288999999997</v>
      </c>
    </row>
    <row r="7" spans="2:3">
      <c r="B7" t="s">
        <v>75</v>
      </c>
      <c r="C7" s="8">
        <f>SUMIF('Raw data'!$A$2:$A$1008,B7,'Raw data'!$G$2:$G$1008)/1000</f>
        <v>36637.209000000003</v>
      </c>
    </row>
    <row r="8" spans="2:3">
      <c r="B8" t="s">
        <v>326</v>
      </c>
      <c r="C8" s="8">
        <f>SUMIF('Raw data'!$A$2:$A$1008,B8,'Raw data'!$G$2:$G$1008)/1000</f>
        <v>23699.562000000002</v>
      </c>
    </row>
    <row r="9" spans="2:3">
      <c r="B9" t="s">
        <v>374</v>
      </c>
      <c r="C9" s="8">
        <f>SUMIF('Raw data'!$A$2:$A$1008,B9,'Raw data'!$G$2:$G$1008)/1000</f>
        <v>12641.441999999999</v>
      </c>
    </row>
    <row r="10" spans="2:3">
      <c r="B10" t="s">
        <v>1</v>
      </c>
      <c r="C10" s="8">
        <f>SUMIF('Raw data'!$A$2:$A$1008,B10,'Raw data'!$G$2:$G$1008)/1000</f>
        <v>10512.516</v>
      </c>
    </row>
    <row r="11" spans="2:3">
      <c r="B11" t="s">
        <v>934</v>
      </c>
      <c r="C11" s="8">
        <f>SUMIF('Raw data'!$A$2:$A$1008,B11,'Raw data'!$G$2:$G$1008)/1000</f>
        <v>7919.9840000000004</v>
      </c>
    </row>
    <row r="12" spans="2:3">
      <c r="B12" t="s">
        <v>968</v>
      </c>
      <c r="C12" s="8">
        <f>SUMIF('Raw data'!$A$2:$A$1008,B12,'Raw data'!$G$2:$G$1008)/1000</f>
        <v>5882.835</v>
      </c>
    </row>
    <row r="13" spans="2:3">
      <c r="B13" t="s">
        <v>863</v>
      </c>
      <c r="C13" s="8">
        <f>SUMIF('Raw data'!$A$2:$A$1008,B13,'Raw data'!$G$2:$G$1008)/1000</f>
        <v>4770.0519999999997</v>
      </c>
    </row>
    <row r="14" spans="2:3">
      <c r="B14" t="s">
        <v>784</v>
      </c>
      <c r="C14" s="8">
        <f>SUMIF('Raw data'!$A$2:$A$1008,B14,'Raw data'!$G$2:$G$1008)/1000</f>
        <v>4749.9589999999998</v>
      </c>
    </row>
    <row r="15" spans="2:3">
      <c r="B15" t="s">
        <v>606</v>
      </c>
      <c r="C15" s="8">
        <f>SUMIF('Raw data'!$A$2:$A$1008,B15,'Raw data'!$G$2:$G$1008)/1000</f>
        <v>3037.0680000000002</v>
      </c>
    </row>
    <row r="16" spans="2:3">
      <c r="B16" t="s">
        <v>673</v>
      </c>
      <c r="C16" s="8">
        <f>SUMIF('Raw data'!$A$2:$A$1008,B16,'Raw data'!$G$2:$G$1008)/1000</f>
        <v>2454.9450000000002</v>
      </c>
    </row>
    <row r="17" spans="2:3">
      <c r="B17" t="s">
        <v>541</v>
      </c>
      <c r="C17" s="8">
        <f>SUMIF('Raw data'!$A$2:$A$1008,B17,'Raw data'!$G$2:$G$1008)/1000</f>
        <v>2363.9259999999999</v>
      </c>
    </row>
    <row r="18" spans="2:3">
      <c r="B18" t="s">
        <v>728</v>
      </c>
      <c r="C18" s="8">
        <f>SUMIF('Raw data'!$A$2:$A$1008,B18,'Raw data'!$G$2:$G$1008)/1000</f>
        <v>2168.6689999999999</v>
      </c>
    </row>
    <row r="19" spans="2:3">
      <c r="B19" t="s">
        <v>901</v>
      </c>
      <c r="C19" s="8">
        <f>SUMIF('Raw data'!$A$2:$A$1008,B19,'Raw data'!$G$2:$G$1008)/1000</f>
        <v>1965.3330000000001</v>
      </c>
    </row>
    <row r="20" spans="2:3">
      <c r="B20" t="s">
        <v>978</v>
      </c>
      <c r="C20" s="8">
        <f>SUMIF('Raw data'!$A$2:$A$1008,B20,'Raw data'!$G$2:$G$1008)/1000</f>
        <v>234.50200000000001</v>
      </c>
    </row>
    <row r="21" spans="2:3">
      <c r="B21" t="s">
        <v>589</v>
      </c>
      <c r="C21" s="8">
        <f>SUMIF('Raw data'!$A$2:$A$1008,B21,'Raw data'!$G$2:$G$1008)/1000</f>
        <v>223.80699999999999</v>
      </c>
    </row>
    <row r="22" spans="2:3">
      <c r="B22" t="s">
        <v>992</v>
      </c>
      <c r="C22" s="8">
        <f>SUMIF('Raw data'!$A$2:$A$1008,B22,'Raw data'!$G$2:$G$1008)/1000</f>
        <v>2388.6640000000002</v>
      </c>
    </row>
    <row r="23" spans="2:3">
      <c r="B23" s="9" t="s">
        <v>1001</v>
      </c>
      <c r="C23" s="10">
        <f>SUM(C3:C22)</f>
        <v>426450.7759999999</v>
      </c>
    </row>
  </sheetData>
  <sortState ref="B3:C22">
    <sortCondition descending="1" ref="C3:C22"/>
  </sortState>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68"/>
  <sheetViews>
    <sheetView topLeftCell="A749" workbookViewId="0">
      <selection activeCell="A770" sqref="A1:L770"/>
    </sheetView>
  </sheetViews>
  <sheetFormatPr baseColWidth="10" defaultRowHeight="15" x14ac:dyDescent="0"/>
  <cols>
    <col min="1" max="1" width="53.33203125" customWidth="1"/>
    <col min="2" max="2" width="55.33203125" customWidth="1"/>
    <col min="3" max="3" width="30" customWidth="1"/>
    <col min="4" max="4" width="39.6640625" bestFit="1" customWidth="1"/>
    <col min="5" max="5" width="39.6640625" customWidth="1"/>
    <col min="6" max="6" width="14.33203125" customWidth="1"/>
    <col min="7" max="7" width="12.83203125" customWidth="1"/>
    <col min="8" max="9" width="11.33203125" bestFit="1" customWidth="1"/>
    <col min="10" max="10" width="16" customWidth="1"/>
    <col min="11" max="11" width="79.5" customWidth="1"/>
  </cols>
  <sheetData>
    <row r="1" spans="1:12" s="2" customFormat="1">
      <c r="A1" s="2" t="s">
        <v>95</v>
      </c>
      <c r="B1" s="2" t="s">
        <v>96</v>
      </c>
      <c r="C1" s="2" t="s">
        <v>97</v>
      </c>
      <c r="D1" s="2" t="s">
        <v>98</v>
      </c>
      <c r="E1" s="2" t="s">
        <v>99</v>
      </c>
      <c r="F1" s="2" t="s">
        <v>100</v>
      </c>
      <c r="G1" s="2" t="s">
        <v>343</v>
      </c>
      <c r="H1" s="2" t="s">
        <v>344</v>
      </c>
      <c r="I1" s="2" t="s">
        <v>345</v>
      </c>
      <c r="J1" s="2" t="s">
        <v>101</v>
      </c>
      <c r="K1" s="2" t="s">
        <v>102</v>
      </c>
      <c r="L1" s="2" t="s">
        <v>103</v>
      </c>
    </row>
    <row r="2" spans="1:12" s="2" customFormat="1">
      <c r="A2" t="s">
        <v>203</v>
      </c>
      <c r="B2" t="s">
        <v>192</v>
      </c>
      <c r="C2"/>
      <c r="D2"/>
      <c r="E2"/>
      <c r="F2" s="1">
        <v>271417</v>
      </c>
      <c r="G2" s="1">
        <v>178439</v>
      </c>
      <c r="H2" s="3">
        <v>996284</v>
      </c>
      <c r="I2" s="3">
        <v>194645</v>
      </c>
      <c r="J2"/>
      <c r="K2" t="s">
        <v>232</v>
      </c>
      <c r="L2" t="s">
        <v>357</v>
      </c>
    </row>
    <row r="3" spans="1:12" s="2" customFormat="1">
      <c r="A3" t="s">
        <v>203</v>
      </c>
      <c r="B3" t="s">
        <v>193</v>
      </c>
      <c r="C3"/>
      <c r="D3"/>
      <c r="E3"/>
      <c r="F3" s="1">
        <v>18598</v>
      </c>
      <c r="G3" s="1">
        <v>3678</v>
      </c>
      <c r="H3" s="3">
        <v>11532</v>
      </c>
      <c r="I3" s="3">
        <v>23973</v>
      </c>
      <c r="J3"/>
      <c r="K3" t="s">
        <v>232</v>
      </c>
      <c r="L3" t="s">
        <v>357</v>
      </c>
    </row>
    <row r="4" spans="1:12" s="2" customFormat="1">
      <c r="A4" t="s">
        <v>203</v>
      </c>
      <c r="B4" t="s">
        <v>194</v>
      </c>
      <c r="C4"/>
      <c r="D4"/>
      <c r="E4"/>
      <c r="F4" s="1">
        <v>22895</v>
      </c>
      <c r="G4" s="1">
        <v>24737</v>
      </c>
      <c r="H4" s="3">
        <v>3248</v>
      </c>
      <c r="I4" s="3">
        <v>5175</v>
      </c>
      <c r="J4"/>
      <c r="K4" t="s">
        <v>232</v>
      </c>
      <c r="L4" t="s">
        <v>357</v>
      </c>
    </row>
    <row r="5" spans="1:12" s="2" customFormat="1">
      <c r="A5" t="s">
        <v>203</v>
      </c>
      <c r="B5" t="s">
        <v>198</v>
      </c>
      <c r="C5" t="s">
        <v>195</v>
      </c>
      <c r="D5"/>
      <c r="E5"/>
      <c r="F5" s="1">
        <v>48935036</v>
      </c>
      <c r="G5" s="1">
        <v>51233846</v>
      </c>
      <c r="H5" s="3">
        <v>46714292</v>
      </c>
      <c r="I5" s="3">
        <v>49381315</v>
      </c>
      <c r="J5"/>
      <c r="K5" t="s">
        <v>232</v>
      </c>
      <c r="L5" t="s">
        <v>357</v>
      </c>
    </row>
    <row r="6" spans="1:12" s="2" customFormat="1">
      <c r="A6" t="s">
        <v>203</v>
      </c>
      <c r="B6" t="s">
        <v>198</v>
      </c>
      <c r="C6" t="s">
        <v>196</v>
      </c>
      <c r="D6"/>
      <c r="E6"/>
      <c r="F6" s="1">
        <v>13280449</v>
      </c>
      <c r="G6" s="1">
        <v>14040015</v>
      </c>
      <c r="H6" s="3">
        <v>12697804</v>
      </c>
      <c r="I6" s="3">
        <v>13518198</v>
      </c>
      <c r="J6"/>
      <c r="K6" t="s">
        <v>232</v>
      </c>
      <c r="L6" t="s">
        <v>357</v>
      </c>
    </row>
    <row r="7" spans="1:12" s="2" customFormat="1">
      <c r="A7" t="s">
        <v>203</v>
      </c>
      <c r="B7" t="s">
        <v>198</v>
      </c>
      <c r="C7" t="s">
        <v>197</v>
      </c>
      <c r="D7"/>
      <c r="E7"/>
      <c r="F7" s="1">
        <v>3944991</v>
      </c>
      <c r="G7" s="1">
        <v>2112164</v>
      </c>
      <c r="H7" s="3">
        <v>3755800</v>
      </c>
      <c r="I7" s="3">
        <v>4004692</v>
      </c>
      <c r="J7"/>
      <c r="K7" t="s">
        <v>232</v>
      </c>
      <c r="L7" t="s">
        <v>357</v>
      </c>
    </row>
    <row r="8" spans="1:12" s="2" customFormat="1">
      <c r="A8" t="s">
        <v>203</v>
      </c>
      <c r="B8" t="s">
        <v>198</v>
      </c>
      <c r="C8" t="s">
        <v>199</v>
      </c>
      <c r="D8"/>
      <c r="E8"/>
      <c r="F8" s="1">
        <v>1387532</v>
      </c>
      <c r="G8" s="1">
        <v>1408969</v>
      </c>
      <c r="H8" s="3">
        <v>1363132</v>
      </c>
      <c r="I8" s="3">
        <v>1388895</v>
      </c>
      <c r="J8"/>
      <c r="K8" t="s">
        <v>232</v>
      </c>
      <c r="L8" t="s">
        <v>357</v>
      </c>
    </row>
    <row r="9" spans="1:12" s="2" customFormat="1">
      <c r="A9" t="s">
        <v>203</v>
      </c>
      <c r="B9" t="s">
        <v>198</v>
      </c>
      <c r="C9" t="s">
        <v>200</v>
      </c>
      <c r="D9"/>
      <c r="E9"/>
      <c r="F9" s="1">
        <v>1244118</v>
      </c>
      <c r="G9" s="1">
        <v>1237636</v>
      </c>
      <c r="H9" s="3">
        <v>1204967</v>
      </c>
      <c r="I9" s="3">
        <v>1263805</v>
      </c>
      <c r="J9"/>
      <c r="K9" t="s">
        <v>232</v>
      </c>
      <c r="L9" t="s">
        <v>357</v>
      </c>
    </row>
    <row r="10" spans="1:12" s="2" customFormat="1">
      <c r="A10" t="s">
        <v>203</v>
      </c>
      <c r="B10" t="s">
        <v>198</v>
      </c>
      <c r="C10" t="s">
        <v>201</v>
      </c>
      <c r="D10"/>
      <c r="E10"/>
      <c r="F10" s="1">
        <v>1263727</v>
      </c>
      <c r="G10" s="1">
        <v>1282683</v>
      </c>
      <c r="H10" s="3">
        <v>1242603</v>
      </c>
      <c r="I10" s="3">
        <v>1264969</v>
      </c>
      <c r="J10"/>
      <c r="K10" t="s">
        <v>232</v>
      </c>
      <c r="L10" t="s">
        <v>357</v>
      </c>
    </row>
    <row r="11" spans="1:12" s="2" customFormat="1">
      <c r="A11" t="s">
        <v>203</v>
      </c>
      <c r="B11" t="s">
        <v>198</v>
      </c>
      <c r="C11" t="s">
        <v>202</v>
      </c>
      <c r="D11"/>
      <c r="E11"/>
      <c r="F11" s="1">
        <v>10966356</v>
      </c>
      <c r="G11" s="1">
        <v>11079773</v>
      </c>
      <c r="H11" s="3">
        <v>17927627</v>
      </c>
      <c r="I11" s="3">
        <v>9567238</v>
      </c>
      <c r="J11"/>
      <c r="K11" t="s">
        <v>232</v>
      </c>
      <c r="L11" t="s">
        <v>357</v>
      </c>
    </row>
    <row r="12" spans="1:12" s="2" customFormat="1">
      <c r="A12" t="s">
        <v>203</v>
      </c>
      <c r="B12" t="s">
        <v>204</v>
      </c>
      <c r="C12"/>
      <c r="D12"/>
      <c r="E12"/>
      <c r="F12" s="1">
        <v>166772</v>
      </c>
      <c r="G12" s="1">
        <v>122417</v>
      </c>
      <c r="H12" s="1">
        <v>172318</v>
      </c>
      <c r="I12" s="1">
        <v>154975</v>
      </c>
      <c r="J12"/>
      <c r="K12" t="s">
        <v>232</v>
      </c>
      <c r="L12" t="s">
        <v>357</v>
      </c>
    </row>
    <row r="13" spans="1:12" s="2" customFormat="1">
      <c r="A13" t="s">
        <v>203</v>
      </c>
      <c r="B13" t="s">
        <v>205</v>
      </c>
      <c r="C13" t="s">
        <v>207</v>
      </c>
      <c r="D13"/>
      <c r="E13"/>
      <c r="F13" s="1">
        <v>12209424</v>
      </c>
      <c r="G13" s="1">
        <v>12456587</v>
      </c>
      <c r="H13" s="3">
        <v>11525172</v>
      </c>
      <c r="I13" s="3">
        <v>12017200</v>
      </c>
      <c r="J13"/>
      <c r="K13" t="s">
        <v>232</v>
      </c>
      <c r="L13" t="s">
        <v>357</v>
      </c>
    </row>
    <row r="14" spans="1:12" s="2" customFormat="1">
      <c r="A14" t="s">
        <v>203</v>
      </c>
      <c r="B14" t="s">
        <v>205</v>
      </c>
      <c r="C14" t="s">
        <v>206</v>
      </c>
      <c r="D14"/>
      <c r="E14"/>
      <c r="F14" s="1">
        <v>10237</v>
      </c>
      <c r="G14" s="1">
        <v>12313</v>
      </c>
      <c r="H14" s="3">
        <v>11892</v>
      </c>
      <c r="I14" s="3">
        <v>13050</v>
      </c>
      <c r="J14"/>
      <c r="K14" t="s">
        <v>232</v>
      </c>
      <c r="L14" t="s">
        <v>357</v>
      </c>
    </row>
    <row r="15" spans="1:12" s="2" customFormat="1">
      <c r="A15" t="s">
        <v>203</v>
      </c>
      <c r="B15" t="s">
        <v>191</v>
      </c>
      <c r="C15"/>
      <c r="D15"/>
      <c r="E15"/>
      <c r="F15" s="1">
        <v>423705</v>
      </c>
      <c r="G15" s="1">
        <v>388804</v>
      </c>
      <c r="H15" s="1">
        <v>639769</v>
      </c>
      <c r="I15" s="1">
        <v>384541</v>
      </c>
      <c r="J15"/>
      <c r="K15" t="s">
        <v>232</v>
      </c>
      <c r="L15" t="s">
        <v>357</v>
      </c>
    </row>
    <row r="16" spans="1:12" s="2" customFormat="1">
      <c r="A16" t="s">
        <v>203</v>
      </c>
      <c r="B16" t="s">
        <v>208</v>
      </c>
      <c r="C16"/>
      <c r="D16"/>
      <c r="E16"/>
      <c r="F16" s="1">
        <v>117558</v>
      </c>
      <c r="G16" s="1">
        <v>124690</v>
      </c>
      <c r="H16" s="1">
        <v>119301</v>
      </c>
      <c r="I16" s="1">
        <v>125246</v>
      </c>
      <c r="J16"/>
      <c r="K16" t="s">
        <v>232</v>
      </c>
      <c r="L16" t="s">
        <v>357</v>
      </c>
    </row>
    <row r="17" spans="1:12" s="2" customFormat="1">
      <c r="A17" t="s">
        <v>203</v>
      </c>
      <c r="B17" t="s">
        <v>209</v>
      </c>
      <c r="C17" t="s">
        <v>206</v>
      </c>
      <c r="D17"/>
      <c r="E17"/>
      <c r="F17" s="1">
        <v>454422</v>
      </c>
      <c r="G17" s="1">
        <v>450833</v>
      </c>
      <c r="H17" s="1">
        <v>427785</v>
      </c>
      <c r="I17" s="1">
        <v>433555</v>
      </c>
      <c r="J17"/>
      <c r="K17" t="s">
        <v>232</v>
      </c>
      <c r="L17" t="s">
        <v>357</v>
      </c>
    </row>
    <row r="18" spans="1:12" s="2" customFormat="1">
      <c r="A18" t="s">
        <v>203</v>
      </c>
      <c r="B18" t="s">
        <v>209</v>
      </c>
      <c r="C18" t="s">
        <v>210</v>
      </c>
      <c r="D18"/>
      <c r="E18"/>
      <c r="F18" s="1">
        <v>70606</v>
      </c>
      <c r="G18" s="1">
        <v>55433</v>
      </c>
      <c r="H18" s="1">
        <v>40191</v>
      </c>
      <c r="I18" s="1">
        <v>43808</v>
      </c>
      <c r="J18"/>
      <c r="K18" t="s">
        <v>232</v>
      </c>
      <c r="L18" t="s">
        <v>357</v>
      </c>
    </row>
    <row r="19" spans="1:12" s="2" customFormat="1">
      <c r="A19" t="s">
        <v>203</v>
      </c>
      <c r="B19" t="s">
        <v>211</v>
      </c>
      <c r="C19" t="s">
        <v>211</v>
      </c>
      <c r="D19"/>
      <c r="E19"/>
      <c r="F19" s="1">
        <v>3273323</v>
      </c>
      <c r="G19" s="1">
        <v>3368725</v>
      </c>
      <c r="H19" s="1">
        <v>3249063</v>
      </c>
      <c r="I19" s="1">
        <v>3253851</v>
      </c>
      <c r="J19"/>
      <c r="K19" t="s">
        <v>232</v>
      </c>
      <c r="L19" t="s">
        <v>357</v>
      </c>
    </row>
    <row r="20" spans="1:12" s="2" customFormat="1">
      <c r="A20" t="s">
        <v>203</v>
      </c>
      <c r="B20" t="s">
        <v>211</v>
      </c>
      <c r="C20" t="s">
        <v>212</v>
      </c>
      <c r="D20"/>
      <c r="E20"/>
      <c r="F20" s="1">
        <v>16982</v>
      </c>
      <c r="G20" s="1">
        <v>14411</v>
      </c>
      <c r="H20" s="1">
        <v>16360</v>
      </c>
      <c r="I20" s="1">
        <v>15945</v>
      </c>
      <c r="J20"/>
      <c r="K20" t="s">
        <v>232</v>
      </c>
      <c r="L20" t="s">
        <v>357</v>
      </c>
    </row>
    <row r="21" spans="1:12" s="2" customFormat="1">
      <c r="A21" t="s">
        <v>203</v>
      </c>
      <c r="B21" t="s">
        <v>211</v>
      </c>
      <c r="C21" t="s">
        <v>213</v>
      </c>
      <c r="D21"/>
      <c r="E21"/>
      <c r="F21" s="1">
        <v>162092</v>
      </c>
      <c r="G21" s="1">
        <v>176225</v>
      </c>
      <c r="H21" s="1">
        <v>105924</v>
      </c>
      <c r="I21" s="1">
        <v>126549</v>
      </c>
      <c r="J21"/>
      <c r="K21" t="s">
        <v>232</v>
      </c>
      <c r="L21" t="s">
        <v>357</v>
      </c>
    </row>
    <row r="22" spans="1:12" s="2" customFormat="1">
      <c r="A22" t="s">
        <v>203</v>
      </c>
      <c r="B22" t="s">
        <v>211</v>
      </c>
      <c r="C22" t="s">
        <v>214</v>
      </c>
      <c r="D22"/>
      <c r="E22"/>
      <c r="F22" s="1">
        <v>34553</v>
      </c>
      <c r="G22" s="1">
        <v>32495</v>
      </c>
      <c r="H22" s="1">
        <v>37389</v>
      </c>
      <c r="I22" s="1">
        <v>41024</v>
      </c>
      <c r="J22"/>
      <c r="K22" t="s">
        <v>232</v>
      </c>
      <c r="L22" t="s">
        <v>357</v>
      </c>
    </row>
    <row r="23" spans="1:12" s="2" customFormat="1">
      <c r="A23" t="s">
        <v>203</v>
      </c>
      <c r="B23" t="s">
        <v>211</v>
      </c>
      <c r="C23" t="s">
        <v>215</v>
      </c>
      <c r="D23"/>
      <c r="E23"/>
      <c r="F23" s="1">
        <v>14544</v>
      </c>
      <c r="G23" s="1">
        <v>15161</v>
      </c>
      <c r="H23" s="1">
        <v>0</v>
      </c>
      <c r="I23" s="1">
        <v>17276</v>
      </c>
      <c r="J23"/>
      <c r="K23" t="s">
        <v>232</v>
      </c>
      <c r="L23" t="s">
        <v>357</v>
      </c>
    </row>
    <row r="24" spans="1:12" s="2" customFormat="1">
      <c r="A24" t="s">
        <v>203</v>
      </c>
      <c r="B24" t="s">
        <v>211</v>
      </c>
      <c r="C24" t="s">
        <v>216</v>
      </c>
      <c r="D24"/>
      <c r="E24"/>
      <c r="F24" s="1">
        <v>35000</v>
      </c>
      <c r="G24" s="1">
        <v>47000</v>
      </c>
      <c r="H24" s="1">
        <v>40000</v>
      </c>
      <c r="I24" s="1">
        <v>44000</v>
      </c>
      <c r="J24"/>
      <c r="K24" t="s">
        <v>232</v>
      </c>
      <c r="L24" t="s">
        <v>357</v>
      </c>
    </row>
    <row r="25" spans="1:12" s="2" customFormat="1">
      <c r="A25" t="s">
        <v>203</v>
      </c>
      <c r="B25" t="s">
        <v>211</v>
      </c>
      <c r="C25" t="s">
        <v>217</v>
      </c>
      <c r="D25"/>
      <c r="E25"/>
      <c r="F25" s="1">
        <v>40000</v>
      </c>
      <c r="G25" s="1">
        <v>43000</v>
      </c>
      <c r="H25" s="1">
        <v>31906</v>
      </c>
      <c r="I25" s="1">
        <v>33501</v>
      </c>
      <c r="J25"/>
      <c r="K25" t="s">
        <v>232</v>
      </c>
      <c r="L25" t="s">
        <v>357</v>
      </c>
    </row>
    <row r="26" spans="1:12" s="2" customFormat="1">
      <c r="A26" t="s">
        <v>203</v>
      </c>
      <c r="B26" t="s">
        <v>211</v>
      </c>
      <c r="C26" t="s">
        <v>218</v>
      </c>
      <c r="D26"/>
      <c r="E26"/>
      <c r="F26" s="1">
        <v>267000</v>
      </c>
      <c r="G26" s="1">
        <v>237000</v>
      </c>
      <c r="H26" s="1">
        <v>279000</v>
      </c>
      <c r="I26" s="1">
        <v>221000</v>
      </c>
      <c r="J26"/>
      <c r="K26" t="s">
        <v>232</v>
      </c>
      <c r="L26" t="s">
        <v>357</v>
      </c>
    </row>
    <row r="27" spans="1:12" s="2" customFormat="1">
      <c r="A27" t="s">
        <v>203</v>
      </c>
      <c r="B27" t="s">
        <v>211</v>
      </c>
      <c r="C27" t="s">
        <v>346</v>
      </c>
      <c r="D27"/>
      <c r="E27"/>
      <c r="F27" s="1">
        <v>1471000</v>
      </c>
      <c r="G27" s="1">
        <v>1410000</v>
      </c>
      <c r="H27" s="1">
        <v>1137000</v>
      </c>
      <c r="I27" s="1">
        <v>1201000</v>
      </c>
      <c r="J27"/>
      <c r="K27" t="s">
        <v>232</v>
      </c>
      <c r="L27" t="s">
        <v>357</v>
      </c>
    </row>
    <row r="28" spans="1:12" s="2" customFormat="1">
      <c r="A28" t="s">
        <v>203</v>
      </c>
      <c r="B28" t="s">
        <v>211</v>
      </c>
      <c r="C28" t="s">
        <v>219</v>
      </c>
      <c r="D28"/>
      <c r="E28"/>
      <c r="F28" s="1">
        <v>206000</v>
      </c>
      <c r="G28" s="1">
        <v>191000</v>
      </c>
      <c r="H28" s="1">
        <v>200000</v>
      </c>
      <c r="I28" s="1">
        <v>220000</v>
      </c>
      <c r="J28"/>
      <c r="K28" t="s">
        <v>232</v>
      </c>
      <c r="L28" t="s">
        <v>357</v>
      </c>
    </row>
    <row r="29" spans="1:12" s="2" customFormat="1">
      <c r="A29" t="s">
        <v>203</v>
      </c>
      <c r="B29" t="s">
        <v>211</v>
      </c>
      <c r="C29" t="s">
        <v>220</v>
      </c>
      <c r="D29"/>
      <c r="E29"/>
      <c r="F29" s="1">
        <v>83000</v>
      </c>
      <c r="G29" s="1">
        <v>138000</v>
      </c>
      <c r="H29" s="1">
        <v>545000</v>
      </c>
      <c r="I29" s="1">
        <v>145000</v>
      </c>
      <c r="J29"/>
      <c r="K29" t="s">
        <v>232</v>
      </c>
      <c r="L29" t="s">
        <v>357</v>
      </c>
    </row>
    <row r="30" spans="1:12" s="2" customFormat="1">
      <c r="A30" t="s">
        <v>203</v>
      </c>
      <c r="B30" t="s">
        <v>211</v>
      </c>
      <c r="C30" t="s">
        <v>221</v>
      </c>
      <c r="D30"/>
      <c r="E30"/>
      <c r="F30" s="1">
        <v>328000</v>
      </c>
      <c r="G30" s="1">
        <v>339000</v>
      </c>
      <c r="H30" s="1">
        <v>303000</v>
      </c>
      <c r="I30" s="1">
        <v>319000</v>
      </c>
      <c r="J30"/>
      <c r="K30" t="s">
        <v>232</v>
      </c>
      <c r="L30" t="s">
        <v>357</v>
      </c>
    </row>
    <row r="31" spans="1:12" s="2" customFormat="1">
      <c r="A31" t="s">
        <v>203</v>
      </c>
      <c r="B31" t="s">
        <v>211</v>
      </c>
      <c r="C31" t="s">
        <v>222</v>
      </c>
      <c r="D31"/>
      <c r="E31"/>
      <c r="F31" s="1">
        <v>5519000</v>
      </c>
      <c r="G31" s="1">
        <v>5871000</v>
      </c>
      <c r="H31" s="1">
        <v>5732000</v>
      </c>
      <c r="I31" s="1">
        <v>5600000</v>
      </c>
      <c r="J31"/>
      <c r="K31" t="s">
        <v>232</v>
      </c>
      <c r="L31" t="s">
        <v>357</v>
      </c>
    </row>
    <row r="32" spans="1:12" s="2" customFormat="1">
      <c r="A32" t="s">
        <v>203</v>
      </c>
      <c r="B32" t="s">
        <v>211</v>
      </c>
      <c r="C32" t="s">
        <v>223</v>
      </c>
      <c r="D32"/>
      <c r="E32"/>
      <c r="F32" s="1">
        <v>33000</v>
      </c>
      <c r="G32" s="1">
        <v>130944</v>
      </c>
      <c r="H32" s="1">
        <v>19620</v>
      </c>
      <c r="I32" s="1">
        <v>86619</v>
      </c>
      <c r="J32"/>
      <c r="K32" t="s">
        <v>232</v>
      </c>
      <c r="L32" t="s">
        <v>357</v>
      </c>
    </row>
    <row r="33" spans="1:12" s="2" customFormat="1">
      <c r="A33" t="s">
        <v>203</v>
      </c>
      <c r="B33" t="s">
        <v>211</v>
      </c>
      <c r="C33" t="s">
        <v>228</v>
      </c>
      <c r="D33"/>
      <c r="E33"/>
      <c r="F33" s="1">
        <v>17000</v>
      </c>
      <c r="G33" s="1">
        <v>19000</v>
      </c>
      <c r="H33" s="1">
        <v>17000</v>
      </c>
      <c r="I33" s="1">
        <v>21000</v>
      </c>
      <c r="J33"/>
      <c r="K33" t="s">
        <v>232</v>
      </c>
      <c r="L33" t="s">
        <v>357</v>
      </c>
    </row>
    <row r="34" spans="1:12" s="2" customFormat="1">
      <c r="A34" t="s">
        <v>203</v>
      </c>
      <c r="B34" t="s">
        <v>211</v>
      </c>
      <c r="C34" t="s">
        <v>224</v>
      </c>
      <c r="D34"/>
      <c r="E34"/>
      <c r="F34" s="1">
        <v>500000</v>
      </c>
      <c r="G34" s="1">
        <v>500000</v>
      </c>
      <c r="H34" s="1">
        <v>490000</v>
      </c>
      <c r="I34" s="1">
        <v>330000</v>
      </c>
      <c r="J34"/>
      <c r="K34" t="s">
        <v>232</v>
      </c>
      <c r="L34" t="s">
        <v>357</v>
      </c>
    </row>
    <row r="35" spans="1:12" s="2" customFormat="1">
      <c r="A35" t="s">
        <v>203</v>
      </c>
      <c r="B35" t="s">
        <v>211</v>
      </c>
      <c r="C35" t="s">
        <v>225</v>
      </c>
      <c r="D35"/>
      <c r="E35"/>
      <c r="F35" s="1">
        <v>6782536</v>
      </c>
      <c r="G35" s="1">
        <v>6985728</v>
      </c>
      <c r="H35" s="1">
        <v>4805097</v>
      </c>
      <c r="I35" s="1">
        <v>5312536</v>
      </c>
      <c r="J35"/>
      <c r="K35" t="s">
        <v>232</v>
      </c>
      <c r="L35" t="s">
        <v>357</v>
      </c>
    </row>
    <row r="36" spans="1:12" s="2" customFormat="1">
      <c r="A36" t="s">
        <v>203</v>
      </c>
      <c r="B36" t="s">
        <v>211</v>
      </c>
      <c r="C36" t="s">
        <v>226</v>
      </c>
      <c r="D36"/>
      <c r="E36"/>
      <c r="F36" s="1">
        <v>954600</v>
      </c>
      <c r="G36" s="1">
        <v>975600</v>
      </c>
      <c r="H36" s="1">
        <v>0</v>
      </c>
      <c r="I36" s="1">
        <v>955600</v>
      </c>
      <c r="J36"/>
      <c r="K36" t="s">
        <v>232</v>
      </c>
      <c r="L36" t="s">
        <v>357</v>
      </c>
    </row>
    <row r="37" spans="1:12" s="2" customFormat="1">
      <c r="A37" t="s">
        <v>203</v>
      </c>
      <c r="B37" t="s">
        <v>211</v>
      </c>
      <c r="C37" t="s">
        <v>347</v>
      </c>
      <c r="D37"/>
      <c r="E37"/>
      <c r="F37" s="1">
        <v>1000</v>
      </c>
      <c r="G37">
        <v>0</v>
      </c>
      <c r="H37" s="1"/>
      <c r="I37" s="1"/>
      <c r="J37"/>
      <c r="K37" t="s">
        <v>232</v>
      </c>
      <c r="L37" t="s">
        <v>357</v>
      </c>
    </row>
    <row r="38" spans="1:12" s="2" customFormat="1">
      <c r="A38" t="s">
        <v>203</v>
      </c>
      <c r="B38" t="s">
        <v>211</v>
      </c>
      <c r="C38" t="s">
        <v>227</v>
      </c>
      <c r="D38"/>
      <c r="E38"/>
      <c r="F38" s="1">
        <v>60000</v>
      </c>
      <c r="G38" s="1">
        <v>35600</v>
      </c>
      <c r="H38" s="1">
        <v>0</v>
      </c>
      <c r="I38" s="1">
        <v>29000</v>
      </c>
      <c r="J38"/>
      <c r="K38" t="s">
        <v>232</v>
      </c>
      <c r="L38" t="s">
        <v>357</v>
      </c>
    </row>
    <row r="39" spans="1:12" s="2" customFormat="1">
      <c r="A39" t="s">
        <v>203</v>
      </c>
      <c r="B39" t="s">
        <v>348</v>
      </c>
      <c r="C39"/>
      <c r="D39"/>
      <c r="E39"/>
      <c r="F39" s="1">
        <v>8409</v>
      </c>
      <c r="G39" s="1">
        <v>338352</v>
      </c>
      <c r="H39" s="1"/>
      <c r="I39" s="1"/>
      <c r="J39"/>
      <c r="K39" t="s">
        <v>232</v>
      </c>
      <c r="L39" t="s">
        <v>357</v>
      </c>
    </row>
    <row r="40" spans="1:12" s="2" customFormat="1">
      <c r="A40" t="s">
        <v>203</v>
      </c>
      <c r="B40" t="s">
        <v>229</v>
      </c>
      <c r="C40"/>
      <c r="D40"/>
      <c r="E40"/>
      <c r="F40" s="1">
        <v>6524</v>
      </c>
      <c r="G40" s="1">
        <v>6509</v>
      </c>
      <c r="H40" s="1">
        <v>6362</v>
      </c>
      <c r="I40" s="1">
        <v>6553</v>
      </c>
      <c r="J40"/>
      <c r="K40" t="s">
        <v>232</v>
      </c>
      <c r="L40" t="s">
        <v>357</v>
      </c>
    </row>
    <row r="41" spans="1:12" s="2" customFormat="1">
      <c r="A41" t="s">
        <v>203</v>
      </c>
      <c r="B41" t="s">
        <v>230</v>
      </c>
      <c r="C41"/>
      <c r="D41"/>
      <c r="E41"/>
      <c r="F41" s="1">
        <v>1016</v>
      </c>
      <c r="G41" s="1">
        <v>1017</v>
      </c>
      <c r="H41">
        <v>475</v>
      </c>
      <c r="I41" s="1">
        <v>1006</v>
      </c>
      <c r="J41"/>
      <c r="K41" t="s">
        <v>232</v>
      </c>
      <c r="L41" t="s">
        <v>357</v>
      </c>
    </row>
    <row r="42" spans="1:12" s="2" customFormat="1">
      <c r="A42" t="s">
        <v>203</v>
      </c>
      <c r="B42" t="s">
        <v>231</v>
      </c>
      <c r="C42"/>
      <c r="D42"/>
      <c r="E42"/>
      <c r="F42" s="1">
        <v>2660</v>
      </c>
      <c r="G42" s="1">
        <v>2656</v>
      </c>
      <c r="H42" s="1">
        <v>2386</v>
      </c>
      <c r="I42" s="1">
        <v>2664</v>
      </c>
      <c r="J42"/>
      <c r="K42" t="s">
        <v>232</v>
      </c>
      <c r="L42" t="s">
        <v>357</v>
      </c>
    </row>
    <row r="43" spans="1:12" s="2" customFormat="1">
      <c r="A43" t="s">
        <v>203</v>
      </c>
      <c r="B43" t="s">
        <v>233</v>
      </c>
      <c r="C43"/>
      <c r="D43"/>
      <c r="E43"/>
      <c r="F43" s="1">
        <v>2784</v>
      </c>
      <c r="G43" s="1">
        <v>2795</v>
      </c>
      <c r="H43" s="1">
        <v>4650</v>
      </c>
      <c r="I43" s="1">
        <v>2787</v>
      </c>
      <c r="J43"/>
      <c r="K43" t="s">
        <v>232</v>
      </c>
      <c r="L43" t="s">
        <v>357</v>
      </c>
    </row>
    <row r="44" spans="1:12" s="2" customFormat="1">
      <c r="A44" t="s">
        <v>203</v>
      </c>
      <c r="B44" t="s">
        <v>234</v>
      </c>
      <c r="C44"/>
      <c r="D44"/>
      <c r="E44"/>
      <c r="F44" s="1">
        <v>2337</v>
      </c>
      <c r="G44" s="1">
        <v>2361</v>
      </c>
      <c r="H44" s="1">
        <v>2231</v>
      </c>
      <c r="I44" s="1">
        <v>2342</v>
      </c>
      <c r="J44"/>
      <c r="K44" t="s">
        <v>232</v>
      </c>
      <c r="L44" t="s">
        <v>357</v>
      </c>
    </row>
    <row r="45" spans="1:12" s="2" customFormat="1">
      <c r="A45" t="s">
        <v>203</v>
      </c>
      <c r="B45" t="s">
        <v>235</v>
      </c>
      <c r="C45"/>
      <c r="D45"/>
      <c r="E45"/>
      <c r="F45" s="1">
        <v>4728</v>
      </c>
      <c r="G45" s="1">
        <v>4760</v>
      </c>
      <c r="H45" s="1">
        <v>4820</v>
      </c>
      <c r="I45" s="1">
        <v>4834</v>
      </c>
      <c r="J45"/>
      <c r="K45" t="s">
        <v>232</v>
      </c>
      <c r="L45" t="s">
        <v>357</v>
      </c>
    </row>
    <row r="46" spans="1:12" s="2" customFormat="1">
      <c r="A46" t="s">
        <v>203</v>
      </c>
      <c r="B46" t="s">
        <v>236</v>
      </c>
      <c r="C46"/>
      <c r="D46"/>
      <c r="E46"/>
      <c r="F46" s="1">
        <v>38452</v>
      </c>
      <c r="G46" s="1">
        <v>38977</v>
      </c>
      <c r="H46" s="1">
        <v>15967</v>
      </c>
      <c r="I46" s="1">
        <v>37891</v>
      </c>
      <c r="J46"/>
      <c r="K46" t="s">
        <v>232</v>
      </c>
      <c r="L46" t="s">
        <v>357</v>
      </c>
    </row>
    <row r="47" spans="1:12" s="2" customFormat="1">
      <c r="A47" t="s">
        <v>203</v>
      </c>
      <c r="B47" t="s">
        <v>237</v>
      </c>
      <c r="C47"/>
      <c r="D47"/>
      <c r="E47"/>
      <c r="F47" s="1">
        <v>151402</v>
      </c>
      <c r="G47" s="1">
        <v>152423</v>
      </c>
      <c r="H47" s="1">
        <v>112316</v>
      </c>
      <c r="I47" s="1">
        <v>151402</v>
      </c>
      <c r="J47"/>
      <c r="K47" t="s">
        <v>232</v>
      </c>
      <c r="L47" t="s">
        <v>357</v>
      </c>
    </row>
    <row r="48" spans="1:12" s="2" customFormat="1">
      <c r="A48" t="s">
        <v>1</v>
      </c>
      <c r="B48" t="s">
        <v>526</v>
      </c>
      <c r="C48" t="s">
        <v>520</v>
      </c>
      <c r="D48" t="s">
        <v>514</v>
      </c>
      <c r="E48"/>
      <c r="F48" s="1">
        <v>56095</v>
      </c>
      <c r="G48" s="1">
        <v>56745</v>
      </c>
      <c r="H48" s="1"/>
      <c r="I48" s="1"/>
      <c r="J48"/>
      <c r="K48" t="s">
        <v>539</v>
      </c>
      <c r="L48" t="s">
        <v>540</v>
      </c>
    </row>
    <row r="49" spans="1:12" s="2" customFormat="1">
      <c r="A49" t="s">
        <v>1</v>
      </c>
      <c r="B49" t="s">
        <v>526</v>
      </c>
      <c r="C49" t="s">
        <v>520</v>
      </c>
      <c r="D49" t="s">
        <v>515</v>
      </c>
      <c r="E49"/>
      <c r="F49" s="1">
        <v>20192</v>
      </c>
      <c r="G49" s="1">
        <v>12889</v>
      </c>
      <c r="H49" s="1"/>
      <c r="I49" s="1"/>
      <c r="J49"/>
      <c r="K49" t="s">
        <v>539</v>
      </c>
      <c r="L49" t="s">
        <v>540</v>
      </c>
    </row>
    <row r="50" spans="1:12" s="2" customFormat="1">
      <c r="A50" t="s">
        <v>1</v>
      </c>
      <c r="B50" t="s">
        <v>526</v>
      </c>
      <c r="C50" t="s">
        <v>520</v>
      </c>
      <c r="D50" t="s">
        <v>516</v>
      </c>
      <c r="E50"/>
      <c r="F50" s="1">
        <v>23223</v>
      </c>
      <c r="G50" s="1">
        <v>22080</v>
      </c>
      <c r="H50" s="1"/>
      <c r="I50" s="1"/>
      <c r="J50"/>
      <c r="K50" t="s">
        <v>539</v>
      </c>
      <c r="L50" t="s">
        <v>540</v>
      </c>
    </row>
    <row r="51" spans="1:12" s="2" customFormat="1">
      <c r="A51" t="s">
        <v>1</v>
      </c>
      <c r="B51" t="s">
        <v>526</v>
      </c>
      <c r="C51" t="s">
        <v>520</v>
      </c>
      <c r="D51" t="s">
        <v>517</v>
      </c>
      <c r="E51"/>
      <c r="F51" s="1">
        <v>12028</v>
      </c>
      <c r="G51" s="1">
        <v>12010</v>
      </c>
      <c r="H51" s="1"/>
      <c r="I51" s="1"/>
      <c r="J51"/>
      <c r="K51" t="s">
        <v>539</v>
      </c>
      <c r="L51" t="s">
        <v>540</v>
      </c>
    </row>
    <row r="52" spans="1:12" s="2" customFormat="1">
      <c r="A52" t="s">
        <v>1</v>
      </c>
      <c r="B52" t="s">
        <v>526</v>
      </c>
      <c r="C52" t="s">
        <v>520</v>
      </c>
      <c r="D52" t="s">
        <v>518</v>
      </c>
      <c r="E52"/>
      <c r="F52" s="1">
        <v>9470</v>
      </c>
      <c r="G52" s="1">
        <v>9457</v>
      </c>
      <c r="H52" s="1"/>
      <c r="I52" s="1"/>
      <c r="J52"/>
      <c r="K52" t="s">
        <v>539</v>
      </c>
      <c r="L52" t="s">
        <v>540</v>
      </c>
    </row>
    <row r="53" spans="1:12" s="2" customFormat="1">
      <c r="A53" t="s">
        <v>1</v>
      </c>
      <c r="B53" t="s">
        <v>526</v>
      </c>
      <c r="C53" t="s">
        <v>520</v>
      </c>
      <c r="D53" t="s">
        <v>519</v>
      </c>
      <c r="E53"/>
      <c r="F53" s="1">
        <v>94681</v>
      </c>
      <c r="G53" s="1">
        <v>117833</v>
      </c>
      <c r="H53" s="1"/>
      <c r="I53" s="1"/>
      <c r="J53"/>
      <c r="K53" t="s">
        <v>539</v>
      </c>
      <c r="L53" t="s">
        <v>540</v>
      </c>
    </row>
    <row r="54" spans="1:12" s="2" customFormat="1">
      <c r="A54" t="s">
        <v>1</v>
      </c>
      <c r="B54" t="s">
        <v>526</v>
      </c>
      <c r="C54" t="s">
        <v>520</v>
      </c>
      <c r="D54" t="s">
        <v>238</v>
      </c>
      <c r="E54"/>
      <c r="F54" s="1">
        <v>5619</v>
      </c>
      <c r="G54" s="1">
        <v>13032</v>
      </c>
      <c r="H54" s="1"/>
      <c r="I54" s="1"/>
      <c r="J54"/>
      <c r="K54" t="s">
        <v>539</v>
      </c>
      <c r="L54" t="s">
        <v>540</v>
      </c>
    </row>
    <row r="55" spans="1:12" s="2" customFormat="1">
      <c r="A55" t="s">
        <v>1</v>
      </c>
      <c r="B55" t="s">
        <v>526</v>
      </c>
      <c r="C55" t="s">
        <v>521</v>
      </c>
      <c r="D55"/>
      <c r="E55"/>
      <c r="F55" s="1">
        <v>7975324</v>
      </c>
      <c r="G55" s="1">
        <v>7072485</v>
      </c>
      <c r="H55" s="1"/>
      <c r="I55" s="1"/>
      <c r="J55"/>
      <c r="K55" t="s">
        <v>539</v>
      </c>
      <c r="L55" t="s">
        <v>540</v>
      </c>
    </row>
    <row r="56" spans="1:12" s="2" customFormat="1">
      <c r="A56" t="s">
        <v>1</v>
      </c>
      <c r="B56" t="s">
        <v>526</v>
      </c>
      <c r="C56" t="s">
        <v>522</v>
      </c>
      <c r="D56" t="s">
        <v>523</v>
      </c>
      <c r="E56"/>
      <c r="F56" s="1">
        <v>896275</v>
      </c>
      <c r="G56" s="1">
        <v>953872</v>
      </c>
      <c r="H56" s="1"/>
      <c r="I56" s="1"/>
      <c r="J56"/>
      <c r="K56" t="s">
        <v>539</v>
      </c>
      <c r="L56" t="s">
        <v>540</v>
      </c>
    </row>
    <row r="57" spans="1:12" s="2" customFormat="1">
      <c r="A57" t="s">
        <v>1</v>
      </c>
      <c r="B57" t="s">
        <v>526</v>
      </c>
      <c r="C57" t="s">
        <v>522</v>
      </c>
      <c r="D57" t="s">
        <v>524</v>
      </c>
      <c r="E57"/>
      <c r="F57" s="1">
        <v>426404</v>
      </c>
      <c r="G57" s="1">
        <v>266579</v>
      </c>
      <c r="H57" s="1"/>
      <c r="I57" s="1"/>
      <c r="J57"/>
      <c r="K57" t="s">
        <v>539</v>
      </c>
      <c r="L57" t="s">
        <v>540</v>
      </c>
    </row>
    <row r="58" spans="1:12" s="2" customFormat="1">
      <c r="A58" t="s">
        <v>1</v>
      </c>
      <c r="B58" t="s">
        <v>526</v>
      </c>
      <c r="C58" t="s">
        <v>522</v>
      </c>
      <c r="D58" t="s">
        <v>525</v>
      </c>
      <c r="E58"/>
      <c r="F58" s="1">
        <v>717741</v>
      </c>
      <c r="G58" s="1">
        <v>715705</v>
      </c>
      <c r="H58" s="1"/>
      <c r="I58" s="1"/>
      <c r="J58"/>
      <c r="K58" t="s">
        <v>539</v>
      </c>
      <c r="L58" t="s">
        <v>540</v>
      </c>
    </row>
    <row r="59" spans="1:12" s="2" customFormat="1">
      <c r="A59" t="s">
        <v>1</v>
      </c>
      <c r="B59" t="s">
        <v>527</v>
      </c>
      <c r="C59" t="s">
        <v>528</v>
      </c>
      <c r="D59"/>
      <c r="E59"/>
      <c r="F59" s="1">
        <v>57208</v>
      </c>
      <c r="G59" s="1">
        <v>48616</v>
      </c>
      <c r="H59" s="1"/>
      <c r="I59" s="1"/>
      <c r="J59"/>
      <c r="K59" t="s">
        <v>539</v>
      </c>
      <c r="L59" t="s">
        <v>540</v>
      </c>
    </row>
    <row r="60" spans="1:12" s="2" customFormat="1">
      <c r="A60" t="s">
        <v>1</v>
      </c>
      <c r="B60" t="s">
        <v>527</v>
      </c>
      <c r="C60" t="s">
        <v>529</v>
      </c>
      <c r="D60"/>
      <c r="E60"/>
      <c r="F60" s="1">
        <v>82959</v>
      </c>
      <c r="G60" s="1">
        <v>86371</v>
      </c>
      <c r="H60" s="1"/>
      <c r="I60" s="1"/>
      <c r="J60"/>
      <c r="K60" t="s">
        <v>539</v>
      </c>
      <c r="L60" t="s">
        <v>540</v>
      </c>
    </row>
    <row r="61" spans="1:12" s="2" customFormat="1">
      <c r="A61" t="s">
        <v>1</v>
      </c>
      <c r="B61" t="s">
        <v>527</v>
      </c>
      <c r="C61" t="s">
        <v>530</v>
      </c>
      <c r="D61"/>
      <c r="E61"/>
      <c r="F61" s="1">
        <v>84641</v>
      </c>
      <c r="G61" s="1">
        <v>98335</v>
      </c>
      <c r="H61" s="1"/>
      <c r="I61" s="1"/>
      <c r="J61"/>
      <c r="K61" t="s">
        <v>539</v>
      </c>
      <c r="L61" t="s">
        <v>540</v>
      </c>
    </row>
    <row r="62" spans="1:12" s="2" customFormat="1">
      <c r="A62" t="s">
        <v>1</v>
      </c>
      <c r="B62" t="s">
        <v>531</v>
      </c>
      <c r="C62"/>
      <c r="D62"/>
      <c r="E62"/>
      <c r="F62" s="1">
        <v>466785</v>
      </c>
      <c r="G62" s="1">
        <v>510173</v>
      </c>
      <c r="H62" s="1"/>
      <c r="I62" s="1"/>
      <c r="J62"/>
      <c r="K62" t="s">
        <v>539</v>
      </c>
      <c r="L62" t="s">
        <v>540</v>
      </c>
    </row>
    <row r="63" spans="1:12" s="2" customFormat="1">
      <c r="A63" t="s">
        <v>1</v>
      </c>
      <c r="B63" t="s">
        <v>532</v>
      </c>
      <c r="C63" t="s">
        <v>533</v>
      </c>
      <c r="D63"/>
      <c r="E63"/>
      <c r="F63" s="1">
        <v>62726</v>
      </c>
      <c r="G63" s="1">
        <v>53472</v>
      </c>
      <c r="H63" s="1"/>
      <c r="I63" s="1"/>
      <c r="J63"/>
      <c r="K63" t="s">
        <v>539</v>
      </c>
      <c r="L63" t="s">
        <v>540</v>
      </c>
    </row>
    <row r="64" spans="1:12" s="2" customFormat="1">
      <c r="A64" t="s">
        <v>1</v>
      </c>
      <c r="B64" t="s">
        <v>532</v>
      </c>
      <c r="C64" t="s">
        <v>534</v>
      </c>
      <c r="D64"/>
      <c r="E64"/>
      <c r="F64" s="1">
        <v>58236</v>
      </c>
      <c r="G64" s="1">
        <v>309411</v>
      </c>
      <c r="H64" s="1"/>
      <c r="I64" s="1"/>
      <c r="J64"/>
      <c r="K64" t="s">
        <v>539</v>
      </c>
      <c r="L64" t="s">
        <v>540</v>
      </c>
    </row>
    <row r="65" spans="1:12" s="2" customFormat="1">
      <c r="A65" t="s">
        <v>1</v>
      </c>
      <c r="B65" t="s">
        <v>532</v>
      </c>
      <c r="C65" t="s">
        <v>535</v>
      </c>
      <c r="D65"/>
      <c r="E65"/>
      <c r="F65" s="1">
        <v>19672</v>
      </c>
      <c r="G65" s="1">
        <v>18048</v>
      </c>
      <c r="H65" s="1"/>
      <c r="I65" s="1"/>
      <c r="J65"/>
      <c r="K65" t="s">
        <v>539</v>
      </c>
      <c r="L65" t="s">
        <v>540</v>
      </c>
    </row>
    <row r="66" spans="1:12" s="2" customFormat="1">
      <c r="A66" t="s">
        <v>1</v>
      </c>
      <c r="B66" t="s">
        <v>536</v>
      </c>
      <c r="C66"/>
      <c r="D66"/>
      <c r="E66"/>
      <c r="F66" s="1">
        <v>7062</v>
      </c>
      <c r="G66" s="1">
        <v>7199</v>
      </c>
      <c r="H66" s="1"/>
      <c r="I66" s="1"/>
      <c r="J66"/>
      <c r="K66" t="s">
        <v>539</v>
      </c>
      <c r="L66" t="s">
        <v>540</v>
      </c>
    </row>
    <row r="67" spans="1:12" s="2" customFormat="1">
      <c r="A67" t="s">
        <v>1</v>
      </c>
      <c r="B67" t="s">
        <v>537</v>
      </c>
      <c r="C67"/>
      <c r="D67"/>
      <c r="E67"/>
      <c r="F67" s="1">
        <v>80852</v>
      </c>
      <c r="G67" s="1">
        <v>80859</v>
      </c>
      <c r="H67" s="1"/>
      <c r="I67" s="1"/>
      <c r="J67"/>
      <c r="K67" t="s">
        <v>539</v>
      </c>
      <c r="L67" t="s">
        <v>540</v>
      </c>
    </row>
    <row r="68" spans="1:12" s="2" customFormat="1">
      <c r="A68" t="s">
        <v>1</v>
      </c>
      <c r="B68" t="s">
        <v>538</v>
      </c>
      <c r="C68"/>
      <c r="D68"/>
      <c r="E68"/>
      <c r="F68" s="1">
        <v>44589</v>
      </c>
      <c r="G68" s="1">
        <v>47345</v>
      </c>
      <c r="H68" s="1"/>
      <c r="I68" s="1"/>
      <c r="J68"/>
      <c r="K68" t="s">
        <v>539</v>
      </c>
      <c r="L68" t="s">
        <v>540</v>
      </c>
    </row>
    <row r="69" spans="1:12" s="2" customFormat="1">
      <c r="A69" t="s">
        <v>0</v>
      </c>
      <c r="B69" t="s">
        <v>239</v>
      </c>
      <c r="C69" t="s">
        <v>256</v>
      </c>
      <c r="D69" t="s">
        <v>240</v>
      </c>
      <c r="E69"/>
      <c r="F69" s="1">
        <v>143470</v>
      </c>
      <c r="G69" s="1">
        <v>164722</v>
      </c>
      <c r="H69" s="3">
        <v>175458</v>
      </c>
      <c r="I69" s="3">
        <v>168219</v>
      </c>
      <c r="J69"/>
      <c r="K69" t="s">
        <v>282</v>
      </c>
      <c r="L69" t="s">
        <v>354</v>
      </c>
    </row>
    <row r="70" spans="1:12" s="2" customFormat="1">
      <c r="A70" t="s">
        <v>0</v>
      </c>
      <c r="B70" t="s">
        <v>239</v>
      </c>
      <c r="C70" t="s">
        <v>256</v>
      </c>
      <c r="D70" t="s">
        <v>241</v>
      </c>
      <c r="E70"/>
      <c r="F70" s="1">
        <v>4426687</v>
      </c>
      <c r="G70" s="1">
        <v>4581265</v>
      </c>
      <c r="H70" s="3">
        <v>4091466</v>
      </c>
      <c r="I70" s="3">
        <v>4270118</v>
      </c>
      <c r="J70"/>
      <c r="K70" t="s">
        <v>282</v>
      </c>
      <c r="L70" t="s">
        <v>354</v>
      </c>
    </row>
    <row r="71" spans="1:12" s="2" customFormat="1">
      <c r="A71" t="s">
        <v>0</v>
      </c>
      <c r="B71" t="s">
        <v>239</v>
      </c>
      <c r="C71" t="s">
        <v>256</v>
      </c>
      <c r="D71" t="s">
        <v>242</v>
      </c>
      <c r="E71"/>
      <c r="F71" s="1">
        <v>5184520</v>
      </c>
      <c r="G71" s="1">
        <v>5500657</v>
      </c>
      <c r="H71" s="3">
        <v>5236978</v>
      </c>
      <c r="I71" s="3">
        <v>5025969</v>
      </c>
      <c r="J71"/>
      <c r="K71" t="s">
        <v>282</v>
      </c>
      <c r="L71" t="s">
        <v>354</v>
      </c>
    </row>
    <row r="72" spans="1:12" s="2" customFormat="1">
      <c r="A72" t="s">
        <v>0</v>
      </c>
      <c r="B72" t="s">
        <v>239</v>
      </c>
      <c r="C72" t="s">
        <v>256</v>
      </c>
      <c r="D72" t="s">
        <v>349</v>
      </c>
      <c r="E72"/>
      <c r="F72" s="1">
        <v>4403620</v>
      </c>
      <c r="G72" s="1">
        <v>4488725</v>
      </c>
      <c r="H72" s="3">
        <v>4352927</v>
      </c>
      <c r="I72" s="3">
        <v>4217797</v>
      </c>
      <c r="J72"/>
      <c r="K72" t="s">
        <v>282</v>
      </c>
      <c r="L72" t="s">
        <v>354</v>
      </c>
    </row>
    <row r="73" spans="1:12" s="2" customFormat="1">
      <c r="A73" t="s">
        <v>0</v>
      </c>
      <c r="B73" t="s">
        <v>239</v>
      </c>
      <c r="C73" t="s">
        <v>256</v>
      </c>
      <c r="D73" t="s">
        <v>243</v>
      </c>
      <c r="E73"/>
      <c r="F73" s="1">
        <v>519880</v>
      </c>
      <c r="G73" s="1">
        <v>538374</v>
      </c>
      <c r="H73" s="3">
        <v>522709</v>
      </c>
      <c r="I73" s="3">
        <v>474357</v>
      </c>
      <c r="J73"/>
      <c r="K73" t="s">
        <v>282</v>
      </c>
      <c r="L73" t="s">
        <v>354</v>
      </c>
    </row>
    <row r="74" spans="1:12" s="2" customFormat="1">
      <c r="A74" t="s">
        <v>0</v>
      </c>
      <c r="B74" t="s">
        <v>239</v>
      </c>
      <c r="C74" t="s">
        <v>256</v>
      </c>
      <c r="D74" t="s">
        <v>253</v>
      </c>
      <c r="E74"/>
      <c r="F74" s="1">
        <v>3949961</v>
      </c>
      <c r="G74" s="1">
        <v>4081986</v>
      </c>
      <c r="H74" s="3">
        <v>3966670</v>
      </c>
      <c r="I74" s="3">
        <v>3688491</v>
      </c>
      <c r="J74"/>
      <c r="K74" t="s">
        <v>282</v>
      </c>
      <c r="L74" t="s">
        <v>354</v>
      </c>
    </row>
    <row r="75" spans="1:12" s="2" customFormat="1">
      <c r="A75" t="s">
        <v>0</v>
      </c>
      <c r="B75" t="s">
        <v>239</v>
      </c>
      <c r="C75" t="s">
        <v>256</v>
      </c>
      <c r="D75" t="s">
        <v>244</v>
      </c>
      <c r="E75"/>
      <c r="F75" s="1">
        <v>986635</v>
      </c>
      <c r="G75" s="1">
        <v>987373</v>
      </c>
      <c r="H75" s="3">
        <v>964145</v>
      </c>
      <c r="I75" s="3">
        <v>833021</v>
      </c>
      <c r="J75"/>
      <c r="K75" t="s">
        <v>282</v>
      </c>
      <c r="L75" t="s">
        <v>354</v>
      </c>
    </row>
    <row r="76" spans="1:12" s="2" customFormat="1">
      <c r="A76" t="s">
        <v>0</v>
      </c>
      <c r="B76" t="s">
        <v>239</v>
      </c>
      <c r="C76" t="s">
        <v>256</v>
      </c>
      <c r="D76" t="s">
        <v>350</v>
      </c>
      <c r="E76"/>
      <c r="F76" s="1">
        <v>355365</v>
      </c>
      <c r="G76" s="1">
        <v>452754</v>
      </c>
      <c r="H76" s="3">
        <v>307269</v>
      </c>
      <c r="I76" s="3">
        <v>323580</v>
      </c>
      <c r="J76"/>
      <c r="K76" t="s">
        <v>282</v>
      </c>
      <c r="L76" t="s">
        <v>354</v>
      </c>
    </row>
    <row r="77" spans="1:12" s="2" customFormat="1">
      <c r="A77" t="s">
        <v>0</v>
      </c>
      <c r="B77" t="s">
        <v>239</v>
      </c>
      <c r="C77" t="s">
        <v>256</v>
      </c>
      <c r="D77" t="s">
        <v>245</v>
      </c>
      <c r="E77"/>
      <c r="F77" s="1">
        <v>481932</v>
      </c>
      <c r="G77" s="1">
        <v>462517</v>
      </c>
      <c r="H77" s="3">
        <v>461724</v>
      </c>
      <c r="I77" s="3">
        <v>439548</v>
      </c>
      <c r="J77"/>
      <c r="K77" t="s">
        <v>282</v>
      </c>
      <c r="L77" t="s">
        <v>354</v>
      </c>
    </row>
    <row r="78" spans="1:12" s="2" customFormat="1">
      <c r="A78" t="s">
        <v>0</v>
      </c>
      <c r="B78" t="s">
        <v>239</v>
      </c>
      <c r="C78" t="s">
        <v>256</v>
      </c>
      <c r="D78" t="s">
        <v>246</v>
      </c>
      <c r="E78"/>
      <c r="F78" s="1">
        <v>1403913</v>
      </c>
      <c r="G78" s="1">
        <v>1482730</v>
      </c>
      <c r="H78" s="3">
        <v>1088760</v>
      </c>
      <c r="I78" s="3">
        <v>1013394</v>
      </c>
      <c r="J78"/>
      <c r="K78" t="s">
        <v>282</v>
      </c>
      <c r="L78" t="s">
        <v>354</v>
      </c>
    </row>
    <row r="79" spans="1:12" s="2" customFormat="1">
      <c r="A79" t="s">
        <v>0</v>
      </c>
      <c r="B79" t="s">
        <v>239</v>
      </c>
      <c r="C79" t="s">
        <v>256</v>
      </c>
      <c r="D79" t="s">
        <v>247</v>
      </c>
      <c r="E79"/>
      <c r="F79" s="1">
        <v>46679</v>
      </c>
      <c r="G79" s="1">
        <v>51053</v>
      </c>
      <c r="H79" s="3">
        <v>48864</v>
      </c>
      <c r="I79" s="3">
        <v>43274</v>
      </c>
      <c r="J79"/>
      <c r="K79" t="s">
        <v>282</v>
      </c>
      <c r="L79" t="s">
        <v>354</v>
      </c>
    </row>
    <row r="80" spans="1:12" s="2" customFormat="1">
      <c r="A80" t="s">
        <v>0</v>
      </c>
      <c r="B80" t="s">
        <v>239</v>
      </c>
      <c r="C80" t="s">
        <v>256</v>
      </c>
      <c r="D80" t="s">
        <v>248</v>
      </c>
      <c r="E80"/>
      <c r="F80" s="1">
        <v>301483</v>
      </c>
      <c r="G80" s="1">
        <v>970044</v>
      </c>
      <c r="H80" s="3">
        <v>331308</v>
      </c>
      <c r="I80" s="3">
        <v>987597</v>
      </c>
      <c r="J80"/>
      <c r="K80" t="s">
        <v>282</v>
      </c>
      <c r="L80" t="s">
        <v>354</v>
      </c>
    </row>
    <row r="81" spans="1:12" s="2" customFormat="1">
      <c r="A81" t="s">
        <v>0</v>
      </c>
      <c r="B81" t="s">
        <v>239</v>
      </c>
      <c r="C81" t="s">
        <v>256</v>
      </c>
      <c r="D81" t="s">
        <v>249</v>
      </c>
      <c r="E81"/>
      <c r="F81" s="1">
        <v>1318058</v>
      </c>
      <c r="G81" s="1">
        <v>1382865</v>
      </c>
      <c r="H81" s="3">
        <v>294724</v>
      </c>
      <c r="I81" s="3">
        <v>458100</v>
      </c>
      <c r="J81"/>
      <c r="K81" t="s">
        <v>282</v>
      </c>
      <c r="L81" t="s">
        <v>354</v>
      </c>
    </row>
    <row r="82" spans="1:12" s="2" customFormat="1">
      <c r="A82" t="s">
        <v>0</v>
      </c>
      <c r="B82" t="s">
        <v>239</v>
      </c>
      <c r="C82" t="s">
        <v>256</v>
      </c>
      <c r="D82" t="s">
        <v>250</v>
      </c>
      <c r="E82"/>
      <c r="F82" s="1">
        <v>3170146</v>
      </c>
      <c r="G82" s="1">
        <v>1352344</v>
      </c>
      <c r="H82" s="3">
        <v>245595</v>
      </c>
      <c r="I82" s="3">
        <v>87865</v>
      </c>
      <c r="J82"/>
      <c r="K82" t="s">
        <v>282</v>
      </c>
      <c r="L82" t="s">
        <v>354</v>
      </c>
    </row>
    <row r="83" spans="1:12" s="2" customFormat="1">
      <c r="A83" t="s">
        <v>0</v>
      </c>
      <c r="B83" t="s">
        <v>239</v>
      </c>
      <c r="C83" t="s">
        <v>256</v>
      </c>
      <c r="D83" t="s">
        <v>251</v>
      </c>
      <c r="E83"/>
      <c r="F83" s="1">
        <v>2680039</v>
      </c>
      <c r="G83" s="1">
        <v>2927644</v>
      </c>
      <c r="H83" s="3">
        <v>2643362</v>
      </c>
      <c r="I83" s="3">
        <v>2815138</v>
      </c>
      <c r="J83"/>
      <c r="K83" t="s">
        <v>282</v>
      </c>
      <c r="L83" t="s">
        <v>354</v>
      </c>
    </row>
    <row r="84" spans="1:12" s="2" customFormat="1">
      <c r="A84" t="s">
        <v>0</v>
      </c>
      <c r="B84" t="s">
        <v>239</v>
      </c>
      <c r="C84" t="s">
        <v>256</v>
      </c>
      <c r="D84" t="s">
        <v>252</v>
      </c>
      <c r="E84"/>
      <c r="F84" s="1">
        <v>98036</v>
      </c>
      <c r="G84" s="1">
        <v>106589</v>
      </c>
      <c r="H84" s="3">
        <v>88071</v>
      </c>
      <c r="I84" s="3">
        <v>99273</v>
      </c>
      <c r="J84"/>
      <c r="K84" t="s">
        <v>282</v>
      </c>
      <c r="L84" t="s">
        <v>354</v>
      </c>
    </row>
    <row r="85" spans="1:12" s="2" customFormat="1">
      <c r="A85" t="s">
        <v>0</v>
      </c>
      <c r="B85" t="s">
        <v>239</v>
      </c>
      <c r="C85" t="s">
        <v>255</v>
      </c>
      <c r="D85" t="s">
        <v>254</v>
      </c>
      <c r="E85"/>
      <c r="F85" s="1">
        <v>168104</v>
      </c>
      <c r="G85" s="1">
        <v>16685</v>
      </c>
      <c r="H85" s="3">
        <v>203669</v>
      </c>
      <c r="I85" s="3">
        <v>130545</v>
      </c>
      <c r="J85"/>
      <c r="K85" t="s">
        <v>282</v>
      </c>
      <c r="L85" t="s">
        <v>354</v>
      </c>
    </row>
    <row r="86" spans="1:12" s="2" customFormat="1">
      <c r="A86" t="s">
        <v>0</v>
      </c>
      <c r="B86" t="s">
        <v>239</v>
      </c>
      <c r="C86" t="s">
        <v>255</v>
      </c>
      <c r="D86" t="s">
        <v>257</v>
      </c>
      <c r="E86"/>
      <c r="F86" s="1">
        <v>1251306</v>
      </c>
      <c r="G86" s="1">
        <v>895675</v>
      </c>
      <c r="H86" s="3">
        <v>1247823</v>
      </c>
      <c r="I86" s="3">
        <v>1210738</v>
      </c>
      <c r="J86"/>
      <c r="K86" t="s">
        <v>282</v>
      </c>
      <c r="L86" t="s">
        <v>354</v>
      </c>
    </row>
    <row r="87" spans="1:12" s="2" customFormat="1">
      <c r="A87" t="s">
        <v>0</v>
      </c>
      <c r="B87" t="s">
        <v>239</v>
      </c>
      <c r="C87" t="s">
        <v>258</v>
      </c>
      <c r="D87"/>
      <c r="E87"/>
      <c r="F87" s="1">
        <v>9500</v>
      </c>
      <c r="G87" s="1">
        <v>16933</v>
      </c>
      <c r="H87" s="3">
        <v>9829</v>
      </c>
      <c r="I87" s="3">
        <v>9500</v>
      </c>
      <c r="J87"/>
      <c r="K87" t="s">
        <v>282</v>
      </c>
      <c r="L87" t="s">
        <v>354</v>
      </c>
    </row>
    <row r="88" spans="1:12" s="2" customFormat="1">
      <c r="A88" t="s">
        <v>0</v>
      </c>
      <c r="B88" t="s">
        <v>259</v>
      </c>
      <c r="C88" t="s">
        <v>260</v>
      </c>
      <c r="D88" t="s">
        <v>263</v>
      </c>
      <c r="E88"/>
      <c r="F88" s="1">
        <v>0</v>
      </c>
      <c r="G88" s="1">
        <v>152000</v>
      </c>
      <c r="H88" s="3">
        <v>0</v>
      </c>
      <c r="I88" s="3">
        <v>156000</v>
      </c>
      <c r="J88"/>
      <c r="K88" t="s">
        <v>281</v>
      </c>
      <c r="L88" t="s">
        <v>355</v>
      </c>
    </row>
    <row r="89" spans="1:12" s="2" customFormat="1">
      <c r="A89" t="s">
        <v>0</v>
      </c>
      <c r="B89" t="s">
        <v>259</v>
      </c>
      <c r="C89" t="s">
        <v>260</v>
      </c>
      <c r="D89" t="s">
        <v>351</v>
      </c>
      <c r="E89"/>
      <c r="F89" s="1">
        <v>0</v>
      </c>
      <c r="G89" s="1">
        <v>162000</v>
      </c>
      <c r="H89" s="3"/>
      <c r="I89" s="3"/>
      <c r="J89"/>
      <c r="K89" t="s">
        <v>281</v>
      </c>
      <c r="L89" t="s">
        <v>355</v>
      </c>
    </row>
    <row r="90" spans="1:12" s="2" customFormat="1">
      <c r="A90" t="s">
        <v>0</v>
      </c>
      <c r="B90" t="s">
        <v>259</v>
      </c>
      <c r="C90" t="s">
        <v>260</v>
      </c>
      <c r="D90" t="s">
        <v>264</v>
      </c>
      <c r="E90"/>
      <c r="F90" s="1">
        <v>0</v>
      </c>
      <c r="G90" s="1">
        <v>204000</v>
      </c>
      <c r="H90" s="3">
        <v>0</v>
      </c>
      <c r="I90" s="3">
        <v>260000</v>
      </c>
      <c r="J90"/>
      <c r="K90" t="s">
        <v>281</v>
      </c>
      <c r="L90" t="s">
        <v>355</v>
      </c>
    </row>
    <row r="91" spans="1:12" s="2" customFormat="1">
      <c r="A91" t="s">
        <v>0</v>
      </c>
      <c r="B91" t="s">
        <v>259</v>
      </c>
      <c r="C91" t="s">
        <v>260</v>
      </c>
      <c r="D91" t="s">
        <v>265</v>
      </c>
      <c r="E91"/>
      <c r="F91" s="1">
        <v>0</v>
      </c>
      <c r="G91" s="1">
        <v>412000</v>
      </c>
      <c r="H91" s="3">
        <v>0</v>
      </c>
      <c r="I91" s="3">
        <v>145000</v>
      </c>
      <c r="J91"/>
      <c r="K91" t="s">
        <v>281</v>
      </c>
      <c r="L91" t="s">
        <v>355</v>
      </c>
    </row>
    <row r="92" spans="1:12" s="2" customFormat="1">
      <c r="A92" t="s">
        <v>0</v>
      </c>
      <c r="B92" t="s">
        <v>259</v>
      </c>
      <c r="C92" t="s">
        <v>260</v>
      </c>
      <c r="D92" t="s">
        <v>266</v>
      </c>
      <c r="E92"/>
      <c r="F92" s="1">
        <v>0</v>
      </c>
      <c r="G92" s="1">
        <v>625000</v>
      </c>
      <c r="H92" s="3">
        <v>0</v>
      </c>
      <c r="I92" s="3">
        <v>622000</v>
      </c>
      <c r="J92"/>
      <c r="K92" t="s">
        <v>281</v>
      </c>
      <c r="L92" t="s">
        <v>355</v>
      </c>
    </row>
    <row r="93" spans="1:12" s="2" customFormat="1">
      <c r="A93" t="s">
        <v>0</v>
      </c>
      <c r="B93" t="s">
        <v>259</v>
      </c>
      <c r="C93" t="s">
        <v>260</v>
      </c>
      <c r="D93" t="s">
        <v>267</v>
      </c>
      <c r="E93"/>
      <c r="F93" s="1">
        <v>0</v>
      </c>
      <c r="G93" s="1">
        <v>203000</v>
      </c>
      <c r="H93" s="3">
        <v>0</v>
      </c>
      <c r="I93" s="3">
        <v>158000</v>
      </c>
      <c r="J93"/>
      <c r="K93" t="s">
        <v>281</v>
      </c>
      <c r="L93" t="s">
        <v>355</v>
      </c>
    </row>
    <row r="94" spans="1:12" s="2" customFormat="1">
      <c r="A94" t="s">
        <v>0</v>
      </c>
      <c r="B94" t="s">
        <v>259</v>
      </c>
      <c r="C94" t="s">
        <v>260</v>
      </c>
      <c r="D94" t="s">
        <v>268</v>
      </c>
      <c r="E94"/>
      <c r="F94" s="1">
        <v>0</v>
      </c>
      <c r="G94" s="1">
        <v>235000</v>
      </c>
      <c r="H94" s="3">
        <v>0</v>
      </c>
      <c r="I94" s="3">
        <v>132000</v>
      </c>
      <c r="J94"/>
      <c r="K94" t="s">
        <v>281</v>
      </c>
      <c r="L94" t="s">
        <v>355</v>
      </c>
    </row>
    <row r="95" spans="1:12" s="2" customFormat="1">
      <c r="A95" t="s">
        <v>0</v>
      </c>
      <c r="B95" t="s">
        <v>259</v>
      </c>
      <c r="C95" t="s">
        <v>260</v>
      </c>
      <c r="D95" t="s">
        <v>269</v>
      </c>
      <c r="E95"/>
      <c r="F95" s="1">
        <v>0</v>
      </c>
      <c r="G95" s="1">
        <v>231000</v>
      </c>
      <c r="H95" s="3">
        <v>0</v>
      </c>
      <c r="I95" s="3">
        <v>103000</v>
      </c>
      <c r="J95"/>
      <c r="K95" t="s">
        <v>281</v>
      </c>
      <c r="L95" t="s">
        <v>355</v>
      </c>
    </row>
    <row r="96" spans="1:12" s="2" customFormat="1">
      <c r="A96" t="s">
        <v>0</v>
      </c>
      <c r="B96" t="s">
        <v>259</v>
      </c>
      <c r="C96" t="s">
        <v>260</v>
      </c>
      <c r="D96" t="s">
        <v>238</v>
      </c>
      <c r="E96"/>
      <c r="F96">
        <v>3558181</v>
      </c>
      <c r="G96" s="1">
        <f>3906552-SUM(G88:G95)</f>
        <v>1682552</v>
      </c>
      <c r="H96" s="3">
        <f>4550163-SUM(H88:H95)</f>
        <v>4550163</v>
      </c>
      <c r="I96" s="3">
        <f>3676094-SUM(I88:I95)</f>
        <v>2100094</v>
      </c>
      <c r="J96"/>
      <c r="K96" t="s">
        <v>281</v>
      </c>
      <c r="L96" t="s">
        <v>355</v>
      </c>
    </row>
    <row r="97" spans="1:12" s="2" customFormat="1">
      <c r="A97" t="s">
        <v>0</v>
      </c>
      <c r="B97" t="s">
        <v>259</v>
      </c>
      <c r="C97" t="s">
        <v>261</v>
      </c>
      <c r="D97" t="s">
        <v>270</v>
      </c>
      <c r="E97"/>
      <c r="F97" s="1">
        <v>0</v>
      </c>
      <c r="G97" s="1">
        <v>370000</v>
      </c>
      <c r="H97" s="3">
        <v>0</v>
      </c>
      <c r="I97">
        <v>323000</v>
      </c>
      <c r="J97"/>
      <c r="K97" t="s">
        <v>281</v>
      </c>
      <c r="L97" t="s">
        <v>355</v>
      </c>
    </row>
    <row r="98" spans="1:12" s="2" customFormat="1">
      <c r="A98" t="s">
        <v>0</v>
      </c>
      <c r="B98" t="s">
        <v>259</v>
      </c>
      <c r="C98" t="s">
        <v>261</v>
      </c>
      <c r="D98" t="s">
        <v>271</v>
      </c>
      <c r="E98"/>
      <c r="F98" s="1">
        <v>0</v>
      </c>
      <c r="G98" s="1">
        <v>163000</v>
      </c>
      <c r="H98" s="3">
        <v>0</v>
      </c>
      <c r="I98" s="3">
        <v>161000</v>
      </c>
      <c r="J98"/>
      <c r="K98" t="s">
        <v>281</v>
      </c>
      <c r="L98" t="s">
        <v>355</v>
      </c>
    </row>
    <row r="99" spans="1:12" s="2" customFormat="1">
      <c r="A99" t="s">
        <v>0</v>
      </c>
      <c r="B99" t="s">
        <v>259</v>
      </c>
      <c r="C99" t="s">
        <v>261</v>
      </c>
      <c r="D99" t="s">
        <v>272</v>
      </c>
      <c r="E99"/>
      <c r="F99" s="1">
        <v>0</v>
      </c>
      <c r="G99" s="1">
        <v>507000</v>
      </c>
      <c r="H99" s="3">
        <v>0</v>
      </c>
      <c r="I99" s="3">
        <v>412000</v>
      </c>
      <c r="J99"/>
      <c r="K99" t="s">
        <v>281</v>
      </c>
      <c r="L99" t="s">
        <v>355</v>
      </c>
    </row>
    <row r="100" spans="1:12" s="2" customFormat="1">
      <c r="A100" t="s">
        <v>0</v>
      </c>
      <c r="B100" t="s">
        <v>259</v>
      </c>
      <c r="C100" t="s">
        <v>261</v>
      </c>
      <c r="D100" t="s">
        <v>275</v>
      </c>
      <c r="E100"/>
      <c r="F100" s="1">
        <v>0</v>
      </c>
      <c r="G100" s="1">
        <v>224000</v>
      </c>
      <c r="H100" s="3">
        <v>0</v>
      </c>
      <c r="I100" s="3">
        <v>206000</v>
      </c>
      <c r="J100"/>
      <c r="K100" t="s">
        <v>281</v>
      </c>
      <c r="L100" t="s">
        <v>355</v>
      </c>
    </row>
    <row r="101" spans="1:12" s="2" customFormat="1">
      <c r="A101" t="s">
        <v>0</v>
      </c>
      <c r="B101" t="s">
        <v>259</v>
      </c>
      <c r="C101" t="s">
        <v>261</v>
      </c>
      <c r="D101" t="s">
        <v>274</v>
      </c>
      <c r="E101"/>
      <c r="F101" s="1">
        <v>0</v>
      </c>
      <c r="G101" s="1">
        <v>89000</v>
      </c>
      <c r="H101" s="3">
        <v>0</v>
      </c>
      <c r="I101" s="3">
        <v>139000</v>
      </c>
      <c r="J101"/>
      <c r="K101" t="s">
        <v>281</v>
      </c>
      <c r="L101" t="s">
        <v>355</v>
      </c>
    </row>
    <row r="102" spans="1:12" s="2" customFormat="1">
      <c r="A102" t="s">
        <v>0</v>
      </c>
      <c r="B102" t="s">
        <v>259</v>
      </c>
      <c r="C102" t="s">
        <v>261</v>
      </c>
      <c r="D102" t="s">
        <v>264</v>
      </c>
      <c r="E102"/>
      <c r="F102" s="1">
        <v>0</v>
      </c>
      <c r="G102" s="1">
        <v>121000</v>
      </c>
      <c r="H102" s="3"/>
      <c r="I102" s="3"/>
      <c r="J102"/>
      <c r="K102" t="s">
        <v>281</v>
      </c>
      <c r="L102" t="s">
        <v>355</v>
      </c>
    </row>
    <row r="103" spans="1:12" s="2" customFormat="1">
      <c r="A103" t="s">
        <v>0</v>
      </c>
      <c r="B103" t="s">
        <v>259</v>
      </c>
      <c r="C103" t="s">
        <v>261</v>
      </c>
      <c r="D103" t="s">
        <v>353</v>
      </c>
      <c r="E103"/>
      <c r="F103" s="1">
        <v>0</v>
      </c>
      <c r="G103" s="1">
        <v>104000</v>
      </c>
      <c r="H103" s="3"/>
      <c r="I103" s="3"/>
      <c r="J103"/>
      <c r="K103" t="s">
        <v>281</v>
      </c>
      <c r="L103" t="s">
        <v>355</v>
      </c>
    </row>
    <row r="104" spans="1:12" s="2" customFormat="1">
      <c r="A104" t="s">
        <v>0</v>
      </c>
      <c r="B104" t="s">
        <v>259</v>
      </c>
      <c r="C104" t="s">
        <v>261</v>
      </c>
      <c r="D104" t="s">
        <v>276</v>
      </c>
      <c r="E104"/>
      <c r="F104" s="1">
        <v>0</v>
      </c>
      <c r="G104" s="1">
        <v>123000</v>
      </c>
      <c r="H104" s="3">
        <v>0</v>
      </c>
      <c r="I104" s="3">
        <v>111000</v>
      </c>
      <c r="J104"/>
      <c r="K104" t="s">
        <v>281</v>
      </c>
      <c r="L104" t="s">
        <v>355</v>
      </c>
    </row>
    <row r="105" spans="1:12" s="2" customFormat="1">
      <c r="A105" t="s">
        <v>0</v>
      </c>
      <c r="B105" t="s">
        <v>259</v>
      </c>
      <c r="C105" t="s">
        <v>261</v>
      </c>
      <c r="D105" t="s">
        <v>277</v>
      </c>
      <c r="E105"/>
      <c r="F105" s="1">
        <v>0</v>
      </c>
      <c r="G105" s="1">
        <v>110000</v>
      </c>
      <c r="H105" s="3">
        <v>0</v>
      </c>
      <c r="I105" s="3">
        <v>105000</v>
      </c>
      <c r="J105"/>
      <c r="K105" t="s">
        <v>281</v>
      </c>
      <c r="L105" t="s">
        <v>355</v>
      </c>
    </row>
    <row r="106" spans="1:12" s="2" customFormat="1">
      <c r="A106" t="s">
        <v>0</v>
      </c>
      <c r="B106" t="s">
        <v>259</v>
      </c>
      <c r="C106" t="s">
        <v>261</v>
      </c>
      <c r="D106" t="s">
        <v>352</v>
      </c>
      <c r="E106"/>
      <c r="F106" s="1">
        <v>0</v>
      </c>
      <c r="G106" s="1">
        <v>158000</v>
      </c>
      <c r="H106" s="3"/>
      <c r="I106" s="3"/>
      <c r="J106"/>
      <c r="K106" t="s">
        <v>281</v>
      </c>
      <c r="L106" t="s">
        <v>355</v>
      </c>
    </row>
    <row r="107" spans="1:12" s="2" customFormat="1">
      <c r="A107" t="s">
        <v>0</v>
      </c>
      <c r="B107" t="s">
        <v>259</v>
      </c>
      <c r="C107" t="s">
        <v>261</v>
      </c>
      <c r="D107" t="s">
        <v>273</v>
      </c>
      <c r="E107"/>
      <c r="F107" s="1">
        <v>0</v>
      </c>
      <c r="G107" s="1">
        <v>574000</v>
      </c>
      <c r="H107" s="3">
        <v>0</v>
      </c>
      <c r="I107" s="3">
        <v>516000</v>
      </c>
      <c r="J107"/>
      <c r="K107" t="s">
        <v>281</v>
      </c>
      <c r="L107" t="s">
        <v>355</v>
      </c>
    </row>
    <row r="108" spans="1:12" s="2" customFormat="1">
      <c r="A108" t="s">
        <v>0</v>
      </c>
      <c r="B108" t="s">
        <v>259</v>
      </c>
      <c r="C108" t="s">
        <v>261</v>
      </c>
      <c r="D108" t="s">
        <v>238</v>
      </c>
      <c r="E108"/>
      <c r="F108">
        <v>5094973</v>
      </c>
      <c r="G108" s="1">
        <f>5639529-SUM(G97:G107)</f>
        <v>3096529</v>
      </c>
      <c r="H108" s="3">
        <f>5300993-SUM(H97:H107)</f>
        <v>5300993</v>
      </c>
      <c r="I108" s="3">
        <f>5295299-SUM(I97:I107)</f>
        <v>3322299</v>
      </c>
      <c r="J108"/>
      <c r="K108" t="s">
        <v>281</v>
      </c>
      <c r="L108" t="s">
        <v>355</v>
      </c>
    </row>
    <row r="109" spans="1:12" s="2" customFormat="1">
      <c r="A109" t="s">
        <v>0</v>
      </c>
      <c r="B109" t="s">
        <v>259</v>
      </c>
      <c r="C109" t="s">
        <v>262</v>
      </c>
      <c r="D109"/>
      <c r="E109"/>
      <c r="F109" s="1">
        <v>111093</v>
      </c>
      <c r="G109" s="1">
        <v>112901</v>
      </c>
      <c r="H109" s="3">
        <v>124931</v>
      </c>
      <c r="I109" s="3">
        <v>129259</v>
      </c>
      <c r="J109"/>
      <c r="K109" t="s">
        <v>281</v>
      </c>
      <c r="L109" t="s">
        <v>355</v>
      </c>
    </row>
    <row r="110" spans="1:12" s="2" customFormat="1">
      <c r="A110" t="s">
        <v>0</v>
      </c>
      <c r="B110" t="s">
        <v>278</v>
      </c>
      <c r="C110"/>
      <c r="D110"/>
      <c r="E110"/>
      <c r="F110" s="1">
        <v>965080</v>
      </c>
      <c r="G110" s="1">
        <v>1061372</v>
      </c>
      <c r="H110" s="3">
        <v>739983</v>
      </c>
      <c r="I110" s="3">
        <v>937406</v>
      </c>
      <c r="J110" t="s">
        <v>279</v>
      </c>
      <c r="K110" t="s">
        <v>280</v>
      </c>
      <c r="L110" t="s">
        <v>356</v>
      </c>
    </row>
    <row r="111" spans="1:12" s="2" customFormat="1">
      <c r="A111" t="s">
        <v>342</v>
      </c>
      <c r="B111" t="s">
        <v>283</v>
      </c>
      <c r="C111" t="s">
        <v>284</v>
      </c>
      <c r="D111"/>
      <c r="E111"/>
      <c r="F111" s="1">
        <v>296778</v>
      </c>
      <c r="G111" s="1">
        <v>221333</v>
      </c>
      <c r="H111" s="3">
        <v>365045</v>
      </c>
      <c r="I111" s="3">
        <v>203547</v>
      </c>
      <c r="J111"/>
      <c r="K111" t="s">
        <v>325</v>
      </c>
      <c r="L111" t="s">
        <v>358</v>
      </c>
    </row>
    <row r="112" spans="1:12" s="2" customFormat="1">
      <c r="A112" t="s">
        <v>342</v>
      </c>
      <c r="B112" t="s">
        <v>283</v>
      </c>
      <c r="C112" t="s">
        <v>286</v>
      </c>
      <c r="D112" t="s">
        <v>359</v>
      </c>
      <c r="E112"/>
      <c r="F112" s="1">
        <v>14307551</v>
      </c>
      <c r="G112" s="1">
        <v>14353170</v>
      </c>
      <c r="H112" s="3"/>
      <c r="I112" s="3"/>
      <c r="J112"/>
      <c r="K112" t="s">
        <v>325</v>
      </c>
      <c r="L112" t="s">
        <v>358</v>
      </c>
    </row>
    <row r="113" spans="1:12" s="2" customFormat="1">
      <c r="A113" t="s">
        <v>342</v>
      </c>
      <c r="B113" t="s">
        <v>283</v>
      </c>
      <c r="C113" t="s">
        <v>286</v>
      </c>
      <c r="D113" t="s">
        <v>360</v>
      </c>
      <c r="E113"/>
      <c r="F113" s="1">
        <v>4528809</v>
      </c>
      <c r="G113" s="1">
        <v>4636855</v>
      </c>
      <c r="H113" s="3"/>
      <c r="I113" s="3"/>
      <c r="J113"/>
      <c r="K113" t="s">
        <v>325</v>
      </c>
      <c r="L113" t="s">
        <v>358</v>
      </c>
    </row>
    <row r="114" spans="1:12" s="2" customFormat="1">
      <c r="A114" t="s">
        <v>342</v>
      </c>
      <c r="B114" t="s">
        <v>283</v>
      </c>
      <c r="C114" t="s">
        <v>286</v>
      </c>
      <c r="D114" t="s">
        <v>361</v>
      </c>
      <c r="E114"/>
      <c r="F114" s="1">
        <v>1407431</v>
      </c>
      <c r="G114" s="1">
        <v>1272988</v>
      </c>
      <c r="H114" s="3"/>
      <c r="I114" s="3"/>
      <c r="J114"/>
      <c r="K114" t="s">
        <v>325</v>
      </c>
      <c r="L114" t="s">
        <v>358</v>
      </c>
    </row>
    <row r="115" spans="1:12" s="2" customFormat="1">
      <c r="A115" t="s">
        <v>342</v>
      </c>
      <c r="B115" t="s">
        <v>283</v>
      </c>
      <c r="C115" t="s">
        <v>286</v>
      </c>
      <c r="D115" t="s">
        <v>238</v>
      </c>
      <c r="E115"/>
      <c r="F115" s="1">
        <f>20270487-SUM(F112:F114)</f>
        <v>26696</v>
      </c>
      <c r="G115" s="1">
        <f>20280610-SUM(G112:G114)</f>
        <v>17597</v>
      </c>
      <c r="H115" s="3"/>
      <c r="I115" s="3"/>
      <c r="J115"/>
      <c r="K115" t="s">
        <v>325</v>
      </c>
      <c r="L115" t="s">
        <v>358</v>
      </c>
    </row>
    <row r="116" spans="1:12" s="2" customFormat="1">
      <c r="A116" t="s">
        <v>342</v>
      </c>
      <c r="B116" t="s">
        <v>283</v>
      </c>
      <c r="C116" t="s">
        <v>285</v>
      </c>
      <c r="D116" t="s">
        <v>362</v>
      </c>
      <c r="E116"/>
      <c r="F116" s="1">
        <v>806986</v>
      </c>
      <c r="G116" s="1">
        <v>364523</v>
      </c>
      <c r="H116" s="3"/>
      <c r="I116" s="3"/>
      <c r="J116"/>
      <c r="K116" t="s">
        <v>325</v>
      </c>
      <c r="L116" t="s">
        <v>358</v>
      </c>
    </row>
    <row r="117" spans="1:12" s="2" customFormat="1">
      <c r="A117" t="s">
        <v>342</v>
      </c>
      <c r="B117" t="s">
        <v>283</v>
      </c>
      <c r="C117" t="s">
        <v>285</v>
      </c>
      <c r="D117" t="s">
        <v>363</v>
      </c>
      <c r="E117"/>
      <c r="F117" s="1">
        <v>1446991</v>
      </c>
      <c r="G117" s="1">
        <v>1579588</v>
      </c>
      <c r="H117" s="3"/>
      <c r="I117" s="3"/>
      <c r="J117"/>
      <c r="K117" t="s">
        <v>325</v>
      </c>
      <c r="L117" t="s">
        <v>358</v>
      </c>
    </row>
    <row r="118" spans="1:12" s="2" customFormat="1">
      <c r="A118" t="s">
        <v>342</v>
      </c>
      <c r="B118" t="s">
        <v>283</v>
      </c>
      <c r="C118" t="s">
        <v>285</v>
      </c>
      <c r="D118" t="s">
        <v>364</v>
      </c>
      <c r="E118"/>
      <c r="F118" s="1">
        <v>56931</v>
      </c>
      <c r="G118" s="1">
        <v>56400</v>
      </c>
      <c r="H118" s="3"/>
      <c r="I118" s="3"/>
      <c r="J118"/>
      <c r="K118" t="s">
        <v>325</v>
      </c>
      <c r="L118" t="s">
        <v>358</v>
      </c>
    </row>
    <row r="119" spans="1:12" s="2" customFormat="1">
      <c r="A119" t="s">
        <v>342</v>
      </c>
      <c r="B119" t="s">
        <v>283</v>
      </c>
      <c r="C119" t="s">
        <v>285</v>
      </c>
      <c r="D119" t="s">
        <v>365</v>
      </c>
      <c r="E119"/>
      <c r="F119" s="1">
        <v>34707</v>
      </c>
      <c r="G119" s="1">
        <v>72312</v>
      </c>
      <c r="H119" s="3"/>
      <c r="I119" s="3"/>
      <c r="J119"/>
      <c r="K119" t="s">
        <v>325</v>
      </c>
      <c r="L119" t="s">
        <v>358</v>
      </c>
    </row>
    <row r="120" spans="1:12" s="2" customFormat="1">
      <c r="A120" t="s">
        <v>342</v>
      </c>
      <c r="B120" t="s">
        <v>283</v>
      </c>
      <c r="C120" t="s">
        <v>285</v>
      </c>
      <c r="D120" t="s">
        <v>238</v>
      </c>
      <c r="E120"/>
      <c r="F120" s="1">
        <f>2360525-SUM(F116:F119)</f>
        <v>14910</v>
      </c>
      <c r="G120" s="1">
        <f>2088788-SUM(G116:G119)</f>
        <v>15965</v>
      </c>
      <c r="H120" s="3"/>
      <c r="I120" s="3"/>
      <c r="J120"/>
      <c r="K120" t="s">
        <v>325</v>
      </c>
      <c r="L120" t="s">
        <v>358</v>
      </c>
    </row>
    <row r="121" spans="1:12" s="2" customFormat="1">
      <c r="A121" t="s">
        <v>342</v>
      </c>
      <c r="B121" t="s">
        <v>287</v>
      </c>
      <c r="C121" t="s">
        <v>288</v>
      </c>
      <c r="D121"/>
      <c r="E121"/>
      <c r="F121" s="1">
        <v>67563</v>
      </c>
      <c r="G121" s="1">
        <v>64200</v>
      </c>
      <c r="H121" s="3">
        <v>63633</v>
      </c>
      <c r="I121" s="3">
        <v>62438</v>
      </c>
      <c r="J121"/>
      <c r="K121" t="s">
        <v>325</v>
      </c>
      <c r="L121" t="s">
        <v>358</v>
      </c>
    </row>
    <row r="122" spans="1:12" s="2" customFormat="1">
      <c r="A122" t="s">
        <v>342</v>
      </c>
      <c r="B122" t="s">
        <v>287</v>
      </c>
      <c r="C122" t="s">
        <v>289</v>
      </c>
      <c r="D122"/>
      <c r="E122"/>
      <c r="F122" s="1">
        <v>160478</v>
      </c>
      <c r="G122" s="1">
        <v>177550</v>
      </c>
      <c r="H122" s="3">
        <v>167917</v>
      </c>
      <c r="I122" s="3">
        <v>228063</v>
      </c>
      <c r="J122"/>
      <c r="K122" t="s">
        <v>325</v>
      </c>
      <c r="L122" t="s">
        <v>358</v>
      </c>
    </row>
    <row r="123" spans="1:12" s="2" customFormat="1">
      <c r="A123" t="s">
        <v>342</v>
      </c>
      <c r="B123" t="s">
        <v>290</v>
      </c>
      <c r="C123" t="s">
        <v>291</v>
      </c>
      <c r="D123"/>
      <c r="E123"/>
      <c r="F123" s="1">
        <v>165232</v>
      </c>
      <c r="G123" s="1">
        <v>187668</v>
      </c>
      <c r="H123" s="3">
        <v>166925</v>
      </c>
      <c r="I123" s="3">
        <v>178830</v>
      </c>
      <c r="J123" t="s">
        <v>295</v>
      </c>
      <c r="K123" t="s">
        <v>325</v>
      </c>
      <c r="L123" t="s">
        <v>358</v>
      </c>
    </row>
    <row r="124" spans="1:12" s="2" customFormat="1">
      <c r="A124" t="s">
        <v>342</v>
      </c>
      <c r="B124" t="s">
        <v>290</v>
      </c>
      <c r="C124" t="s">
        <v>292</v>
      </c>
      <c r="D124"/>
      <c r="E124"/>
      <c r="F124" s="1">
        <v>62837</v>
      </c>
      <c r="G124" s="1">
        <v>66179</v>
      </c>
      <c r="H124" s="3">
        <v>70407</v>
      </c>
      <c r="I124" s="3">
        <v>63543</v>
      </c>
      <c r="J124"/>
      <c r="K124" t="s">
        <v>325</v>
      </c>
      <c r="L124" t="s">
        <v>358</v>
      </c>
    </row>
    <row r="125" spans="1:12" s="2" customFormat="1">
      <c r="A125" t="s">
        <v>342</v>
      </c>
      <c r="B125" t="s">
        <v>290</v>
      </c>
      <c r="C125" t="s">
        <v>293</v>
      </c>
      <c r="D125"/>
      <c r="E125"/>
      <c r="F125" s="1">
        <v>72921</v>
      </c>
      <c r="G125" s="1">
        <v>78882</v>
      </c>
      <c r="H125" s="3">
        <v>82088</v>
      </c>
      <c r="I125" s="3">
        <v>81876</v>
      </c>
      <c r="J125"/>
      <c r="K125" t="s">
        <v>325</v>
      </c>
      <c r="L125" t="s">
        <v>358</v>
      </c>
    </row>
    <row r="126" spans="1:12" s="2" customFormat="1">
      <c r="A126" t="s">
        <v>342</v>
      </c>
      <c r="B126" t="s">
        <v>290</v>
      </c>
      <c r="C126" t="s">
        <v>294</v>
      </c>
      <c r="D126"/>
      <c r="E126"/>
      <c r="F126" s="1">
        <v>9630</v>
      </c>
      <c r="G126" s="1">
        <v>6887</v>
      </c>
      <c r="H126" s="3">
        <v>6139</v>
      </c>
      <c r="I126" s="3">
        <v>6642</v>
      </c>
      <c r="J126"/>
      <c r="K126" t="s">
        <v>325</v>
      </c>
      <c r="L126" t="s">
        <v>358</v>
      </c>
    </row>
    <row r="127" spans="1:12" s="2" customFormat="1">
      <c r="A127" t="s">
        <v>342</v>
      </c>
      <c r="B127" t="s">
        <v>290</v>
      </c>
      <c r="C127" t="s">
        <v>296</v>
      </c>
      <c r="D127"/>
      <c r="E127"/>
      <c r="F127" s="1">
        <v>42556</v>
      </c>
      <c r="G127" s="1">
        <v>39677</v>
      </c>
      <c r="H127" s="3">
        <v>24124</v>
      </c>
      <c r="I127" s="3">
        <v>237138</v>
      </c>
      <c r="J127"/>
      <c r="K127" t="s">
        <v>325</v>
      </c>
      <c r="L127" t="s">
        <v>358</v>
      </c>
    </row>
    <row r="128" spans="1:12" s="2" customFormat="1">
      <c r="A128" t="s">
        <v>342</v>
      </c>
      <c r="B128" t="s">
        <v>290</v>
      </c>
      <c r="C128" t="s">
        <v>366</v>
      </c>
      <c r="D128"/>
      <c r="E128"/>
      <c r="F128" s="1">
        <v>70106</v>
      </c>
      <c r="G128" s="1">
        <v>145949</v>
      </c>
      <c r="H128" s="3"/>
      <c r="I128" s="3"/>
      <c r="J128"/>
      <c r="K128" t="s">
        <v>325</v>
      </c>
      <c r="L128" t="s">
        <v>358</v>
      </c>
    </row>
    <row r="129" spans="1:12" s="2" customFormat="1">
      <c r="A129" t="s">
        <v>342</v>
      </c>
      <c r="B129" t="s">
        <v>297</v>
      </c>
      <c r="C129" t="s">
        <v>298</v>
      </c>
      <c r="D129"/>
      <c r="E129"/>
      <c r="F129" s="1">
        <v>36578786</v>
      </c>
      <c r="G129" s="1">
        <v>39469194</v>
      </c>
      <c r="H129" s="3">
        <v>34840634</v>
      </c>
      <c r="I129" s="3">
        <v>36800446</v>
      </c>
      <c r="J129"/>
      <c r="K129" t="s">
        <v>325</v>
      </c>
      <c r="L129" t="s">
        <v>358</v>
      </c>
    </row>
    <row r="130" spans="1:12" s="2" customFormat="1">
      <c r="A130" t="s">
        <v>342</v>
      </c>
      <c r="B130" t="s">
        <v>297</v>
      </c>
      <c r="C130" t="s">
        <v>299</v>
      </c>
      <c r="D130"/>
      <c r="E130"/>
      <c r="F130" s="1">
        <v>239531</v>
      </c>
      <c r="G130" s="1">
        <v>317244</v>
      </c>
      <c r="H130" s="3">
        <v>264344</v>
      </c>
      <c r="I130" s="3">
        <v>242267</v>
      </c>
      <c r="J130"/>
      <c r="K130" t="s">
        <v>325</v>
      </c>
      <c r="L130" t="s">
        <v>358</v>
      </c>
    </row>
    <row r="131" spans="1:12" s="2" customFormat="1">
      <c r="A131" t="s">
        <v>342</v>
      </c>
      <c r="B131" t="s">
        <v>300</v>
      </c>
      <c r="C131" t="s">
        <v>301</v>
      </c>
      <c r="D131"/>
      <c r="E131"/>
      <c r="F131" s="1">
        <v>200806</v>
      </c>
      <c r="G131" s="1">
        <v>232159</v>
      </c>
      <c r="H131" s="3">
        <v>166286</v>
      </c>
      <c r="I131" s="3">
        <v>202977</v>
      </c>
      <c r="J131"/>
      <c r="K131" t="s">
        <v>325</v>
      </c>
      <c r="L131" t="s">
        <v>358</v>
      </c>
    </row>
    <row r="132" spans="1:12" s="2" customFormat="1">
      <c r="A132" t="s">
        <v>342</v>
      </c>
      <c r="B132" t="s">
        <v>300</v>
      </c>
      <c r="C132" t="s">
        <v>302</v>
      </c>
      <c r="D132"/>
      <c r="E132"/>
      <c r="F132" s="1">
        <v>14871086</v>
      </c>
      <c r="G132" s="1">
        <v>15572070</v>
      </c>
      <c r="H132" s="3">
        <v>14519777</v>
      </c>
      <c r="I132" s="3">
        <v>14861857</v>
      </c>
      <c r="J132"/>
      <c r="K132" t="s">
        <v>325</v>
      </c>
      <c r="L132" t="s">
        <v>358</v>
      </c>
    </row>
    <row r="133" spans="1:12" s="2" customFormat="1">
      <c r="A133" t="s">
        <v>342</v>
      </c>
      <c r="B133" t="s">
        <v>300</v>
      </c>
      <c r="C133" t="s">
        <v>303</v>
      </c>
      <c r="D133"/>
      <c r="E133"/>
      <c r="F133" s="1">
        <v>6219720</v>
      </c>
      <c r="G133" s="1">
        <v>6892221</v>
      </c>
      <c r="H133" s="3">
        <v>5736372</v>
      </c>
      <c r="I133" s="3">
        <v>6291529</v>
      </c>
      <c r="J133"/>
      <c r="K133" t="s">
        <v>325</v>
      </c>
      <c r="L133" t="s">
        <v>358</v>
      </c>
    </row>
    <row r="134" spans="1:12" s="2" customFormat="1">
      <c r="A134" t="s">
        <v>342</v>
      </c>
      <c r="B134" t="s">
        <v>300</v>
      </c>
      <c r="C134" t="s">
        <v>307</v>
      </c>
      <c r="D134"/>
      <c r="E134"/>
      <c r="F134" s="1">
        <v>356023</v>
      </c>
      <c r="G134" s="1">
        <v>370536</v>
      </c>
      <c r="H134" s="3">
        <v>430529</v>
      </c>
      <c r="I134" s="3">
        <v>360531</v>
      </c>
      <c r="J134"/>
      <c r="K134" t="s">
        <v>325</v>
      </c>
      <c r="L134" t="s">
        <v>358</v>
      </c>
    </row>
    <row r="135" spans="1:12" s="2" customFormat="1">
      <c r="A135" t="s">
        <v>342</v>
      </c>
      <c r="B135" t="s">
        <v>300</v>
      </c>
      <c r="C135" t="s">
        <v>304</v>
      </c>
      <c r="D135"/>
      <c r="E135"/>
      <c r="F135" s="1">
        <v>22185</v>
      </c>
      <c r="G135" s="1">
        <v>21462</v>
      </c>
      <c r="H135" s="3">
        <v>22359</v>
      </c>
      <c r="I135" s="3">
        <v>21495</v>
      </c>
      <c r="J135"/>
      <c r="K135" t="s">
        <v>325</v>
      </c>
      <c r="L135" t="s">
        <v>358</v>
      </c>
    </row>
    <row r="136" spans="1:12" s="2" customFormat="1">
      <c r="A136" t="s">
        <v>342</v>
      </c>
      <c r="B136" t="s">
        <v>300</v>
      </c>
      <c r="C136" t="s">
        <v>305</v>
      </c>
      <c r="D136"/>
      <c r="E136"/>
      <c r="F136" s="1">
        <v>81376</v>
      </c>
      <c r="G136" s="1">
        <v>370901</v>
      </c>
      <c r="H136" s="3">
        <v>0</v>
      </c>
      <c r="I136" s="3">
        <v>66921</v>
      </c>
      <c r="J136"/>
      <c r="K136" t="s">
        <v>325</v>
      </c>
      <c r="L136" t="s">
        <v>358</v>
      </c>
    </row>
    <row r="137" spans="1:12" s="2" customFormat="1">
      <c r="A137" t="s">
        <v>342</v>
      </c>
      <c r="B137" t="s">
        <v>300</v>
      </c>
      <c r="C137" t="s">
        <v>306</v>
      </c>
      <c r="D137"/>
      <c r="E137"/>
      <c r="F137" s="1">
        <v>96972</v>
      </c>
      <c r="G137" s="1">
        <v>99280</v>
      </c>
      <c r="H137" s="3">
        <v>0</v>
      </c>
      <c r="I137" s="3">
        <v>96411</v>
      </c>
      <c r="J137"/>
      <c r="K137" t="s">
        <v>325</v>
      </c>
      <c r="L137" t="s">
        <v>358</v>
      </c>
    </row>
    <row r="138" spans="1:12" s="2" customFormat="1">
      <c r="A138" t="s">
        <v>342</v>
      </c>
      <c r="B138" t="s">
        <v>308</v>
      </c>
      <c r="C138"/>
      <c r="D138"/>
      <c r="E138"/>
      <c r="F138" s="1">
        <v>46572</v>
      </c>
      <c r="G138" s="1">
        <v>56896</v>
      </c>
      <c r="H138" s="3">
        <v>51367</v>
      </c>
      <c r="I138" s="3">
        <v>44242</v>
      </c>
      <c r="J138" t="s">
        <v>368</v>
      </c>
      <c r="K138" t="s">
        <v>325</v>
      </c>
      <c r="L138" t="s">
        <v>358</v>
      </c>
    </row>
    <row r="139" spans="1:12" s="2" customFormat="1">
      <c r="A139" t="s">
        <v>342</v>
      </c>
      <c r="B139" t="s">
        <v>309</v>
      </c>
      <c r="C139" t="s">
        <v>310</v>
      </c>
      <c r="D139"/>
      <c r="E139"/>
      <c r="F139" s="1">
        <v>213396</v>
      </c>
      <c r="G139" s="1">
        <v>96515</v>
      </c>
      <c r="H139" s="3">
        <v>300455</v>
      </c>
      <c r="I139" s="3">
        <v>213829</v>
      </c>
      <c r="J139"/>
      <c r="K139" t="s">
        <v>325</v>
      </c>
      <c r="L139" t="s">
        <v>358</v>
      </c>
    </row>
    <row r="140" spans="1:12" s="2" customFormat="1">
      <c r="A140" t="s">
        <v>342</v>
      </c>
      <c r="B140" t="s">
        <v>309</v>
      </c>
      <c r="C140" t="s">
        <v>311</v>
      </c>
      <c r="D140"/>
      <c r="E140"/>
      <c r="F140" s="1">
        <v>98960</v>
      </c>
      <c r="G140" s="1">
        <v>111572</v>
      </c>
      <c r="H140" s="3">
        <v>145312</v>
      </c>
      <c r="I140" s="3">
        <v>102105</v>
      </c>
      <c r="J140"/>
      <c r="K140" t="s">
        <v>325</v>
      </c>
      <c r="L140" t="s">
        <v>358</v>
      </c>
    </row>
    <row r="141" spans="1:12" s="2" customFormat="1">
      <c r="A141" t="s">
        <v>342</v>
      </c>
      <c r="B141" t="s">
        <v>309</v>
      </c>
      <c r="C141" t="s">
        <v>314</v>
      </c>
      <c r="D141"/>
      <c r="E141"/>
      <c r="F141" s="1">
        <v>93419</v>
      </c>
      <c r="G141" s="1">
        <v>95811</v>
      </c>
      <c r="H141" s="3">
        <v>92030</v>
      </c>
      <c r="I141" s="3">
        <v>94567</v>
      </c>
      <c r="J141"/>
      <c r="K141" t="s">
        <v>325</v>
      </c>
      <c r="L141" t="s">
        <v>358</v>
      </c>
    </row>
    <row r="142" spans="1:12" s="2" customFormat="1">
      <c r="A142" t="s">
        <v>342</v>
      </c>
      <c r="B142" t="s">
        <v>309</v>
      </c>
      <c r="C142" t="s">
        <v>312</v>
      </c>
      <c r="D142"/>
      <c r="E142"/>
      <c r="F142" s="1">
        <v>505742</v>
      </c>
      <c r="G142" s="1">
        <v>518597</v>
      </c>
      <c r="H142" s="3">
        <v>573163</v>
      </c>
      <c r="I142" s="3">
        <v>576908</v>
      </c>
      <c r="J142"/>
      <c r="K142" t="s">
        <v>325</v>
      </c>
      <c r="L142" t="s">
        <v>358</v>
      </c>
    </row>
    <row r="143" spans="1:12" s="2" customFormat="1">
      <c r="A143" t="s">
        <v>342</v>
      </c>
      <c r="B143" t="s">
        <v>309</v>
      </c>
      <c r="C143" t="s">
        <v>313</v>
      </c>
      <c r="D143"/>
      <c r="E143"/>
      <c r="F143" s="1">
        <v>135673</v>
      </c>
      <c r="G143" s="1">
        <v>75910</v>
      </c>
      <c r="H143" s="3">
        <v>140865</v>
      </c>
      <c r="I143" s="3">
        <v>95813</v>
      </c>
      <c r="J143"/>
      <c r="K143" t="s">
        <v>325</v>
      </c>
      <c r="L143" t="s">
        <v>358</v>
      </c>
    </row>
    <row r="144" spans="1:12" s="2" customFormat="1">
      <c r="A144" t="s">
        <v>342</v>
      </c>
      <c r="B144" t="s">
        <v>315</v>
      </c>
      <c r="C144" t="s">
        <v>317</v>
      </c>
      <c r="D144"/>
      <c r="E144"/>
      <c r="F144" s="1">
        <v>54131</v>
      </c>
      <c r="G144" s="1">
        <v>52953</v>
      </c>
      <c r="H144" s="3">
        <v>53428</v>
      </c>
      <c r="I144" s="3">
        <v>50952</v>
      </c>
      <c r="J144"/>
      <c r="K144" t="s">
        <v>325</v>
      </c>
      <c r="L144" t="s">
        <v>358</v>
      </c>
    </row>
    <row r="145" spans="1:12" s="2" customFormat="1">
      <c r="A145" t="s">
        <v>342</v>
      </c>
      <c r="B145" t="s">
        <v>315</v>
      </c>
      <c r="C145" t="s">
        <v>316</v>
      </c>
      <c r="D145"/>
      <c r="E145"/>
      <c r="F145" s="1">
        <v>4903</v>
      </c>
      <c r="G145" s="1">
        <v>4491</v>
      </c>
      <c r="H145" s="3">
        <v>6500</v>
      </c>
      <c r="I145" s="3">
        <v>4903</v>
      </c>
      <c r="J145"/>
      <c r="K145" t="s">
        <v>325</v>
      </c>
      <c r="L145" t="s">
        <v>358</v>
      </c>
    </row>
    <row r="146" spans="1:12" s="2" customFormat="1">
      <c r="A146" t="s">
        <v>342</v>
      </c>
      <c r="B146" t="s">
        <v>318</v>
      </c>
      <c r="C146"/>
      <c r="D146"/>
      <c r="E146"/>
      <c r="F146" s="1">
        <v>14882</v>
      </c>
      <c r="G146" s="1">
        <v>15732</v>
      </c>
      <c r="H146" s="3">
        <v>9956</v>
      </c>
      <c r="I146" s="3">
        <v>10796</v>
      </c>
      <c r="J146"/>
      <c r="K146" t="s">
        <v>325</v>
      </c>
      <c r="L146" t="s">
        <v>358</v>
      </c>
    </row>
    <row r="147" spans="1:12" s="2" customFormat="1">
      <c r="A147" t="s">
        <v>342</v>
      </c>
      <c r="B147" t="s">
        <v>367</v>
      </c>
      <c r="C147"/>
      <c r="D147"/>
      <c r="E147"/>
      <c r="F147" s="1">
        <v>5200</v>
      </c>
      <c r="G147" s="1">
        <v>5832</v>
      </c>
      <c r="H147" s="3">
        <v>6110</v>
      </c>
      <c r="I147" s="3">
        <v>5613</v>
      </c>
      <c r="J147"/>
      <c r="K147" t="s">
        <v>325</v>
      </c>
      <c r="L147" t="s">
        <v>358</v>
      </c>
    </row>
    <row r="148" spans="1:12" s="2" customFormat="1">
      <c r="A148" t="s">
        <v>342</v>
      </c>
      <c r="B148" t="s">
        <v>319</v>
      </c>
      <c r="C148" t="s">
        <v>320</v>
      </c>
      <c r="D148"/>
      <c r="E148"/>
      <c r="F148" s="1">
        <v>83866</v>
      </c>
      <c r="G148" s="1">
        <v>98806</v>
      </c>
      <c r="H148" s="3">
        <v>74248</v>
      </c>
      <c r="I148" s="3">
        <v>79835</v>
      </c>
      <c r="J148"/>
      <c r="K148" t="s">
        <v>325</v>
      </c>
      <c r="L148" t="s">
        <v>358</v>
      </c>
    </row>
    <row r="149" spans="1:12" s="2" customFormat="1">
      <c r="A149" t="s">
        <v>342</v>
      </c>
      <c r="B149" t="s">
        <v>319</v>
      </c>
      <c r="C149" t="s">
        <v>322</v>
      </c>
      <c r="D149"/>
      <c r="E149"/>
      <c r="F149" s="1">
        <v>47460</v>
      </c>
      <c r="G149" s="1">
        <v>52020</v>
      </c>
      <c r="H149" s="3">
        <v>33871</v>
      </c>
      <c r="I149" s="3">
        <v>73869</v>
      </c>
      <c r="J149"/>
      <c r="K149" t="s">
        <v>325</v>
      </c>
      <c r="L149" t="s">
        <v>358</v>
      </c>
    </row>
    <row r="150" spans="1:12" s="2" customFormat="1">
      <c r="A150" t="s">
        <v>342</v>
      </c>
      <c r="B150" t="s">
        <v>319</v>
      </c>
      <c r="C150" t="s">
        <v>321</v>
      </c>
      <c r="D150"/>
      <c r="E150"/>
      <c r="F150" s="1">
        <v>32274</v>
      </c>
      <c r="G150" s="1">
        <v>32396</v>
      </c>
      <c r="H150" s="3">
        <v>34061</v>
      </c>
      <c r="I150" s="3">
        <v>32274</v>
      </c>
      <c r="J150"/>
      <c r="K150" t="s">
        <v>325</v>
      </c>
      <c r="L150" t="s">
        <v>358</v>
      </c>
    </row>
    <row r="151" spans="1:12" s="2" customFormat="1">
      <c r="A151" t="s">
        <v>342</v>
      </c>
      <c r="B151" t="s">
        <v>323</v>
      </c>
      <c r="C151"/>
      <c r="D151"/>
      <c r="E151"/>
      <c r="F151" s="1">
        <v>100265</v>
      </c>
      <c r="G151" s="1">
        <v>92885</v>
      </c>
      <c r="H151" s="3">
        <v>84175</v>
      </c>
      <c r="I151" s="3">
        <v>74015</v>
      </c>
      <c r="J151"/>
      <c r="K151" t="s">
        <v>325</v>
      </c>
      <c r="L151" t="s">
        <v>358</v>
      </c>
    </row>
    <row r="152" spans="1:12" s="2" customFormat="1">
      <c r="A152" t="s">
        <v>342</v>
      </c>
      <c r="B152" t="s">
        <v>324</v>
      </c>
      <c r="C152"/>
      <c r="D152"/>
      <c r="E152"/>
      <c r="F152" s="1">
        <v>53303</v>
      </c>
      <c r="G152" s="1">
        <v>56030</v>
      </c>
      <c r="H152" s="3">
        <v>57517</v>
      </c>
      <c r="I152" s="3">
        <v>72219</v>
      </c>
      <c r="J152"/>
      <c r="K152" t="s">
        <v>325</v>
      </c>
      <c r="L152" t="s">
        <v>358</v>
      </c>
    </row>
    <row r="153" spans="1:12">
      <c r="A153" t="s">
        <v>326</v>
      </c>
      <c r="B153" t="s">
        <v>327</v>
      </c>
      <c r="C153" t="s">
        <v>328</v>
      </c>
      <c r="D153" t="s">
        <v>331</v>
      </c>
      <c r="F153" s="1">
        <f>78101+280709</f>
        <v>358810</v>
      </c>
      <c r="G153">
        <f>324151+67526</f>
        <v>391677</v>
      </c>
      <c r="H153" s="3">
        <v>395573</v>
      </c>
      <c r="I153" s="3">
        <v>379205</v>
      </c>
      <c r="K153" t="s">
        <v>396</v>
      </c>
      <c r="L153" t="s">
        <v>373</v>
      </c>
    </row>
    <row r="154" spans="1:12">
      <c r="A154" t="s">
        <v>326</v>
      </c>
      <c r="B154" t="s">
        <v>327</v>
      </c>
      <c r="C154" t="s">
        <v>328</v>
      </c>
      <c r="D154" t="s">
        <v>369</v>
      </c>
      <c r="F154" s="1">
        <v>54815</v>
      </c>
      <c r="G154" s="1">
        <v>166746</v>
      </c>
      <c r="H154" s="3">
        <v>5980</v>
      </c>
      <c r="I154" s="3">
        <v>77400</v>
      </c>
      <c r="K154" t="s">
        <v>396</v>
      </c>
      <c r="L154" t="s">
        <v>373</v>
      </c>
    </row>
    <row r="155" spans="1:12">
      <c r="A155" t="s">
        <v>326</v>
      </c>
      <c r="B155" t="s">
        <v>327</v>
      </c>
      <c r="C155" t="s">
        <v>328</v>
      </c>
      <c r="D155" t="s">
        <v>238</v>
      </c>
      <c r="F155" s="1">
        <f>598945-SUM(F153:F154)</f>
        <v>185320</v>
      </c>
      <c r="G155" s="1">
        <f>824414-SUM(G153:G154)</f>
        <v>265991</v>
      </c>
      <c r="H155" s="3">
        <f>816169-SUM(H153:H154)</f>
        <v>414616</v>
      </c>
      <c r="I155" s="3">
        <f>685151-SUM(I153:I154)</f>
        <v>228546</v>
      </c>
      <c r="K155" t="s">
        <v>396</v>
      </c>
      <c r="L155" t="s">
        <v>373</v>
      </c>
    </row>
    <row r="156" spans="1:12">
      <c r="A156" t="s">
        <v>326</v>
      </c>
      <c r="B156" t="s">
        <v>327</v>
      </c>
      <c r="C156" t="s">
        <v>330</v>
      </c>
      <c r="D156" t="s">
        <v>370</v>
      </c>
      <c r="F156" s="1">
        <v>156204</v>
      </c>
      <c r="G156" s="1">
        <v>144813</v>
      </c>
      <c r="H156" s="3">
        <v>165724</v>
      </c>
      <c r="I156" s="3">
        <v>154493</v>
      </c>
      <c r="K156" t="s">
        <v>396</v>
      </c>
      <c r="L156" t="s">
        <v>373</v>
      </c>
    </row>
    <row r="157" spans="1:12">
      <c r="A157" t="s">
        <v>326</v>
      </c>
      <c r="B157" t="s">
        <v>327</v>
      </c>
      <c r="C157" t="s">
        <v>330</v>
      </c>
      <c r="D157" t="s">
        <v>371</v>
      </c>
      <c r="F157" s="1">
        <v>4380</v>
      </c>
      <c r="G157" s="1">
        <v>61300</v>
      </c>
      <c r="H157" s="3"/>
      <c r="I157" s="3"/>
      <c r="K157" t="s">
        <v>396</v>
      </c>
      <c r="L157" t="s">
        <v>373</v>
      </c>
    </row>
    <row r="158" spans="1:12">
      <c r="A158" t="s">
        <v>326</v>
      </c>
      <c r="B158" t="s">
        <v>327</v>
      </c>
      <c r="C158" t="s">
        <v>330</v>
      </c>
      <c r="D158" t="s">
        <v>332</v>
      </c>
      <c r="F158" s="1">
        <v>70684</v>
      </c>
      <c r="G158" s="1">
        <v>74679</v>
      </c>
      <c r="H158" s="3">
        <v>57300</v>
      </c>
      <c r="I158" s="3">
        <v>69684</v>
      </c>
      <c r="K158" t="s">
        <v>396</v>
      </c>
      <c r="L158" t="s">
        <v>373</v>
      </c>
    </row>
    <row r="159" spans="1:12">
      <c r="A159" t="s">
        <v>326</v>
      </c>
      <c r="B159" t="s">
        <v>327</v>
      </c>
      <c r="C159" t="s">
        <v>330</v>
      </c>
      <c r="D159" t="s">
        <v>238</v>
      </c>
      <c r="F159" s="1">
        <f>306796-SUM(F156:F157)</f>
        <v>146212</v>
      </c>
      <c r="G159" s="1">
        <f>294759-SUM(G156:G157)</f>
        <v>88646</v>
      </c>
      <c r="H159" s="3">
        <f>378840-SUM(H156:H158)</f>
        <v>155816</v>
      </c>
      <c r="I159" s="3">
        <f>312731-SUM(I156:I158)</f>
        <v>88554</v>
      </c>
      <c r="K159" t="s">
        <v>396</v>
      </c>
      <c r="L159" t="s">
        <v>373</v>
      </c>
    </row>
    <row r="160" spans="1:12">
      <c r="A160" t="s">
        <v>326</v>
      </c>
      <c r="B160" t="s">
        <v>327</v>
      </c>
      <c r="C160" t="s">
        <v>329</v>
      </c>
      <c r="F160" s="1">
        <v>348943</v>
      </c>
      <c r="G160" s="1">
        <v>355997</v>
      </c>
      <c r="H160" s="3">
        <v>351620</v>
      </c>
      <c r="I160" s="3">
        <v>340464</v>
      </c>
      <c r="K160" t="s">
        <v>396</v>
      </c>
      <c r="L160" t="s">
        <v>373</v>
      </c>
    </row>
    <row r="161" spans="1:12">
      <c r="A161" t="s">
        <v>326</v>
      </c>
      <c r="B161" t="s">
        <v>333</v>
      </c>
      <c r="C161" t="s">
        <v>334</v>
      </c>
      <c r="D161" t="s">
        <v>337</v>
      </c>
      <c r="F161" s="1">
        <v>21525</v>
      </c>
      <c r="G161" s="1">
        <v>22040</v>
      </c>
      <c r="H161" s="3">
        <v>20727</v>
      </c>
      <c r="I161" s="3">
        <v>21525</v>
      </c>
      <c r="K161" t="s">
        <v>396</v>
      </c>
      <c r="L161" t="s">
        <v>373</v>
      </c>
    </row>
    <row r="162" spans="1:12">
      <c r="A162" t="s">
        <v>326</v>
      </c>
      <c r="B162" t="s">
        <v>333</v>
      </c>
      <c r="C162" t="s">
        <v>334</v>
      </c>
      <c r="D162" t="s">
        <v>336</v>
      </c>
      <c r="F162" s="1">
        <v>333293</v>
      </c>
      <c r="G162" s="1">
        <v>332570</v>
      </c>
      <c r="H162" s="3">
        <v>332489</v>
      </c>
      <c r="I162" s="3">
        <v>345293</v>
      </c>
      <c r="K162" t="s">
        <v>396</v>
      </c>
      <c r="L162" t="s">
        <v>373</v>
      </c>
    </row>
    <row r="163" spans="1:12">
      <c r="A163" t="s">
        <v>326</v>
      </c>
      <c r="B163" t="s">
        <v>333</v>
      </c>
      <c r="C163" t="s">
        <v>334</v>
      </c>
      <c r="D163" t="s">
        <v>338</v>
      </c>
      <c r="F163" s="1">
        <v>224611</v>
      </c>
      <c r="G163" s="1">
        <v>223629</v>
      </c>
      <c r="H163" s="3">
        <v>224467</v>
      </c>
      <c r="I163" s="3">
        <v>233111</v>
      </c>
      <c r="K163" t="s">
        <v>396</v>
      </c>
      <c r="L163" t="s">
        <v>373</v>
      </c>
    </row>
    <row r="164" spans="1:12">
      <c r="A164" t="s">
        <v>326</v>
      </c>
      <c r="B164" t="s">
        <v>333</v>
      </c>
      <c r="C164" t="s">
        <v>334</v>
      </c>
      <c r="D164" t="s">
        <v>339</v>
      </c>
      <c r="F164" s="1">
        <v>656092</v>
      </c>
      <c r="G164" s="1">
        <v>671783</v>
      </c>
      <c r="H164" s="3">
        <v>631763</v>
      </c>
      <c r="I164" s="3">
        <v>656092</v>
      </c>
      <c r="K164" t="s">
        <v>396</v>
      </c>
      <c r="L164" t="s">
        <v>373</v>
      </c>
    </row>
    <row r="165" spans="1:12">
      <c r="A165" t="s">
        <v>326</v>
      </c>
      <c r="B165" t="s">
        <v>333</v>
      </c>
      <c r="C165" t="s">
        <v>334</v>
      </c>
      <c r="D165" t="s">
        <v>340</v>
      </c>
      <c r="F165" s="1">
        <v>139152</v>
      </c>
      <c r="G165" s="1">
        <v>169592</v>
      </c>
      <c r="H165" s="3">
        <v>165193</v>
      </c>
      <c r="I165" s="3">
        <v>218593</v>
      </c>
      <c r="K165" t="s">
        <v>396</v>
      </c>
      <c r="L165" t="s">
        <v>373</v>
      </c>
    </row>
    <row r="166" spans="1:12">
      <c r="A166" t="s">
        <v>326</v>
      </c>
      <c r="B166" t="s">
        <v>333</v>
      </c>
      <c r="C166" t="s">
        <v>334</v>
      </c>
      <c r="D166" t="s">
        <v>341</v>
      </c>
      <c r="F166" s="1">
        <v>248368</v>
      </c>
      <c r="G166" s="1">
        <v>266287</v>
      </c>
      <c r="H166" s="3">
        <v>218867</v>
      </c>
      <c r="I166" s="3">
        <v>248368</v>
      </c>
      <c r="K166" t="s">
        <v>396</v>
      </c>
      <c r="L166" t="s">
        <v>373</v>
      </c>
    </row>
    <row r="167" spans="1:12">
      <c r="A167" t="s">
        <v>326</v>
      </c>
      <c r="B167" t="s">
        <v>333</v>
      </c>
      <c r="C167" t="s">
        <v>334</v>
      </c>
      <c r="D167" t="s">
        <v>372</v>
      </c>
      <c r="F167" s="1">
        <v>20000</v>
      </c>
      <c r="G167" s="1">
        <v>39600</v>
      </c>
      <c r="H167" s="3"/>
      <c r="I167" s="3"/>
      <c r="K167" t="s">
        <v>396</v>
      </c>
      <c r="L167" t="s">
        <v>373</v>
      </c>
    </row>
    <row r="168" spans="1:12">
      <c r="A168" t="s">
        <v>326</v>
      </c>
      <c r="B168" t="s">
        <v>333</v>
      </c>
      <c r="C168" t="s">
        <v>335</v>
      </c>
      <c r="F168" s="1">
        <v>282607</v>
      </c>
      <c r="G168" s="1">
        <v>225435</v>
      </c>
      <c r="H168" s="3">
        <v>463698</v>
      </c>
      <c r="I168" s="3">
        <v>362943</v>
      </c>
      <c r="K168" t="s">
        <v>396</v>
      </c>
      <c r="L168" t="s">
        <v>373</v>
      </c>
    </row>
    <row r="169" spans="1:12">
      <c r="A169" t="s">
        <v>326</v>
      </c>
      <c r="B169" t="s">
        <v>333</v>
      </c>
      <c r="C169" t="s">
        <v>329</v>
      </c>
      <c r="F169" s="1">
        <v>75792</v>
      </c>
      <c r="G169" s="1">
        <v>75363</v>
      </c>
      <c r="H169" s="3">
        <v>78662</v>
      </c>
      <c r="I169" s="3">
        <v>72207</v>
      </c>
      <c r="K169" t="s">
        <v>396</v>
      </c>
      <c r="L169" t="s">
        <v>373</v>
      </c>
    </row>
    <row r="170" spans="1:12">
      <c r="A170" t="s">
        <v>326</v>
      </c>
      <c r="B170" t="s">
        <v>495</v>
      </c>
      <c r="C170" t="s">
        <v>490</v>
      </c>
      <c r="F170" s="1">
        <v>7031679</v>
      </c>
      <c r="G170" s="1">
        <v>7223425</v>
      </c>
      <c r="H170" s="3"/>
      <c r="I170" s="3"/>
      <c r="K170" t="s">
        <v>396</v>
      </c>
      <c r="L170" t="s">
        <v>373</v>
      </c>
    </row>
    <row r="171" spans="1:12">
      <c r="A171" t="s">
        <v>326</v>
      </c>
      <c r="B171" t="s">
        <v>495</v>
      </c>
      <c r="C171" t="s">
        <v>491</v>
      </c>
      <c r="F171" s="1">
        <v>1083297</v>
      </c>
      <c r="G171" s="1">
        <v>1289201</v>
      </c>
      <c r="H171" s="3"/>
      <c r="I171" s="3"/>
      <c r="K171" t="s">
        <v>396</v>
      </c>
      <c r="L171" t="s">
        <v>373</v>
      </c>
    </row>
    <row r="172" spans="1:12">
      <c r="A172" t="s">
        <v>326</v>
      </c>
      <c r="B172" t="s">
        <v>495</v>
      </c>
      <c r="C172" t="s">
        <v>492</v>
      </c>
      <c r="F172" s="1">
        <v>3029377</v>
      </c>
      <c r="G172" s="1">
        <v>3093626</v>
      </c>
      <c r="H172" s="3"/>
      <c r="I172" s="3"/>
      <c r="K172" t="s">
        <v>396</v>
      </c>
      <c r="L172" t="s">
        <v>373</v>
      </c>
    </row>
    <row r="173" spans="1:12">
      <c r="A173" t="s">
        <v>326</v>
      </c>
      <c r="B173" t="s">
        <v>495</v>
      </c>
      <c r="C173" t="s">
        <v>493</v>
      </c>
      <c r="F173" s="1">
        <v>1613473</v>
      </c>
      <c r="G173" s="1">
        <v>1555018</v>
      </c>
      <c r="H173" s="3"/>
      <c r="I173" s="3"/>
      <c r="K173" t="s">
        <v>396</v>
      </c>
      <c r="L173" t="s">
        <v>373</v>
      </c>
    </row>
    <row r="174" spans="1:12">
      <c r="A174" t="s">
        <v>326</v>
      </c>
      <c r="B174" t="s">
        <v>495</v>
      </c>
      <c r="C174" t="s">
        <v>494</v>
      </c>
      <c r="F174" s="1">
        <v>69264</v>
      </c>
      <c r="G174" s="1">
        <v>67795</v>
      </c>
      <c r="H174" s="3"/>
      <c r="I174" s="3"/>
      <c r="K174" t="s">
        <v>396</v>
      </c>
      <c r="L174" t="s">
        <v>373</v>
      </c>
    </row>
    <row r="175" spans="1:12">
      <c r="A175" t="s">
        <v>326</v>
      </c>
      <c r="B175" t="s">
        <v>495</v>
      </c>
      <c r="C175" t="s">
        <v>329</v>
      </c>
      <c r="F175" s="1">
        <v>184277</v>
      </c>
      <c r="G175" s="1">
        <v>184485</v>
      </c>
      <c r="H175" s="3"/>
      <c r="I175" s="3"/>
      <c r="K175" t="s">
        <v>396</v>
      </c>
      <c r="L175" t="s">
        <v>373</v>
      </c>
    </row>
    <row r="176" spans="1:12">
      <c r="A176" t="s">
        <v>326</v>
      </c>
      <c r="B176" t="s">
        <v>496</v>
      </c>
      <c r="C176" t="s">
        <v>497</v>
      </c>
      <c r="F176" s="1">
        <v>1741</v>
      </c>
      <c r="G176" s="1">
        <v>3395</v>
      </c>
      <c r="H176" s="3"/>
      <c r="I176" s="3"/>
      <c r="K176" t="s">
        <v>396</v>
      </c>
      <c r="L176" t="s">
        <v>373</v>
      </c>
    </row>
    <row r="177" spans="1:12">
      <c r="A177" t="s">
        <v>326</v>
      </c>
      <c r="B177" t="s">
        <v>496</v>
      </c>
      <c r="C177" t="s">
        <v>498</v>
      </c>
      <c r="F177" s="1">
        <v>9998</v>
      </c>
      <c r="G177" s="1">
        <v>13725</v>
      </c>
      <c r="H177" s="3"/>
      <c r="I177" s="3"/>
      <c r="K177" t="s">
        <v>396</v>
      </c>
      <c r="L177" t="s">
        <v>373</v>
      </c>
    </row>
    <row r="178" spans="1:12">
      <c r="A178" t="s">
        <v>326</v>
      </c>
      <c r="B178" t="s">
        <v>496</v>
      </c>
      <c r="C178" t="s">
        <v>499</v>
      </c>
      <c r="F178" s="1">
        <v>1583</v>
      </c>
      <c r="G178" s="1">
        <v>3000</v>
      </c>
      <c r="H178" s="3"/>
      <c r="I178" s="3"/>
      <c r="K178" t="s">
        <v>396</v>
      </c>
      <c r="L178" t="s">
        <v>373</v>
      </c>
    </row>
    <row r="179" spans="1:12">
      <c r="A179" t="s">
        <v>326</v>
      </c>
      <c r="B179" t="s">
        <v>496</v>
      </c>
      <c r="C179" t="s">
        <v>500</v>
      </c>
      <c r="F179" s="1">
        <v>24126</v>
      </c>
      <c r="G179" s="1">
        <v>58937</v>
      </c>
      <c r="H179" s="3"/>
      <c r="I179" s="3"/>
      <c r="K179" t="s">
        <v>396</v>
      </c>
      <c r="L179" t="s">
        <v>373</v>
      </c>
    </row>
    <row r="180" spans="1:12">
      <c r="A180" t="s">
        <v>326</v>
      </c>
      <c r="B180" t="s">
        <v>501</v>
      </c>
      <c r="F180" s="1">
        <v>15508</v>
      </c>
      <c r="G180" s="1">
        <v>16010</v>
      </c>
      <c r="H180" s="3"/>
      <c r="I180" s="3"/>
      <c r="K180" t="s">
        <v>396</v>
      </c>
      <c r="L180" t="s">
        <v>373</v>
      </c>
    </row>
    <row r="181" spans="1:12">
      <c r="A181" t="s">
        <v>326</v>
      </c>
      <c r="B181" t="s">
        <v>502</v>
      </c>
      <c r="F181" s="1">
        <v>51936</v>
      </c>
      <c r="G181" s="1">
        <v>57580</v>
      </c>
      <c r="H181" s="3"/>
      <c r="I181" s="3"/>
      <c r="K181" t="s">
        <v>396</v>
      </c>
      <c r="L181" t="s">
        <v>373</v>
      </c>
    </row>
    <row r="182" spans="1:12">
      <c r="A182" t="s">
        <v>326</v>
      </c>
      <c r="B182" t="s">
        <v>503</v>
      </c>
      <c r="F182" s="1">
        <v>268486</v>
      </c>
      <c r="G182" s="1">
        <v>294775</v>
      </c>
      <c r="H182" s="3"/>
      <c r="I182" s="3"/>
      <c r="K182" t="s">
        <v>396</v>
      </c>
      <c r="L182" t="s">
        <v>373</v>
      </c>
    </row>
    <row r="183" spans="1:12">
      <c r="A183" t="s">
        <v>326</v>
      </c>
      <c r="B183" t="s">
        <v>504</v>
      </c>
      <c r="C183" t="s">
        <v>505</v>
      </c>
      <c r="F183" s="1">
        <v>550159</v>
      </c>
      <c r="G183" s="1">
        <v>561090</v>
      </c>
      <c r="H183" s="3"/>
      <c r="I183" s="3"/>
      <c r="K183" t="s">
        <v>396</v>
      </c>
      <c r="L183" t="s">
        <v>373</v>
      </c>
    </row>
    <row r="184" spans="1:12">
      <c r="A184" t="s">
        <v>326</v>
      </c>
      <c r="B184" t="s">
        <v>504</v>
      </c>
      <c r="C184" t="s">
        <v>506</v>
      </c>
      <c r="F184" s="1">
        <v>348452</v>
      </c>
      <c r="G184" s="1">
        <v>344140</v>
      </c>
      <c r="H184" s="3"/>
      <c r="I184" s="3"/>
      <c r="K184" t="s">
        <v>396</v>
      </c>
      <c r="L184" t="s">
        <v>373</v>
      </c>
    </row>
    <row r="185" spans="1:12">
      <c r="A185" t="s">
        <v>326</v>
      </c>
      <c r="B185" t="s">
        <v>504</v>
      </c>
      <c r="C185" t="s">
        <v>507</v>
      </c>
      <c r="F185" s="1">
        <v>7665</v>
      </c>
      <c r="G185" s="1">
        <v>4802</v>
      </c>
      <c r="H185" s="3"/>
      <c r="I185" s="3"/>
      <c r="K185" t="s">
        <v>396</v>
      </c>
      <c r="L185" t="s">
        <v>373</v>
      </c>
    </row>
    <row r="186" spans="1:12">
      <c r="A186" t="s">
        <v>326</v>
      </c>
      <c r="B186" t="s">
        <v>508</v>
      </c>
      <c r="F186" s="1">
        <v>37079</v>
      </c>
      <c r="G186" s="1">
        <v>38041</v>
      </c>
      <c r="H186" s="3"/>
      <c r="I186" s="3"/>
      <c r="K186" t="s">
        <v>396</v>
      </c>
      <c r="L186" t="s">
        <v>373</v>
      </c>
    </row>
    <row r="187" spans="1:12">
      <c r="A187" t="s">
        <v>326</v>
      </c>
      <c r="B187" t="s">
        <v>509</v>
      </c>
      <c r="F187" s="1">
        <v>2550319</v>
      </c>
      <c r="G187" s="1">
        <v>3806719</v>
      </c>
      <c r="H187" s="3"/>
      <c r="I187" s="3"/>
      <c r="K187" t="s">
        <v>396</v>
      </c>
      <c r="L187" t="s">
        <v>373</v>
      </c>
    </row>
    <row r="188" spans="1:12">
      <c r="A188" t="s">
        <v>326</v>
      </c>
      <c r="B188" t="s">
        <v>510</v>
      </c>
      <c r="F188" s="1">
        <v>6170</v>
      </c>
      <c r="G188" s="1">
        <v>8707</v>
      </c>
      <c r="H188" s="3"/>
      <c r="I188" s="3"/>
      <c r="K188" t="s">
        <v>396</v>
      </c>
      <c r="L188" t="s">
        <v>373</v>
      </c>
    </row>
    <row r="189" spans="1:12">
      <c r="A189" t="s">
        <v>326</v>
      </c>
      <c r="B189" t="s">
        <v>511</v>
      </c>
      <c r="F189" s="1">
        <v>1265121</v>
      </c>
      <c r="G189" s="1">
        <v>1300010</v>
      </c>
      <c r="H189" s="3"/>
      <c r="I189" s="3"/>
      <c r="K189" t="s">
        <v>396</v>
      </c>
      <c r="L189" t="s">
        <v>373</v>
      </c>
    </row>
    <row r="190" spans="1:12">
      <c r="A190" t="s">
        <v>326</v>
      </c>
      <c r="B190" t="s">
        <v>512</v>
      </c>
      <c r="F190" s="1">
        <v>169957</v>
      </c>
      <c r="G190" s="1">
        <v>178570</v>
      </c>
      <c r="H190" s="3"/>
      <c r="I190" s="3"/>
      <c r="K190" t="s">
        <v>396</v>
      </c>
      <c r="L190" t="s">
        <v>373</v>
      </c>
    </row>
    <row r="191" spans="1:12">
      <c r="A191" t="s">
        <v>326</v>
      </c>
      <c r="B191" t="s">
        <v>513</v>
      </c>
      <c r="F191" s="1">
        <v>18645</v>
      </c>
      <c r="G191" s="1">
        <v>20363</v>
      </c>
      <c r="H191" s="3"/>
      <c r="I191" s="3"/>
      <c r="K191" t="s">
        <v>396</v>
      </c>
      <c r="L191" t="s">
        <v>373</v>
      </c>
    </row>
    <row r="192" spans="1:12">
      <c r="A192" t="s">
        <v>374</v>
      </c>
      <c r="B192" t="s">
        <v>388</v>
      </c>
      <c r="C192" t="s">
        <v>375</v>
      </c>
      <c r="F192" s="1">
        <v>2895023</v>
      </c>
      <c r="G192" s="1">
        <v>2888428</v>
      </c>
      <c r="H192" s="3"/>
      <c r="I192" s="3"/>
      <c r="K192" t="s">
        <v>395</v>
      </c>
      <c r="L192" t="s">
        <v>394</v>
      </c>
    </row>
    <row r="193" spans="1:12">
      <c r="A193" t="s">
        <v>374</v>
      </c>
      <c r="B193" t="s">
        <v>388</v>
      </c>
      <c r="C193" t="s">
        <v>376</v>
      </c>
      <c r="F193" s="1">
        <v>1574267</v>
      </c>
      <c r="G193" s="1">
        <v>1589178</v>
      </c>
      <c r="H193" s="3"/>
      <c r="I193" s="3"/>
      <c r="K193" t="s">
        <v>395</v>
      </c>
      <c r="L193" t="s">
        <v>394</v>
      </c>
    </row>
    <row r="194" spans="1:12">
      <c r="A194" t="s">
        <v>374</v>
      </c>
      <c r="B194" t="s">
        <v>388</v>
      </c>
      <c r="C194" t="s">
        <v>377</v>
      </c>
      <c r="F194" s="1">
        <v>1854483</v>
      </c>
      <c r="G194" s="1">
        <v>1860148</v>
      </c>
      <c r="H194" s="3"/>
      <c r="I194" s="3"/>
      <c r="K194" t="s">
        <v>395</v>
      </c>
      <c r="L194" t="s">
        <v>394</v>
      </c>
    </row>
    <row r="195" spans="1:12">
      <c r="A195" t="s">
        <v>374</v>
      </c>
      <c r="B195" t="s">
        <v>388</v>
      </c>
      <c r="C195" t="s">
        <v>378</v>
      </c>
      <c r="F195" s="1">
        <v>88482</v>
      </c>
      <c r="G195" s="1">
        <v>84521</v>
      </c>
      <c r="H195" s="3"/>
      <c r="I195" s="3"/>
      <c r="K195" t="s">
        <v>395</v>
      </c>
      <c r="L195" t="s">
        <v>394</v>
      </c>
    </row>
    <row r="196" spans="1:12">
      <c r="A196" t="s">
        <v>374</v>
      </c>
      <c r="B196" t="s">
        <v>388</v>
      </c>
      <c r="C196" t="s">
        <v>379</v>
      </c>
      <c r="F196" s="1">
        <v>18908</v>
      </c>
      <c r="G196" s="1">
        <v>18823</v>
      </c>
      <c r="H196" s="3"/>
      <c r="I196" s="3"/>
      <c r="K196" t="s">
        <v>395</v>
      </c>
      <c r="L196" t="s">
        <v>394</v>
      </c>
    </row>
    <row r="197" spans="1:12">
      <c r="A197" t="s">
        <v>374</v>
      </c>
      <c r="B197" t="s">
        <v>388</v>
      </c>
      <c r="C197" t="s">
        <v>380</v>
      </c>
      <c r="F197" s="1">
        <v>318276</v>
      </c>
      <c r="G197" s="1">
        <v>321309</v>
      </c>
      <c r="H197" s="3"/>
      <c r="I197" s="3"/>
      <c r="K197" t="s">
        <v>395</v>
      </c>
      <c r="L197" t="s">
        <v>394</v>
      </c>
    </row>
    <row r="198" spans="1:12">
      <c r="A198" t="s">
        <v>374</v>
      </c>
      <c r="B198" t="s">
        <v>388</v>
      </c>
      <c r="C198" t="s">
        <v>381</v>
      </c>
      <c r="F198" s="1">
        <v>210700</v>
      </c>
      <c r="G198" s="1">
        <v>164500</v>
      </c>
      <c r="H198" s="3"/>
      <c r="I198" s="3"/>
      <c r="K198" t="s">
        <v>395</v>
      </c>
      <c r="L198" t="s">
        <v>394</v>
      </c>
    </row>
    <row r="199" spans="1:12">
      <c r="A199" t="s">
        <v>374</v>
      </c>
      <c r="B199" t="s">
        <v>387</v>
      </c>
      <c r="C199" t="s">
        <v>382</v>
      </c>
      <c r="F199" s="1">
        <v>953050</v>
      </c>
      <c r="G199" s="1">
        <v>941459</v>
      </c>
      <c r="H199" s="3"/>
      <c r="I199" s="3"/>
      <c r="K199" t="s">
        <v>395</v>
      </c>
      <c r="L199" t="s">
        <v>394</v>
      </c>
    </row>
    <row r="200" spans="1:12">
      <c r="A200" t="s">
        <v>374</v>
      </c>
      <c r="B200" t="s">
        <v>387</v>
      </c>
      <c r="C200" t="s">
        <v>384</v>
      </c>
      <c r="F200" s="1">
        <v>1708270</v>
      </c>
      <c r="G200" s="1">
        <v>1675919</v>
      </c>
      <c r="H200" s="3"/>
      <c r="I200" s="3"/>
      <c r="K200" t="s">
        <v>395</v>
      </c>
      <c r="L200" t="s">
        <v>394</v>
      </c>
    </row>
    <row r="201" spans="1:12">
      <c r="A201" t="s">
        <v>374</v>
      </c>
      <c r="B201" t="s">
        <v>387</v>
      </c>
      <c r="C201" t="s">
        <v>383</v>
      </c>
      <c r="F201" s="1">
        <v>450476</v>
      </c>
      <c r="G201" s="1">
        <v>416552</v>
      </c>
      <c r="H201" s="3"/>
      <c r="I201" s="3"/>
      <c r="K201" t="s">
        <v>395</v>
      </c>
      <c r="L201" t="s">
        <v>394</v>
      </c>
    </row>
    <row r="202" spans="1:12">
      <c r="A202" t="s">
        <v>374</v>
      </c>
      <c r="B202" t="s">
        <v>387</v>
      </c>
      <c r="C202" t="s">
        <v>385</v>
      </c>
      <c r="F202" s="1">
        <v>1631694</v>
      </c>
      <c r="G202" s="1">
        <v>1723970</v>
      </c>
      <c r="H202" s="3"/>
      <c r="I202" s="3"/>
      <c r="K202" t="s">
        <v>395</v>
      </c>
      <c r="L202" t="s">
        <v>394</v>
      </c>
    </row>
    <row r="203" spans="1:12">
      <c r="A203" t="s">
        <v>374</v>
      </c>
      <c r="B203" t="s">
        <v>387</v>
      </c>
      <c r="C203" t="s">
        <v>386</v>
      </c>
      <c r="F203" s="1">
        <v>635164</v>
      </c>
      <c r="G203" s="1">
        <v>667794</v>
      </c>
      <c r="H203" s="3"/>
      <c r="I203" s="3"/>
      <c r="K203" t="s">
        <v>395</v>
      </c>
      <c r="L203" t="s">
        <v>394</v>
      </c>
    </row>
    <row r="204" spans="1:12">
      <c r="A204" t="s">
        <v>374</v>
      </c>
      <c r="B204" t="s">
        <v>387</v>
      </c>
      <c r="C204" t="s">
        <v>389</v>
      </c>
      <c r="F204" s="1">
        <v>82165</v>
      </c>
      <c r="G204" s="1">
        <v>85539</v>
      </c>
      <c r="H204" s="3"/>
      <c r="I204" s="3"/>
      <c r="K204" t="s">
        <v>395</v>
      </c>
      <c r="L204" t="s">
        <v>394</v>
      </c>
    </row>
    <row r="205" spans="1:12">
      <c r="A205" t="s">
        <v>374</v>
      </c>
      <c r="B205" t="s">
        <v>387</v>
      </c>
      <c r="C205" t="s">
        <v>381</v>
      </c>
      <c r="F205" s="1">
        <v>62100</v>
      </c>
      <c r="G205" s="1">
        <v>48200</v>
      </c>
      <c r="H205" s="3"/>
      <c r="I205" s="3"/>
      <c r="K205" t="s">
        <v>395</v>
      </c>
      <c r="L205" t="s">
        <v>394</v>
      </c>
    </row>
    <row r="206" spans="1:12">
      <c r="A206" t="s">
        <v>374</v>
      </c>
      <c r="B206" t="s">
        <v>390</v>
      </c>
      <c r="C206" t="s">
        <v>391</v>
      </c>
      <c r="F206" s="1">
        <v>50100</v>
      </c>
      <c r="G206" s="1">
        <v>82385</v>
      </c>
      <c r="H206" s="3"/>
      <c r="I206" s="3"/>
      <c r="K206" t="s">
        <v>395</v>
      </c>
      <c r="L206" t="s">
        <v>394</v>
      </c>
    </row>
    <row r="207" spans="1:12">
      <c r="A207" t="s">
        <v>374</v>
      </c>
      <c r="B207" t="s">
        <v>390</v>
      </c>
      <c r="C207" t="s">
        <v>392</v>
      </c>
      <c r="F207" s="1">
        <v>4665</v>
      </c>
      <c r="G207" s="1">
        <v>4789</v>
      </c>
      <c r="H207" s="3"/>
      <c r="I207" s="3"/>
      <c r="K207" t="s">
        <v>395</v>
      </c>
      <c r="L207" t="s">
        <v>394</v>
      </c>
    </row>
    <row r="208" spans="1:12">
      <c r="A208" t="s">
        <v>374</v>
      </c>
      <c r="B208" t="s">
        <v>393</v>
      </c>
      <c r="F208" s="1">
        <v>55444</v>
      </c>
      <c r="G208" s="1">
        <v>67928</v>
      </c>
      <c r="H208" s="3"/>
      <c r="I208" s="3"/>
      <c r="K208" t="s">
        <v>395</v>
      </c>
      <c r="L208" t="s">
        <v>394</v>
      </c>
    </row>
    <row r="209" spans="1:12">
      <c r="A209" t="s">
        <v>75</v>
      </c>
      <c r="B209" t="s">
        <v>76</v>
      </c>
      <c r="C209" t="s">
        <v>80</v>
      </c>
      <c r="D209" t="s">
        <v>9</v>
      </c>
      <c r="E209" s="5"/>
      <c r="F209" s="6">
        <v>393922</v>
      </c>
      <c r="G209" s="6">
        <v>343632</v>
      </c>
      <c r="H209" s="1">
        <v>326526</v>
      </c>
      <c r="I209" s="1">
        <v>345312</v>
      </c>
      <c r="K209" t="s">
        <v>104</v>
      </c>
      <c r="L209" t="s">
        <v>397</v>
      </c>
    </row>
    <row r="210" spans="1:12">
      <c r="A210" t="s">
        <v>75</v>
      </c>
      <c r="B210" t="s">
        <v>76</v>
      </c>
      <c r="C210" t="s">
        <v>80</v>
      </c>
      <c r="D210" t="s">
        <v>8</v>
      </c>
      <c r="E210" s="5"/>
      <c r="F210" s="6">
        <v>110900</v>
      </c>
      <c r="G210" s="6">
        <v>82941</v>
      </c>
      <c r="H210" s="1">
        <v>88075</v>
      </c>
      <c r="I210" s="1">
        <v>81919</v>
      </c>
      <c r="K210" t="s">
        <v>104</v>
      </c>
      <c r="L210" t="s">
        <v>397</v>
      </c>
    </row>
    <row r="211" spans="1:12">
      <c r="A211" t="s">
        <v>75</v>
      </c>
      <c r="B211" t="s">
        <v>76</v>
      </c>
      <c r="C211" t="s">
        <v>81</v>
      </c>
      <c r="D211" t="s">
        <v>10</v>
      </c>
      <c r="E211" s="5"/>
      <c r="F211" s="6">
        <v>2529842</v>
      </c>
      <c r="G211" s="6">
        <v>2636064</v>
      </c>
      <c r="H211" s="1">
        <v>2342852</v>
      </c>
      <c r="I211" s="1">
        <v>2444197</v>
      </c>
      <c r="K211" t="s">
        <v>104</v>
      </c>
      <c r="L211" t="s">
        <v>397</v>
      </c>
    </row>
    <row r="212" spans="1:12">
      <c r="A212" t="s">
        <v>75</v>
      </c>
      <c r="B212" t="s">
        <v>76</v>
      </c>
      <c r="C212" t="s">
        <v>81</v>
      </c>
      <c r="D212" t="s">
        <v>11</v>
      </c>
      <c r="E212" s="5"/>
      <c r="F212" s="6">
        <v>2131165</v>
      </c>
      <c r="G212" s="6">
        <v>2412170</v>
      </c>
      <c r="H212" s="1">
        <v>1835663</v>
      </c>
      <c r="I212" s="1">
        <v>1993141</v>
      </c>
      <c r="K212" t="s">
        <v>104</v>
      </c>
      <c r="L212" t="s">
        <v>397</v>
      </c>
    </row>
    <row r="213" spans="1:12">
      <c r="A213" t="s">
        <v>75</v>
      </c>
      <c r="B213" t="s">
        <v>76</v>
      </c>
      <c r="C213" t="s">
        <v>82</v>
      </c>
      <c r="D213" t="s">
        <v>12</v>
      </c>
      <c r="E213" s="5"/>
      <c r="F213" s="6">
        <v>3000</v>
      </c>
      <c r="G213" s="6">
        <v>3000</v>
      </c>
      <c r="H213" s="1">
        <v>3000</v>
      </c>
      <c r="I213" s="1">
        <v>3000</v>
      </c>
      <c r="K213" t="s">
        <v>104</v>
      </c>
      <c r="L213" t="s">
        <v>397</v>
      </c>
    </row>
    <row r="214" spans="1:12">
      <c r="A214" t="s">
        <v>75</v>
      </c>
      <c r="B214" t="s">
        <v>76</v>
      </c>
      <c r="C214" t="s">
        <v>398</v>
      </c>
      <c r="E214" s="5"/>
      <c r="F214" s="6">
        <v>0</v>
      </c>
      <c r="G214" s="6">
        <v>2432752</v>
      </c>
      <c r="H214" s="1">
        <v>0</v>
      </c>
      <c r="I214" s="1">
        <v>0</v>
      </c>
      <c r="K214" t="s">
        <v>104</v>
      </c>
      <c r="L214" t="s">
        <v>399</v>
      </c>
    </row>
    <row r="215" spans="1:12">
      <c r="A215" t="s">
        <v>75</v>
      </c>
      <c r="B215" t="s">
        <v>77</v>
      </c>
      <c r="C215" t="s">
        <v>83</v>
      </c>
      <c r="D215" t="s">
        <v>13</v>
      </c>
      <c r="E215" s="5"/>
      <c r="F215" s="6">
        <v>7965080</v>
      </c>
      <c r="G215" s="6">
        <v>4378398</v>
      </c>
      <c r="H215" s="1">
        <v>7587740</v>
      </c>
      <c r="I215" s="1">
        <v>8183019</v>
      </c>
      <c r="K215" t="s">
        <v>104</v>
      </c>
      <c r="L215" t="s">
        <v>399</v>
      </c>
    </row>
    <row r="216" spans="1:12">
      <c r="A216" t="s">
        <v>75</v>
      </c>
      <c r="B216" t="s">
        <v>77</v>
      </c>
      <c r="C216" t="s">
        <v>83</v>
      </c>
      <c r="D216" t="s">
        <v>400</v>
      </c>
      <c r="E216" s="5"/>
      <c r="F216" s="6">
        <v>0</v>
      </c>
      <c r="G216" s="6">
        <v>4391031</v>
      </c>
      <c r="H216" s="1">
        <v>0</v>
      </c>
      <c r="I216" s="1">
        <v>0</v>
      </c>
      <c r="K216" t="s">
        <v>104</v>
      </c>
      <c r="L216" t="s">
        <v>399</v>
      </c>
    </row>
    <row r="217" spans="1:12">
      <c r="A217" t="s">
        <v>75</v>
      </c>
      <c r="B217" t="s">
        <v>77</v>
      </c>
      <c r="C217" t="s">
        <v>83</v>
      </c>
      <c r="D217" t="s">
        <v>14</v>
      </c>
      <c r="E217" s="5"/>
      <c r="F217" s="6">
        <v>130297</v>
      </c>
      <c r="G217" s="6">
        <v>77304</v>
      </c>
      <c r="H217" s="1">
        <v>150941</v>
      </c>
      <c r="I217" s="1">
        <v>130047</v>
      </c>
      <c r="K217" t="s">
        <v>104</v>
      </c>
      <c r="L217" t="s">
        <v>399</v>
      </c>
    </row>
    <row r="218" spans="1:12">
      <c r="A218" t="s">
        <v>75</v>
      </c>
      <c r="B218" t="s">
        <v>77</v>
      </c>
      <c r="C218" t="s">
        <v>84</v>
      </c>
      <c r="D218" t="s">
        <v>15</v>
      </c>
      <c r="E218" s="5"/>
      <c r="F218" s="5">
        <v>838</v>
      </c>
      <c r="G218" s="6">
        <v>1903</v>
      </c>
      <c r="H218" s="1">
        <v>4300</v>
      </c>
      <c r="I218" s="1">
        <v>5224</v>
      </c>
      <c r="K218" t="s">
        <v>104</v>
      </c>
      <c r="L218" t="s">
        <v>399</v>
      </c>
    </row>
    <row r="219" spans="1:12">
      <c r="A219" t="s">
        <v>75</v>
      </c>
      <c r="B219" t="s">
        <v>77</v>
      </c>
      <c r="C219" t="s">
        <v>84</v>
      </c>
      <c r="D219" t="s">
        <v>16</v>
      </c>
      <c r="E219" s="5"/>
      <c r="F219" s="6">
        <v>3600</v>
      </c>
      <c r="G219" s="6">
        <v>3900</v>
      </c>
      <c r="H219" s="1">
        <v>0</v>
      </c>
      <c r="I219" s="1">
        <v>3100</v>
      </c>
      <c r="K219" t="s">
        <v>104</v>
      </c>
      <c r="L219" t="s">
        <v>399</v>
      </c>
    </row>
    <row r="220" spans="1:12">
      <c r="A220" t="s">
        <v>75</v>
      </c>
      <c r="B220" t="s">
        <v>77</v>
      </c>
      <c r="C220" t="s">
        <v>84</v>
      </c>
      <c r="D220" t="s">
        <v>17</v>
      </c>
      <c r="E220" s="5"/>
      <c r="F220" s="6">
        <v>10238</v>
      </c>
      <c r="G220" s="6">
        <v>9734</v>
      </c>
      <c r="H220" s="1">
        <v>14894</v>
      </c>
      <c r="I220" s="1">
        <v>10238</v>
      </c>
      <c r="K220" t="s">
        <v>104</v>
      </c>
      <c r="L220" t="s">
        <v>399</v>
      </c>
    </row>
    <row r="221" spans="1:12">
      <c r="A221" t="s">
        <v>75</v>
      </c>
      <c r="B221" t="s">
        <v>77</v>
      </c>
      <c r="C221" t="s">
        <v>84</v>
      </c>
      <c r="D221" t="s">
        <v>18</v>
      </c>
      <c r="E221" s="5"/>
      <c r="F221" s="5">
        <v>0</v>
      </c>
      <c r="G221" s="5">
        <v>0</v>
      </c>
      <c r="H221" s="1">
        <v>0</v>
      </c>
      <c r="I221" s="1">
        <v>0</v>
      </c>
      <c r="K221" t="s">
        <v>104</v>
      </c>
      <c r="L221" t="s">
        <v>399</v>
      </c>
    </row>
    <row r="222" spans="1:12">
      <c r="A222" t="s">
        <v>75</v>
      </c>
      <c r="B222" t="s">
        <v>77</v>
      </c>
      <c r="C222" t="s">
        <v>84</v>
      </c>
      <c r="D222" t="s">
        <v>19</v>
      </c>
      <c r="E222" s="5"/>
      <c r="F222" s="6">
        <v>1325</v>
      </c>
      <c r="G222" s="6">
        <v>3825</v>
      </c>
      <c r="H222">
        <v>850</v>
      </c>
      <c r="I222" s="1">
        <v>1325</v>
      </c>
      <c r="K222" t="s">
        <v>104</v>
      </c>
      <c r="L222" t="s">
        <v>399</v>
      </c>
    </row>
    <row r="223" spans="1:12">
      <c r="A223" t="s">
        <v>75</v>
      </c>
      <c r="B223" t="s">
        <v>77</v>
      </c>
      <c r="C223" t="s">
        <v>84</v>
      </c>
      <c r="D223" s="1" t="s">
        <v>20</v>
      </c>
      <c r="E223" s="6"/>
      <c r="F223" s="6">
        <v>461</v>
      </c>
      <c r="G223" s="6">
        <v>0</v>
      </c>
      <c r="H223" s="1">
        <v>4635</v>
      </c>
      <c r="I223">
        <v>461</v>
      </c>
      <c r="K223" t="s">
        <v>104</v>
      </c>
      <c r="L223" t="s">
        <v>399</v>
      </c>
    </row>
    <row r="224" spans="1:12">
      <c r="A224" t="s">
        <v>75</v>
      </c>
      <c r="B224" t="s">
        <v>77</v>
      </c>
      <c r="C224" t="s">
        <v>84</v>
      </c>
      <c r="D224" s="1" t="s">
        <v>401</v>
      </c>
      <c r="E224" s="6"/>
      <c r="F224" s="6">
        <v>3847</v>
      </c>
      <c r="G224" s="6">
        <v>3901</v>
      </c>
      <c r="H224" s="1">
        <v>4035</v>
      </c>
      <c r="I224" s="1">
        <v>4076</v>
      </c>
      <c r="K224" t="s">
        <v>104</v>
      </c>
      <c r="L224" t="s">
        <v>399</v>
      </c>
    </row>
    <row r="225" spans="1:12">
      <c r="A225" t="s">
        <v>75</v>
      </c>
      <c r="B225" t="s">
        <v>77</v>
      </c>
      <c r="C225" t="s">
        <v>84</v>
      </c>
      <c r="D225" s="1" t="s">
        <v>21</v>
      </c>
      <c r="E225" s="6"/>
      <c r="F225" s="6">
        <v>74000</v>
      </c>
      <c r="G225" s="6">
        <v>74000</v>
      </c>
      <c r="H225" s="1">
        <v>74000</v>
      </c>
      <c r="I225" s="1">
        <v>74000</v>
      </c>
      <c r="K225" t="s">
        <v>104</v>
      </c>
      <c r="L225" t="s">
        <v>399</v>
      </c>
    </row>
    <row r="226" spans="1:12">
      <c r="A226" t="s">
        <v>75</v>
      </c>
      <c r="B226" t="s">
        <v>77</v>
      </c>
      <c r="C226" t="s">
        <v>84</v>
      </c>
      <c r="D226" t="s">
        <v>402</v>
      </c>
      <c r="E226" s="5"/>
      <c r="F226" s="6">
        <v>5434</v>
      </c>
      <c r="G226" s="6">
        <v>5540</v>
      </c>
      <c r="H226" s="1">
        <v>5354</v>
      </c>
      <c r="I226" s="1">
        <v>5434</v>
      </c>
      <c r="K226" t="s">
        <v>104</v>
      </c>
      <c r="L226" t="s">
        <v>399</v>
      </c>
    </row>
    <row r="227" spans="1:12">
      <c r="A227" t="s">
        <v>75</v>
      </c>
      <c r="B227" t="s">
        <v>77</v>
      </c>
      <c r="C227" t="s">
        <v>84</v>
      </c>
      <c r="D227" t="s">
        <v>22</v>
      </c>
      <c r="E227" s="5"/>
      <c r="F227" s="6">
        <v>50570</v>
      </c>
      <c r="G227" s="6">
        <v>41846</v>
      </c>
      <c r="H227" s="1">
        <v>50539</v>
      </c>
      <c r="I227" s="1">
        <v>58498</v>
      </c>
      <c r="K227" t="s">
        <v>104</v>
      </c>
      <c r="L227" t="s">
        <v>399</v>
      </c>
    </row>
    <row r="228" spans="1:12">
      <c r="A228" t="s">
        <v>75</v>
      </c>
      <c r="B228" t="s">
        <v>77</v>
      </c>
      <c r="C228" t="s">
        <v>84</v>
      </c>
      <c r="D228" t="s">
        <v>23</v>
      </c>
      <c r="E228" s="5"/>
      <c r="F228" s="6">
        <v>2584</v>
      </c>
      <c r="G228" s="6">
        <v>3212</v>
      </c>
      <c r="H228" s="1">
        <v>2875</v>
      </c>
      <c r="I228" s="1">
        <v>2984</v>
      </c>
      <c r="K228" t="s">
        <v>104</v>
      </c>
      <c r="L228" t="s">
        <v>399</v>
      </c>
    </row>
    <row r="229" spans="1:12">
      <c r="A229" t="s">
        <v>75</v>
      </c>
      <c r="B229" t="s">
        <v>77</v>
      </c>
      <c r="C229" t="s">
        <v>84</v>
      </c>
      <c r="D229" t="s">
        <v>403</v>
      </c>
      <c r="E229" s="5"/>
      <c r="F229" s="6">
        <v>17650</v>
      </c>
      <c r="G229" s="6">
        <v>9655</v>
      </c>
      <c r="H229" s="1">
        <v>0</v>
      </c>
      <c r="I229" s="1">
        <v>0</v>
      </c>
      <c r="K229" t="s">
        <v>104</v>
      </c>
      <c r="L229" t="s">
        <v>399</v>
      </c>
    </row>
    <row r="230" spans="1:12">
      <c r="A230" t="s">
        <v>75</v>
      </c>
      <c r="B230" t="s">
        <v>77</v>
      </c>
      <c r="C230" t="s">
        <v>84</v>
      </c>
      <c r="D230" t="s">
        <v>404</v>
      </c>
      <c r="E230" s="5"/>
      <c r="F230" s="6">
        <v>0</v>
      </c>
      <c r="G230" s="6">
        <v>3825</v>
      </c>
      <c r="H230" s="1">
        <v>0</v>
      </c>
      <c r="I230" s="1">
        <v>0</v>
      </c>
      <c r="K230" t="s">
        <v>104</v>
      </c>
      <c r="L230" t="s">
        <v>399</v>
      </c>
    </row>
    <row r="231" spans="1:12">
      <c r="A231" t="s">
        <v>75</v>
      </c>
      <c r="B231" t="s">
        <v>77</v>
      </c>
      <c r="C231" t="s">
        <v>84</v>
      </c>
      <c r="D231" s="1" t="s">
        <v>24</v>
      </c>
      <c r="E231" s="6"/>
      <c r="F231" s="6">
        <v>4793</v>
      </c>
      <c r="G231" s="6">
        <v>557</v>
      </c>
      <c r="H231" s="1">
        <v>0</v>
      </c>
      <c r="I231" s="1">
        <v>4793</v>
      </c>
      <c r="K231" t="s">
        <v>104</v>
      </c>
      <c r="L231" t="s">
        <v>399</v>
      </c>
    </row>
    <row r="232" spans="1:12">
      <c r="A232" t="s">
        <v>75</v>
      </c>
      <c r="B232" t="s">
        <v>77</v>
      </c>
      <c r="C232" t="s">
        <v>84</v>
      </c>
      <c r="D232" s="1" t="s">
        <v>405</v>
      </c>
      <c r="E232" s="6"/>
      <c r="F232" s="6">
        <v>7875</v>
      </c>
      <c r="G232" s="6">
        <v>8045</v>
      </c>
      <c r="H232" s="1">
        <v>0</v>
      </c>
      <c r="I232" s="1">
        <v>0</v>
      </c>
      <c r="K232" t="s">
        <v>104</v>
      </c>
      <c r="L232" t="s">
        <v>399</v>
      </c>
    </row>
    <row r="233" spans="1:12">
      <c r="A233" t="s">
        <v>75</v>
      </c>
      <c r="B233" t="s">
        <v>77</v>
      </c>
      <c r="C233" t="s">
        <v>84</v>
      </c>
      <c r="D233" t="s">
        <v>25</v>
      </c>
      <c r="E233" s="5"/>
      <c r="F233" s="6">
        <v>3100</v>
      </c>
      <c r="G233" s="6">
        <v>4650</v>
      </c>
      <c r="H233" s="1">
        <v>0</v>
      </c>
      <c r="I233" s="1">
        <v>3100</v>
      </c>
      <c r="K233" t="s">
        <v>104</v>
      </c>
      <c r="L233" t="s">
        <v>399</v>
      </c>
    </row>
    <row r="234" spans="1:12">
      <c r="A234" t="s">
        <v>75</v>
      </c>
      <c r="B234" t="s">
        <v>77</v>
      </c>
      <c r="C234" t="s">
        <v>84</v>
      </c>
      <c r="D234" s="1" t="s">
        <v>26</v>
      </c>
      <c r="E234" s="6"/>
      <c r="F234" s="6">
        <v>40822</v>
      </c>
      <c r="G234" s="6">
        <v>30887</v>
      </c>
      <c r="H234" s="1">
        <v>48790</v>
      </c>
      <c r="I234" s="1">
        <v>30821</v>
      </c>
      <c r="K234" t="s">
        <v>104</v>
      </c>
      <c r="L234" t="s">
        <v>399</v>
      </c>
    </row>
    <row r="235" spans="1:12">
      <c r="A235" t="s">
        <v>75</v>
      </c>
      <c r="B235" t="s">
        <v>77</v>
      </c>
      <c r="C235" t="s">
        <v>84</v>
      </c>
      <c r="D235" s="1" t="s">
        <v>406</v>
      </c>
      <c r="E235" s="6"/>
      <c r="F235" s="6">
        <v>1287</v>
      </c>
      <c r="G235" s="6">
        <v>1287</v>
      </c>
      <c r="H235" s="1">
        <v>0</v>
      </c>
      <c r="I235" s="1">
        <v>0</v>
      </c>
      <c r="K235" t="s">
        <v>104</v>
      </c>
      <c r="L235" t="s">
        <v>399</v>
      </c>
    </row>
    <row r="236" spans="1:12">
      <c r="A236" t="s">
        <v>75</v>
      </c>
      <c r="B236" t="s">
        <v>77</v>
      </c>
      <c r="C236" t="s">
        <v>27</v>
      </c>
      <c r="D236" s="1"/>
      <c r="E236" s="6"/>
      <c r="F236" s="6">
        <v>51887</v>
      </c>
      <c r="G236" s="6">
        <v>31138</v>
      </c>
      <c r="H236" s="1">
        <v>55025</v>
      </c>
      <c r="I236" s="1">
        <v>84249</v>
      </c>
      <c r="K236" t="s">
        <v>104</v>
      </c>
      <c r="L236" t="s">
        <v>399</v>
      </c>
    </row>
    <row r="237" spans="1:12">
      <c r="A237" t="s">
        <v>75</v>
      </c>
      <c r="B237" t="s">
        <v>77</v>
      </c>
      <c r="C237" t="s">
        <v>407</v>
      </c>
      <c r="D237" t="s">
        <v>28</v>
      </c>
      <c r="E237" s="5"/>
      <c r="F237" s="6">
        <v>6000</v>
      </c>
      <c r="G237" s="6">
        <v>4000</v>
      </c>
      <c r="H237" s="1">
        <v>9242</v>
      </c>
      <c r="I237" s="1">
        <v>6000</v>
      </c>
      <c r="K237" t="s">
        <v>104</v>
      </c>
      <c r="L237" t="s">
        <v>399</v>
      </c>
    </row>
    <row r="238" spans="1:12">
      <c r="A238" t="s">
        <v>75</v>
      </c>
      <c r="B238" t="s">
        <v>77</v>
      </c>
      <c r="C238" t="s">
        <v>407</v>
      </c>
      <c r="D238" s="1" t="s">
        <v>29</v>
      </c>
      <c r="E238" s="6"/>
      <c r="F238" s="6">
        <v>74000</v>
      </c>
      <c r="G238" s="6">
        <v>0</v>
      </c>
      <c r="H238" s="1">
        <v>74000</v>
      </c>
      <c r="I238" s="1">
        <v>74000</v>
      </c>
      <c r="K238" t="s">
        <v>104</v>
      </c>
      <c r="L238" t="s">
        <v>399</v>
      </c>
    </row>
    <row r="239" spans="1:12">
      <c r="A239" t="s">
        <v>75</v>
      </c>
      <c r="B239" t="s">
        <v>77</v>
      </c>
      <c r="C239" t="s">
        <v>105</v>
      </c>
      <c r="D239" s="1" t="s">
        <v>31</v>
      </c>
      <c r="E239" s="6"/>
      <c r="F239" s="6">
        <v>17787</v>
      </c>
      <c r="G239" s="6">
        <v>1179</v>
      </c>
      <c r="H239" s="1">
        <v>15640</v>
      </c>
      <c r="I239" s="1">
        <v>13401</v>
      </c>
      <c r="K239" t="s">
        <v>104</v>
      </c>
      <c r="L239" t="s">
        <v>399</v>
      </c>
    </row>
    <row r="240" spans="1:12">
      <c r="A240" t="s">
        <v>75</v>
      </c>
      <c r="B240" t="s">
        <v>77</v>
      </c>
      <c r="C240" t="s">
        <v>408</v>
      </c>
      <c r="D240" t="s">
        <v>409</v>
      </c>
      <c r="E240" s="5"/>
      <c r="F240" s="5">
        <v>554</v>
      </c>
      <c r="G240" s="6">
        <v>5001</v>
      </c>
      <c r="H240">
        <v>554</v>
      </c>
      <c r="I240">
        <v>554</v>
      </c>
      <c r="K240" t="s">
        <v>104</v>
      </c>
      <c r="L240" t="s">
        <v>399</v>
      </c>
    </row>
    <row r="241" spans="1:12">
      <c r="A241" t="s">
        <v>75</v>
      </c>
      <c r="B241" t="s">
        <v>77</v>
      </c>
      <c r="C241" t="s">
        <v>408</v>
      </c>
      <c r="D241" t="s">
        <v>410</v>
      </c>
      <c r="E241" s="5"/>
      <c r="F241" s="6">
        <v>17066</v>
      </c>
      <c r="G241" s="6">
        <v>19871</v>
      </c>
      <c r="H241" s="1">
        <v>17066</v>
      </c>
      <c r="I241" s="1">
        <v>17066</v>
      </c>
      <c r="K241" t="s">
        <v>104</v>
      </c>
      <c r="L241" t="s">
        <v>399</v>
      </c>
    </row>
    <row r="242" spans="1:12">
      <c r="A242" t="s">
        <v>75</v>
      </c>
      <c r="B242" t="s">
        <v>77</v>
      </c>
      <c r="C242" t="s">
        <v>85</v>
      </c>
      <c r="D242" t="s">
        <v>32</v>
      </c>
      <c r="E242" s="5"/>
      <c r="F242" s="6">
        <v>114360</v>
      </c>
      <c r="G242" s="6">
        <v>120195</v>
      </c>
      <c r="H242" s="1">
        <v>113402</v>
      </c>
      <c r="I242" s="1">
        <v>114360</v>
      </c>
      <c r="K242" t="s">
        <v>104</v>
      </c>
      <c r="L242" t="s">
        <v>399</v>
      </c>
    </row>
    <row r="243" spans="1:12">
      <c r="A243" t="s">
        <v>75</v>
      </c>
      <c r="B243" t="s">
        <v>77</v>
      </c>
      <c r="C243" t="s">
        <v>85</v>
      </c>
      <c r="D243" t="s">
        <v>33</v>
      </c>
      <c r="E243" s="5"/>
      <c r="F243" s="6">
        <v>11418</v>
      </c>
      <c r="G243" s="6">
        <v>7129</v>
      </c>
      <c r="H243" s="1">
        <v>9669</v>
      </c>
      <c r="I243" s="1">
        <v>11419</v>
      </c>
      <c r="K243" t="s">
        <v>104</v>
      </c>
      <c r="L243" t="s">
        <v>399</v>
      </c>
    </row>
    <row r="244" spans="1:12">
      <c r="A244" t="s">
        <v>75</v>
      </c>
      <c r="B244" t="s">
        <v>77</v>
      </c>
      <c r="C244" t="s">
        <v>85</v>
      </c>
      <c r="D244" t="s">
        <v>34</v>
      </c>
      <c r="E244" s="5"/>
      <c r="F244">
        <v>240</v>
      </c>
      <c r="G244">
        <v>240</v>
      </c>
      <c r="H244">
        <v>240</v>
      </c>
      <c r="I244">
        <v>240</v>
      </c>
      <c r="K244" t="s">
        <v>104</v>
      </c>
      <c r="L244" t="s">
        <v>399</v>
      </c>
    </row>
    <row r="245" spans="1:12">
      <c r="A245" t="s">
        <v>75</v>
      </c>
      <c r="B245" t="s">
        <v>77</v>
      </c>
      <c r="C245" t="s">
        <v>86</v>
      </c>
      <c r="D245" t="s">
        <v>35</v>
      </c>
      <c r="E245" s="5"/>
      <c r="F245" s="6">
        <v>139803</v>
      </c>
      <c r="G245" s="6">
        <v>135475</v>
      </c>
      <c r="H245" s="1">
        <v>141235</v>
      </c>
      <c r="I245" s="1">
        <v>133511</v>
      </c>
      <c r="K245" t="s">
        <v>104</v>
      </c>
      <c r="L245" t="s">
        <v>399</v>
      </c>
    </row>
    <row r="246" spans="1:12">
      <c r="A246" t="s">
        <v>75</v>
      </c>
      <c r="B246" t="s">
        <v>77</v>
      </c>
      <c r="C246" t="s">
        <v>86</v>
      </c>
      <c r="D246" t="s">
        <v>36</v>
      </c>
      <c r="E246" s="5"/>
      <c r="F246" s="6">
        <v>84044</v>
      </c>
      <c r="G246" s="6">
        <v>86961</v>
      </c>
      <c r="H246" s="1">
        <v>78162</v>
      </c>
      <c r="I246" s="1">
        <v>83261</v>
      </c>
      <c r="K246" t="s">
        <v>104</v>
      </c>
      <c r="L246" t="s">
        <v>399</v>
      </c>
    </row>
    <row r="247" spans="1:12">
      <c r="A247" t="s">
        <v>75</v>
      </c>
      <c r="B247" t="s">
        <v>77</v>
      </c>
      <c r="C247" t="s">
        <v>86</v>
      </c>
      <c r="D247" t="s">
        <v>37</v>
      </c>
      <c r="E247" s="5"/>
      <c r="F247" s="6">
        <v>64969</v>
      </c>
      <c r="G247" s="6">
        <v>71589</v>
      </c>
      <c r="H247" s="1">
        <v>57601</v>
      </c>
      <c r="I247" s="1">
        <v>63070</v>
      </c>
      <c r="K247" t="s">
        <v>104</v>
      </c>
      <c r="L247" t="s">
        <v>399</v>
      </c>
    </row>
    <row r="248" spans="1:12">
      <c r="A248" t="s">
        <v>75</v>
      </c>
      <c r="B248" t="s">
        <v>77</v>
      </c>
      <c r="C248" t="s">
        <v>86</v>
      </c>
      <c r="D248" t="s">
        <v>38</v>
      </c>
      <c r="E248" s="5"/>
      <c r="F248" s="1">
        <v>5</v>
      </c>
      <c r="G248" s="1">
        <v>5</v>
      </c>
      <c r="H248" s="1">
        <v>5</v>
      </c>
      <c r="I248" s="1">
        <v>5</v>
      </c>
      <c r="K248" t="s">
        <v>104</v>
      </c>
      <c r="L248" t="s">
        <v>399</v>
      </c>
    </row>
    <row r="249" spans="1:12">
      <c r="A249" t="s">
        <v>75</v>
      </c>
      <c r="B249" t="s">
        <v>77</v>
      </c>
      <c r="C249" s="1" t="s">
        <v>30</v>
      </c>
      <c r="D249" s="1"/>
      <c r="E249" s="6"/>
      <c r="F249" s="6">
        <v>1141</v>
      </c>
      <c r="G249" s="6">
        <v>0</v>
      </c>
      <c r="H249" s="1">
        <v>6800</v>
      </c>
      <c r="I249" s="1">
        <v>162338</v>
      </c>
      <c r="K249" t="s">
        <v>104</v>
      </c>
      <c r="L249" t="s">
        <v>399</v>
      </c>
    </row>
    <row r="250" spans="1:12">
      <c r="A250" t="s">
        <v>75</v>
      </c>
      <c r="B250" t="s">
        <v>77</v>
      </c>
      <c r="C250" t="s">
        <v>40</v>
      </c>
      <c r="D250" t="s">
        <v>40</v>
      </c>
      <c r="E250" s="5"/>
      <c r="F250" s="5">
        <v>0</v>
      </c>
      <c r="G250" s="5">
        <v>0</v>
      </c>
      <c r="H250" s="1">
        <v>1250</v>
      </c>
      <c r="I250" s="1">
        <v>0</v>
      </c>
      <c r="K250" t="s">
        <v>104</v>
      </c>
      <c r="L250" t="s">
        <v>399</v>
      </c>
    </row>
    <row r="251" spans="1:12">
      <c r="A251" t="s">
        <v>75</v>
      </c>
      <c r="B251" t="s">
        <v>77</v>
      </c>
      <c r="C251" t="s">
        <v>40</v>
      </c>
      <c r="D251" t="s">
        <v>39</v>
      </c>
      <c r="E251" s="5"/>
      <c r="F251" s="5">
        <v>0</v>
      </c>
      <c r="G251" s="5">
        <v>0</v>
      </c>
      <c r="H251" s="1">
        <v>18613</v>
      </c>
      <c r="I251" s="1">
        <v>0</v>
      </c>
      <c r="K251" t="s">
        <v>104</v>
      </c>
      <c r="L251" t="s">
        <v>399</v>
      </c>
    </row>
    <row r="252" spans="1:12">
      <c r="A252" t="s">
        <v>75</v>
      </c>
      <c r="B252" t="s">
        <v>77</v>
      </c>
      <c r="C252" t="s">
        <v>87</v>
      </c>
      <c r="D252" t="s">
        <v>87</v>
      </c>
      <c r="E252" s="5"/>
      <c r="F252" s="5">
        <v>0</v>
      </c>
      <c r="G252" s="5">
        <v>0</v>
      </c>
      <c r="H252" s="1">
        <v>5785</v>
      </c>
      <c r="I252" s="1">
        <v>5471</v>
      </c>
      <c r="K252" t="s">
        <v>104</v>
      </c>
      <c r="L252" t="s">
        <v>399</v>
      </c>
    </row>
    <row r="253" spans="1:12">
      <c r="A253" t="s">
        <v>75</v>
      </c>
      <c r="B253" t="s">
        <v>77</v>
      </c>
      <c r="C253" t="s">
        <v>87</v>
      </c>
      <c r="D253" t="s">
        <v>411</v>
      </c>
      <c r="E253" s="5"/>
      <c r="F253" s="5">
        <v>0</v>
      </c>
      <c r="G253" s="5">
        <v>0</v>
      </c>
      <c r="H253" s="1">
        <v>0</v>
      </c>
      <c r="I253" s="1">
        <v>0</v>
      </c>
      <c r="K253" t="s">
        <v>104</v>
      </c>
      <c r="L253" t="s">
        <v>399</v>
      </c>
    </row>
    <row r="254" spans="1:12">
      <c r="A254" t="s">
        <v>75</v>
      </c>
      <c r="B254" t="s">
        <v>77</v>
      </c>
      <c r="C254" t="s">
        <v>88</v>
      </c>
      <c r="D254" t="s">
        <v>88</v>
      </c>
      <c r="E254" s="5"/>
      <c r="F254" s="6">
        <v>1759</v>
      </c>
      <c r="G254" s="5">
        <v>0</v>
      </c>
      <c r="H254" s="1">
        <v>8717</v>
      </c>
      <c r="I254" s="1">
        <v>1743</v>
      </c>
      <c r="K254" t="s">
        <v>104</v>
      </c>
      <c r="L254" t="s">
        <v>399</v>
      </c>
    </row>
    <row r="255" spans="1:12">
      <c r="A255" t="s">
        <v>75</v>
      </c>
      <c r="B255" t="s">
        <v>78</v>
      </c>
      <c r="C255" t="s">
        <v>89</v>
      </c>
      <c r="D255" t="s">
        <v>41</v>
      </c>
      <c r="E255" s="5"/>
      <c r="F255" s="6">
        <v>1276830</v>
      </c>
      <c r="G255" s="6">
        <v>1346535</v>
      </c>
      <c r="H255" s="1">
        <v>1490135</v>
      </c>
      <c r="I255" s="1">
        <v>1544929</v>
      </c>
      <c r="K255" t="s">
        <v>104</v>
      </c>
      <c r="L255" t="s">
        <v>412</v>
      </c>
    </row>
    <row r="256" spans="1:12">
      <c r="A256" t="s">
        <v>75</v>
      </c>
      <c r="B256" t="s">
        <v>78</v>
      </c>
      <c r="C256" t="s">
        <v>89</v>
      </c>
      <c r="D256" t="s">
        <v>45</v>
      </c>
      <c r="E256" s="5"/>
      <c r="F256" s="6">
        <v>1148</v>
      </c>
      <c r="G256" s="5">
        <v>931</v>
      </c>
      <c r="H256" s="1">
        <v>0</v>
      </c>
      <c r="I256" s="1">
        <v>1148</v>
      </c>
      <c r="K256" t="s">
        <v>104</v>
      </c>
      <c r="L256" t="s">
        <v>412</v>
      </c>
    </row>
    <row r="257" spans="1:12">
      <c r="A257" t="s">
        <v>75</v>
      </c>
      <c r="B257" t="s">
        <v>78</v>
      </c>
      <c r="C257" t="s">
        <v>89</v>
      </c>
      <c r="D257" t="s">
        <v>44</v>
      </c>
      <c r="E257" s="5"/>
      <c r="F257" s="6">
        <v>10000</v>
      </c>
      <c r="G257" s="5">
        <v>0</v>
      </c>
      <c r="H257" s="1">
        <v>10000</v>
      </c>
      <c r="I257" s="1">
        <v>10000</v>
      </c>
      <c r="K257" t="s">
        <v>104</v>
      </c>
      <c r="L257" t="s">
        <v>412</v>
      </c>
    </row>
    <row r="258" spans="1:12">
      <c r="A258" t="s">
        <v>75</v>
      </c>
      <c r="B258" t="s">
        <v>78</v>
      </c>
      <c r="C258" t="s">
        <v>89</v>
      </c>
      <c r="D258" t="s">
        <v>43</v>
      </c>
      <c r="E258" s="5"/>
      <c r="F258" s="5">
        <v>442</v>
      </c>
      <c r="G258" s="5">
        <v>442</v>
      </c>
      <c r="H258">
        <v>442</v>
      </c>
      <c r="I258">
        <v>442</v>
      </c>
      <c r="K258" t="s">
        <v>104</v>
      </c>
      <c r="L258" t="s">
        <v>412</v>
      </c>
    </row>
    <row r="259" spans="1:12">
      <c r="A259" t="s">
        <v>75</v>
      </c>
      <c r="B259" t="s">
        <v>78</v>
      </c>
      <c r="C259" t="s">
        <v>89</v>
      </c>
      <c r="D259" t="s">
        <v>413</v>
      </c>
      <c r="E259" s="5"/>
      <c r="F259" s="6">
        <v>6063</v>
      </c>
      <c r="G259" s="6">
        <v>10864</v>
      </c>
      <c r="H259" s="1">
        <v>0</v>
      </c>
      <c r="I259" s="1">
        <v>1545</v>
      </c>
      <c r="K259" t="s">
        <v>104</v>
      </c>
      <c r="L259" t="s">
        <v>412</v>
      </c>
    </row>
    <row r="260" spans="1:12">
      <c r="A260" t="s">
        <v>75</v>
      </c>
      <c r="B260" t="s">
        <v>78</v>
      </c>
      <c r="C260" t="s">
        <v>89</v>
      </c>
      <c r="D260" t="s">
        <v>42</v>
      </c>
      <c r="E260" s="5"/>
      <c r="F260" s="6">
        <v>4319</v>
      </c>
      <c r="G260" s="6">
        <v>3033</v>
      </c>
      <c r="H260" s="1">
        <v>5102</v>
      </c>
      <c r="I260" s="1">
        <v>4455</v>
      </c>
      <c r="K260" t="s">
        <v>104</v>
      </c>
      <c r="L260" t="s">
        <v>412</v>
      </c>
    </row>
    <row r="261" spans="1:12">
      <c r="A261" t="s">
        <v>75</v>
      </c>
      <c r="B261" t="s">
        <v>78</v>
      </c>
      <c r="C261" t="s">
        <v>90</v>
      </c>
      <c r="D261" t="s">
        <v>46</v>
      </c>
      <c r="E261" s="5"/>
      <c r="F261" s="6">
        <v>172576</v>
      </c>
      <c r="G261" s="6">
        <v>154006</v>
      </c>
      <c r="H261" s="1">
        <v>157713</v>
      </c>
      <c r="I261" s="1">
        <v>172576</v>
      </c>
      <c r="K261" t="s">
        <v>104</v>
      </c>
      <c r="L261" t="s">
        <v>412</v>
      </c>
    </row>
    <row r="262" spans="1:12">
      <c r="A262" t="s">
        <v>75</v>
      </c>
      <c r="B262" t="s">
        <v>78</v>
      </c>
      <c r="C262" t="s">
        <v>47</v>
      </c>
      <c r="D262" t="s">
        <v>47</v>
      </c>
      <c r="E262" s="5"/>
      <c r="F262" s="6">
        <v>750397</v>
      </c>
      <c r="G262" s="6">
        <v>741367</v>
      </c>
      <c r="H262" s="1">
        <v>824310</v>
      </c>
      <c r="I262" s="1">
        <v>817393</v>
      </c>
      <c r="K262" t="s">
        <v>104</v>
      </c>
      <c r="L262" t="s">
        <v>412</v>
      </c>
    </row>
    <row r="263" spans="1:12">
      <c r="A263" t="s">
        <v>75</v>
      </c>
      <c r="B263" t="s">
        <v>78</v>
      </c>
      <c r="C263" t="s">
        <v>47</v>
      </c>
      <c r="D263" t="s">
        <v>48</v>
      </c>
      <c r="E263" s="5"/>
      <c r="F263" s="6">
        <v>37963</v>
      </c>
      <c r="G263" s="6">
        <v>35597</v>
      </c>
      <c r="H263" s="1">
        <v>37398</v>
      </c>
      <c r="I263" s="1">
        <v>37963</v>
      </c>
      <c r="K263" t="s">
        <v>104</v>
      </c>
      <c r="L263" t="s">
        <v>412</v>
      </c>
    </row>
    <row r="264" spans="1:12">
      <c r="A264" t="s">
        <v>75</v>
      </c>
      <c r="B264" t="s">
        <v>78</v>
      </c>
      <c r="C264" t="s">
        <v>91</v>
      </c>
      <c r="D264" t="s">
        <v>49</v>
      </c>
      <c r="E264" s="5"/>
      <c r="F264" s="5">
        <v>168</v>
      </c>
      <c r="G264" s="6">
        <v>206642</v>
      </c>
      <c r="H264">
        <v>0</v>
      </c>
      <c r="I264">
        <v>168</v>
      </c>
      <c r="K264" t="s">
        <v>104</v>
      </c>
      <c r="L264" t="s">
        <v>412</v>
      </c>
    </row>
    <row r="265" spans="1:12">
      <c r="A265" t="s">
        <v>75</v>
      </c>
      <c r="B265" t="s">
        <v>78</v>
      </c>
      <c r="C265" t="s">
        <v>91</v>
      </c>
      <c r="D265" t="s">
        <v>50</v>
      </c>
      <c r="E265" s="5"/>
      <c r="F265" s="5">
        <v>0</v>
      </c>
      <c r="G265" s="6">
        <v>7000</v>
      </c>
      <c r="H265">
        <v>0</v>
      </c>
      <c r="I265" s="1">
        <v>0</v>
      </c>
      <c r="K265" t="s">
        <v>104</v>
      </c>
      <c r="L265" t="s">
        <v>412</v>
      </c>
    </row>
    <row r="266" spans="1:12">
      <c r="A266" t="s">
        <v>75</v>
      </c>
      <c r="B266" t="s">
        <v>78</v>
      </c>
      <c r="C266" t="s">
        <v>92</v>
      </c>
      <c r="D266" t="s">
        <v>51</v>
      </c>
      <c r="E266" s="5"/>
      <c r="F266" s="5">
        <v>198</v>
      </c>
      <c r="G266" s="5">
        <v>198</v>
      </c>
      <c r="H266">
        <v>198</v>
      </c>
      <c r="I266">
        <v>198</v>
      </c>
      <c r="K266" t="s">
        <v>104</v>
      </c>
      <c r="L266" t="s">
        <v>412</v>
      </c>
    </row>
    <row r="267" spans="1:12">
      <c r="A267" t="s">
        <v>75</v>
      </c>
      <c r="B267" t="s">
        <v>78</v>
      </c>
      <c r="C267" t="s">
        <v>92</v>
      </c>
      <c r="D267" t="s">
        <v>414</v>
      </c>
      <c r="E267" s="5"/>
      <c r="F267" s="6">
        <v>147590</v>
      </c>
      <c r="G267" s="6">
        <v>150976</v>
      </c>
      <c r="H267" s="1">
        <v>139686</v>
      </c>
      <c r="I267" s="1">
        <v>143501</v>
      </c>
      <c r="K267" t="s">
        <v>104</v>
      </c>
      <c r="L267" t="s">
        <v>412</v>
      </c>
    </row>
    <row r="268" spans="1:12">
      <c r="A268" t="s">
        <v>75</v>
      </c>
      <c r="B268" t="s">
        <v>78</v>
      </c>
      <c r="C268" t="s">
        <v>92</v>
      </c>
      <c r="D268" t="s">
        <v>415</v>
      </c>
      <c r="E268" s="5"/>
      <c r="F268" s="6">
        <v>7609410</v>
      </c>
      <c r="G268" s="6">
        <v>8385421</v>
      </c>
      <c r="H268" s="1">
        <v>6590474</v>
      </c>
      <c r="I268" s="1">
        <v>7766968</v>
      </c>
      <c r="K268" t="s">
        <v>104</v>
      </c>
      <c r="L268" t="s">
        <v>412</v>
      </c>
    </row>
    <row r="269" spans="1:12">
      <c r="A269" t="s">
        <v>75</v>
      </c>
      <c r="B269" t="s">
        <v>78</v>
      </c>
      <c r="C269" t="s">
        <v>92</v>
      </c>
      <c r="D269" t="s">
        <v>55</v>
      </c>
      <c r="E269" s="5"/>
      <c r="F269" s="6">
        <v>4488882</v>
      </c>
      <c r="G269" s="6">
        <v>4245923</v>
      </c>
      <c r="H269" s="1">
        <v>4737198</v>
      </c>
      <c r="I269" s="1">
        <v>4247628</v>
      </c>
      <c r="K269" t="s">
        <v>104</v>
      </c>
      <c r="L269" t="s">
        <v>412</v>
      </c>
    </row>
    <row r="270" spans="1:12">
      <c r="A270" t="s">
        <v>75</v>
      </c>
      <c r="B270" t="s">
        <v>78</v>
      </c>
      <c r="C270" t="s">
        <v>92</v>
      </c>
      <c r="D270" t="s">
        <v>54</v>
      </c>
      <c r="E270" s="5"/>
      <c r="F270" s="6">
        <v>1004203</v>
      </c>
      <c r="G270" s="6">
        <v>981491</v>
      </c>
      <c r="H270" s="1">
        <v>1062116</v>
      </c>
      <c r="I270" s="1">
        <v>1017422</v>
      </c>
      <c r="K270" t="s">
        <v>104</v>
      </c>
      <c r="L270" t="s">
        <v>412</v>
      </c>
    </row>
    <row r="271" spans="1:12">
      <c r="A271" t="s">
        <v>75</v>
      </c>
      <c r="B271" t="s">
        <v>78</v>
      </c>
      <c r="C271" t="s">
        <v>92</v>
      </c>
      <c r="D271" t="s">
        <v>416</v>
      </c>
      <c r="E271" s="5"/>
      <c r="F271" s="6">
        <v>12432</v>
      </c>
      <c r="G271" s="6">
        <v>5949</v>
      </c>
      <c r="H271" s="1">
        <v>17704</v>
      </c>
      <c r="I271" s="1">
        <v>10995</v>
      </c>
      <c r="K271" t="s">
        <v>104</v>
      </c>
      <c r="L271" t="s">
        <v>412</v>
      </c>
    </row>
    <row r="272" spans="1:12">
      <c r="A272" t="s">
        <v>75</v>
      </c>
      <c r="B272" t="s">
        <v>78</v>
      </c>
      <c r="C272" t="s">
        <v>92</v>
      </c>
      <c r="D272" t="s">
        <v>417</v>
      </c>
      <c r="E272" s="5"/>
      <c r="F272" s="6">
        <v>118428</v>
      </c>
      <c r="G272" s="6">
        <v>68675</v>
      </c>
      <c r="H272" s="1">
        <v>157831</v>
      </c>
      <c r="I272" s="1">
        <v>99661</v>
      </c>
      <c r="K272" t="s">
        <v>104</v>
      </c>
      <c r="L272" t="s">
        <v>412</v>
      </c>
    </row>
    <row r="273" spans="1:12">
      <c r="A273" t="s">
        <v>75</v>
      </c>
      <c r="B273" t="s">
        <v>78</v>
      </c>
      <c r="C273" t="s">
        <v>92</v>
      </c>
      <c r="D273" t="s">
        <v>53</v>
      </c>
      <c r="E273" s="5"/>
      <c r="F273" s="6">
        <v>81735</v>
      </c>
      <c r="G273" s="6">
        <v>80537</v>
      </c>
      <c r="H273" s="1">
        <v>81095</v>
      </c>
      <c r="I273" s="1">
        <v>73112</v>
      </c>
      <c r="K273" t="s">
        <v>104</v>
      </c>
      <c r="L273" t="s">
        <v>412</v>
      </c>
    </row>
    <row r="274" spans="1:12">
      <c r="A274" t="s">
        <v>75</v>
      </c>
      <c r="B274" t="s">
        <v>78</v>
      </c>
      <c r="C274" t="s">
        <v>92</v>
      </c>
      <c r="D274" t="s">
        <v>418</v>
      </c>
      <c r="E274" s="5"/>
      <c r="F274" s="6">
        <v>97925</v>
      </c>
      <c r="G274" s="6">
        <v>99524</v>
      </c>
      <c r="H274" s="1">
        <v>91288</v>
      </c>
      <c r="I274" s="1">
        <v>92485</v>
      </c>
      <c r="K274" t="s">
        <v>104</v>
      </c>
      <c r="L274" t="s">
        <v>412</v>
      </c>
    </row>
    <row r="275" spans="1:12">
      <c r="A275" t="s">
        <v>75</v>
      </c>
      <c r="B275" t="s">
        <v>78</v>
      </c>
      <c r="C275" t="s">
        <v>92</v>
      </c>
      <c r="D275" t="s">
        <v>419</v>
      </c>
      <c r="E275" s="5"/>
      <c r="F275" s="6">
        <v>18274</v>
      </c>
      <c r="G275" s="6">
        <v>18785</v>
      </c>
      <c r="H275" s="1">
        <v>20400</v>
      </c>
      <c r="I275" s="1">
        <v>19176</v>
      </c>
      <c r="K275" t="s">
        <v>104</v>
      </c>
      <c r="L275" t="s">
        <v>412</v>
      </c>
    </row>
    <row r="276" spans="1:12">
      <c r="A276" t="s">
        <v>75</v>
      </c>
      <c r="B276" t="s">
        <v>78</v>
      </c>
      <c r="C276" t="s">
        <v>92</v>
      </c>
      <c r="D276" t="s">
        <v>52</v>
      </c>
      <c r="E276" s="5"/>
      <c r="F276" s="6">
        <v>373450</v>
      </c>
      <c r="G276" s="6">
        <v>351992</v>
      </c>
      <c r="H276" s="1">
        <v>401691</v>
      </c>
      <c r="I276" s="1">
        <v>367536</v>
      </c>
      <c r="K276" t="s">
        <v>104</v>
      </c>
      <c r="L276" t="s">
        <v>412</v>
      </c>
    </row>
    <row r="277" spans="1:12">
      <c r="A277" t="s">
        <v>75</v>
      </c>
      <c r="B277" t="s">
        <v>78</v>
      </c>
      <c r="C277" t="s">
        <v>92</v>
      </c>
      <c r="D277" t="s">
        <v>420</v>
      </c>
      <c r="E277" s="5"/>
      <c r="F277" s="6">
        <v>836478</v>
      </c>
      <c r="G277" s="6">
        <v>1074627</v>
      </c>
      <c r="H277" s="1">
        <v>751484</v>
      </c>
      <c r="I277" s="1">
        <v>922677</v>
      </c>
      <c r="K277" t="s">
        <v>104</v>
      </c>
      <c r="L277" t="s">
        <v>412</v>
      </c>
    </row>
    <row r="278" spans="1:12">
      <c r="A278" t="s">
        <v>75</v>
      </c>
      <c r="B278" t="s">
        <v>79</v>
      </c>
      <c r="C278" t="s">
        <v>93</v>
      </c>
      <c r="D278" t="s">
        <v>56</v>
      </c>
      <c r="E278" s="5"/>
      <c r="F278" s="6">
        <v>248399</v>
      </c>
      <c r="G278" s="6">
        <v>12887</v>
      </c>
      <c r="H278" s="1">
        <v>199386</v>
      </c>
      <c r="I278" s="1">
        <v>202975</v>
      </c>
      <c r="J278" t="s">
        <v>106</v>
      </c>
      <c r="K278" t="s">
        <v>104</v>
      </c>
      <c r="L278" t="s">
        <v>421</v>
      </c>
    </row>
    <row r="279" spans="1:12">
      <c r="A279" t="s">
        <v>75</v>
      </c>
      <c r="B279" s="7" t="s">
        <v>79</v>
      </c>
      <c r="C279" t="s">
        <v>93</v>
      </c>
      <c r="D279" t="s">
        <v>57</v>
      </c>
      <c r="E279" s="5"/>
      <c r="F279" s="6">
        <v>169326</v>
      </c>
      <c r="G279" s="6">
        <v>172618</v>
      </c>
      <c r="H279" s="1">
        <v>152423</v>
      </c>
      <c r="I279" s="1">
        <v>152423</v>
      </c>
      <c r="J279" s="1" t="s">
        <v>107</v>
      </c>
      <c r="K279" t="s">
        <v>104</v>
      </c>
      <c r="L279" t="s">
        <v>421</v>
      </c>
    </row>
    <row r="280" spans="1:12">
      <c r="A280" t="s">
        <v>75</v>
      </c>
      <c r="B280" s="7" t="s">
        <v>79</v>
      </c>
      <c r="C280" t="s">
        <v>93</v>
      </c>
      <c r="D280" t="s">
        <v>422</v>
      </c>
      <c r="E280" s="5"/>
      <c r="F280" s="6">
        <v>55633</v>
      </c>
      <c r="G280" s="6">
        <v>192430</v>
      </c>
      <c r="H280" s="1">
        <v>0</v>
      </c>
      <c r="I280" s="1">
        <v>0</v>
      </c>
      <c r="J280" s="1"/>
      <c r="K280" t="s">
        <v>104</v>
      </c>
      <c r="L280" t="s">
        <v>421</v>
      </c>
    </row>
    <row r="281" spans="1:12">
      <c r="A281" t="s">
        <v>75</v>
      </c>
      <c r="B281" t="s">
        <v>79</v>
      </c>
      <c r="C281" t="s">
        <v>94</v>
      </c>
      <c r="D281" t="s">
        <v>58</v>
      </c>
      <c r="E281" s="5"/>
      <c r="F281" s="6">
        <v>1600</v>
      </c>
      <c r="G281" s="6">
        <v>1600</v>
      </c>
      <c r="H281" s="1">
        <v>1600</v>
      </c>
      <c r="I281" s="1">
        <v>1600</v>
      </c>
      <c r="K281" t="s">
        <v>104</v>
      </c>
      <c r="L281" t="s">
        <v>421</v>
      </c>
    </row>
    <row r="282" spans="1:12">
      <c r="A282" t="s">
        <v>75</v>
      </c>
      <c r="B282" t="s">
        <v>79</v>
      </c>
      <c r="C282" t="s">
        <v>94</v>
      </c>
      <c r="D282" t="s">
        <v>59</v>
      </c>
      <c r="E282" s="5"/>
      <c r="F282" s="6">
        <v>8323</v>
      </c>
      <c r="G282" s="6">
        <v>8313</v>
      </c>
      <c r="H282" s="1">
        <v>8903</v>
      </c>
      <c r="I282" s="1">
        <v>8262</v>
      </c>
      <c r="K282" t="s">
        <v>104</v>
      </c>
      <c r="L282" t="s">
        <v>421</v>
      </c>
    </row>
    <row r="283" spans="1:12">
      <c r="A283" t="s">
        <v>75</v>
      </c>
      <c r="B283" t="s">
        <v>79</v>
      </c>
      <c r="C283" t="s">
        <v>94</v>
      </c>
      <c r="D283" t="s">
        <v>423</v>
      </c>
      <c r="E283" s="5"/>
      <c r="F283" s="6">
        <v>1660</v>
      </c>
      <c r="G283" s="6">
        <v>3564</v>
      </c>
      <c r="H283" s="1">
        <v>0</v>
      </c>
      <c r="I283" s="1">
        <v>0</v>
      </c>
      <c r="K283" t="s">
        <v>104</v>
      </c>
      <c r="L283" t="s">
        <v>421</v>
      </c>
    </row>
    <row r="284" spans="1:12">
      <c r="A284" t="s">
        <v>75</v>
      </c>
      <c r="B284" t="s">
        <v>79</v>
      </c>
      <c r="C284" t="s">
        <v>94</v>
      </c>
      <c r="D284" t="s">
        <v>424</v>
      </c>
      <c r="E284" s="5"/>
      <c r="F284" s="6">
        <v>1000</v>
      </c>
      <c r="G284" s="6">
        <v>3000</v>
      </c>
      <c r="H284" s="1">
        <v>0</v>
      </c>
      <c r="I284" s="1">
        <v>0</v>
      </c>
      <c r="K284" t="s">
        <v>104</v>
      </c>
      <c r="L284" t="s">
        <v>421</v>
      </c>
    </row>
    <row r="285" spans="1:12">
      <c r="A285" t="s">
        <v>75</v>
      </c>
      <c r="B285" t="s">
        <v>79</v>
      </c>
      <c r="C285" t="s">
        <v>94</v>
      </c>
      <c r="D285" t="s">
        <v>60</v>
      </c>
      <c r="E285" s="5"/>
      <c r="F285" s="5">
        <v>800</v>
      </c>
      <c r="G285" s="5">
        <v>0</v>
      </c>
      <c r="H285">
        <v>400</v>
      </c>
      <c r="I285">
        <v>800</v>
      </c>
      <c r="K285" t="s">
        <v>104</v>
      </c>
      <c r="L285" t="s">
        <v>421</v>
      </c>
    </row>
    <row r="286" spans="1:12">
      <c r="A286" t="s">
        <v>75</v>
      </c>
      <c r="B286" t="s">
        <v>79</v>
      </c>
      <c r="C286" t="s">
        <v>63</v>
      </c>
      <c r="D286" t="s">
        <v>171</v>
      </c>
      <c r="E286" s="5"/>
      <c r="F286" s="6">
        <v>6279</v>
      </c>
      <c r="G286" s="6">
        <v>6291</v>
      </c>
      <c r="H286" s="1">
        <v>14403</v>
      </c>
      <c r="I286" s="1">
        <v>6300</v>
      </c>
      <c r="K286" t="s">
        <v>104</v>
      </c>
      <c r="L286" t="s">
        <v>421</v>
      </c>
    </row>
    <row r="287" spans="1:12">
      <c r="A287" t="s">
        <v>75</v>
      </c>
      <c r="B287" t="s">
        <v>79</v>
      </c>
      <c r="C287" t="s">
        <v>63</v>
      </c>
      <c r="D287" t="s">
        <v>62</v>
      </c>
      <c r="E287" s="5"/>
      <c r="F287" s="6">
        <v>20428</v>
      </c>
      <c r="G287" s="6">
        <v>23957</v>
      </c>
      <c r="H287" s="1">
        <v>23270</v>
      </c>
      <c r="I287" s="1">
        <v>27890</v>
      </c>
      <c r="K287" t="s">
        <v>104</v>
      </c>
      <c r="L287" t="s">
        <v>421</v>
      </c>
    </row>
    <row r="288" spans="1:12">
      <c r="A288" t="s">
        <v>75</v>
      </c>
      <c r="B288" t="s">
        <v>79</v>
      </c>
      <c r="C288" t="s">
        <v>63</v>
      </c>
      <c r="D288" t="s">
        <v>63</v>
      </c>
      <c r="E288" s="5"/>
      <c r="F288" s="6">
        <v>45573</v>
      </c>
      <c r="G288" s="6">
        <v>42355</v>
      </c>
      <c r="H288" s="1">
        <v>34790</v>
      </c>
      <c r="I288" s="1">
        <v>39661</v>
      </c>
      <c r="K288" t="s">
        <v>104</v>
      </c>
      <c r="L288" t="s">
        <v>421</v>
      </c>
    </row>
    <row r="289" spans="1:12">
      <c r="A289" t="s">
        <v>75</v>
      </c>
      <c r="B289" t="s">
        <v>7</v>
      </c>
      <c r="C289" t="s">
        <v>72</v>
      </c>
      <c r="E289" s="5"/>
      <c r="F289" s="6">
        <v>12503</v>
      </c>
      <c r="G289" s="6">
        <v>10597</v>
      </c>
      <c r="H289" s="1">
        <v>12203</v>
      </c>
      <c r="I289" s="1">
        <v>12503</v>
      </c>
      <c r="K289" t="s">
        <v>104</v>
      </c>
      <c r="L289" t="s">
        <v>425</v>
      </c>
    </row>
    <row r="290" spans="1:12">
      <c r="A290" t="s">
        <v>75</v>
      </c>
      <c r="B290" t="s">
        <v>7</v>
      </c>
      <c r="C290" t="s">
        <v>73</v>
      </c>
      <c r="E290" s="5"/>
      <c r="F290" s="6">
        <v>6660</v>
      </c>
      <c r="G290" s="6">
        <v>6672</v>
      </c>
      <c r="H290" s="1">
        <v>5004</v>
      </c>
      <c r="I290" s="1">
        <v>6660</v>
      </c>
      <c r="K290" t="s">
        <v>104</v>
      </c>
      <c r="L290" t="s">
        <v>425</v>
      </c>
    </row>
    <row r="291" spans="1:12">
      <c r="A291" t="s">
        <v>75</v>
      </c>
      <c r="B291" t="s">
        <v>7</v>
      </c>
      <c r="C291" t="s">
        <v>74</v>
      </c>
      <c r="F291" s="1">
        <v>20684</v>
      </c>
      <c r="G291" s="1">
        <v>17702</v>
      </c>
      <c r="H291" s="1">
        <v>12044</v>
      </c>
      <c r="I291" s="1">
        <v>11987</v>
      </c>
      <c r="K291" t="s">
        <v>104</v>
      </c>
      <c r="L291" t="s">
        <v>425</v>
      </c>
    </row>
    <row r="292" spans="1:12">
      <c r="A292" t="s">
        <v>75</v>
      </c>
      <c r="B292" t="s">
        <v>6</v>
      </c>
      <c r="C292" t="s">
        <v>426</v>
      </c>
      <c r="F292" s="1">
        <v>15249</v>
      </c>
      <c r="G292" s="1">
        <v>14835</v>
      </c>
      <c r="H292" s="1">
        <v>18896</v>
      </c>
      <c r="I292" s="1">
        <v>14900</v>
      </c>
      <c r="J292" t="s">
        <v>427</v>
      </c>
      <c r="K292" t="s">
        <v>104</v>
      </c>
      <c r="L292" t="s">
        <v>428</v>
      </c>
    </row>
    <row r="293" spans="1:12">
      <c r="A293" t="s">
        <v>75</v>
      </c>
      <c r="B293" t="s">
        <v>61</v>
      </c>
      <c r="C293" t="s">
        <v>64</v>
      </c>
      <c r="F293" s="1">
        <v>24210</v>
      </c>
      <c r="G293" s="1">
        <v>24623</v>
      </c>
      <c r="H293" s="1">
        <v>32406</v>
      </c>
      <c r="I293" s="1">
        <v>23914</v>
      </c>
      <c r="K293" t="s">
        <v>104</v>
      </c>
      <c r="L293" t="s">
        <v>429</v>
      </c>
    </row>
    <row r="294" spans="1:12">
      <c r="A294" t="s">
        <v>75</v>
      </c>
      <c r="B294" t="s">
        <v>61</v>
      </c>
      <c r="C294" t="s">
        <v>65</v>
      </c>
      <c r="D294" t="s">
        <v>66</v>
      </c>
      <c r="F294" s="1">
        <v>12142</v>
      </c>
      <c r="G294" s="1">
        <v>14101</v>
      </c>
      <c r="H294" s="1">
        <v>11677</v>
      </c>
      <c r="I294" s="1">
        <v>10383</v>
      </c>
      <c r="K294" t="s">
        <v>104</v>
      </c>
      <c r="L294" t="s">
        <v>429</v>
      </c>
    </row>
    <row r="295" spans="1:12">
      <c r="A295" t="s">
        <v>75</v>
      </c>
      <c r="B295" t="s">
        <v>61</v>
      </c>
      <c r="C295" t="s">
        <v>65</v>
      </c>
      <c r="D295" t="s">
        <v>67</v>
      </c>
      <c r="F295" s="1">
        <v>358977</v>
      </c>
      <c r="G295" s="1">
        <v>367106</v>
      </c>
      <c r="H295" s="1">
        <v>723908</v>
      </c>
      <c r="I295" s="1">
        <v>353820</v>
      </c>
      <c r="J295" t="s">
        <v>70</v>
      </c>
      <c r="K295" t="s">
        <v>104</v>
      </c>
      <c r="L295" t="s">
        <v>429</v>
      </c>
    </row>
    <row r="296" spans="1:12">
      <c r="A296" t="s">
        <v>75</v>
      </c>
      <c r="B296" t="s">
        <v>61</v>
      </c>
      <c r="C296" t="s">
        <v>65</v>
      </c>
      <c r="D296" t="s">
        <v>68</v>
      </c>
      <c r="F296" s="1">
        <v>14273</v>
      </c>
      <c r="G296" s="1">
        <v>10654</v>
      </c>
      <c r="H296" s="1">
        <v>53361</v>
      </c>
      <c r="I296" s="1">
        <v>18594</v>
      </c>
      <c r="K296" t="s">
        <v>104</v>
      </c>
      <c r="L296" t="s">
        <v>429</v>
      </c>
    </row>
    <row r="297" spans="1:12">
      <c r="A297" t="s">
        <v>75</v>
      </c>
      <c r="B297" t="s">
        <v>61</v>
      </c>
      <c r="C297" t="s">
        <v>65</v>
      </c>
      <c r="D297" t="s">
        <v>69</v>
      </c>
      <c r="F297" s="1">
        <v>1365</v>
      </c>
      <c r="G297" s="1">
        <v>1432</v>
      </c>
      <c r="H297" s="1">
        <v>1039</v>
      </c>
      <c r="I297" s="1">
        <v>1036</v>
      </c>
      <c r="K297" t="s">
        <v>104</v>
      </c>
      <c r="L297" t="s">
        <v>429</v>
      </c>
    </row>
    <row r="298" spans="1:12">
      <c r="A298" t="s">
        <v>75</v>
      </c>
      <c r="B298" t="s">
        <v>61</v>
      </c>
      <c r="C298" t="s">
        <v>71</v>
      </c>
      <c r="F298" s="1">
        <v>37536</v>
      </c>
      <c r="G298" s="1">
        <v>30672</v>
      </c>
      <c r="H298" s="1">
        <v>45272</v>
      </c>
      <c r="I298" s="1">
        <v>39600</v>
      </c>
      <c r="K298" t="s">
        <v>104</v>
      </c>
      <c r="L298" t="s">
        <v>429</v>
      </c>
    </row>
    <row r="299" spans="1:12">
      <c r="A299" t="s">
        <v>75</v>
      </c>
      <c r="B299" t="s">
        <v>430</v>
      </c>
      <c r="F299" s="1">
        <v>76290</v>
      </c>
      <c r="G299" s="1">
        <v>83816</v>
      </c>
      <c r="H299" s="1">
        <v>79172</v>
      </c>
      <c r="I299" s="1">
        <v>76545</v>
      </c>
      <c r="K299" t="s">
        <v>104</v>
      </c>
      <c r="L299" t="s">
        <v>431</v>
      </c>
    </row>
    <row r="300" spans="1:12">
      <c r="A300" t="s">
        <v>75</v>
      </c>
      <c r="B300" t="s">
        <v>5</v>
      </c>
      <c r="C300" t="s">
        <v>432</v>
      </c>
      <c r="F300" s="1">
        <v>137346</v>
      </c>
      <c r="G300" s="1">
        <v>125408</v>
      </c>
      <c r="H300" s="1">
        <v>143475</v>
      </c>
      <c r="I300" s="1">
        <v>136648</v>
      </c>
      <c r="K300" t="s">
        <v>104</v>
      </c>
      <c r="L300" t="s">
        <v>433</v>
      </c>
    </row>
    <row r="301" spans="1:12">
      <c r="A301" t="s">
        <v>75</v>
      </c>
      <c r="B301" t="s">
        <v>4</v>
      </c>
      <c r="C301" t="s">
        <v>434</v>
      </c>
      <c r="F301" s="1">
        <v>31293</v>
      </c>
      <c r="G301" s="1">
        <v>25495</v>
      </c>
      <c r="H301" s="1">
        <v>2917</v>
      </c>
      <c r="I301" s="1">
        <v>31737</v>
      </c>
      <c r="K301" t="s">
        <v>104</v>
      </c>
      <c r="L301" t="s">
        <v>435</v>
      </c>
    </row>
    <row r="302" spans="1:12">
      <c r="A302" t="s">
        <v>75</v>
      </c>
      <c r="B302" t="s">
        <v>3</v>
      </c>
      <c r="F302" s="1">
        <v>21139</v>
      </c>
      <c r="G302" s="1">
        <v>19724</v>
      </c>
      <c r="H302" s="1">
        <v>21080</v>
      </c>
      <c r="I302" s="1">
        <v>19402</v>
      </c>
      <c r="J302" t="s">
        <v>436</v>
      </c>
      <c r="K302" t="s">
        <v>104</v>
      </c>
      <c r="L302" t="s">
        <v>437</v>
      </c>
    </row>
    <row r="303" spans="1:12">
      <c r="A303" t="s">
        <v>2</v>
      </c>
      <c r="B303" t="s">
        <v>108</v>
      </c>
      <c r="C303" t="s">
        <v>109</v>
      </c>
      <c r="F303" s="1">
        <v>107947</v>
      </c>
      <c r="G303" s="1">
        <v>132039</v>
      </c>
      <c r="H303" s="3">
        <v>103268</v>
      </c>
      <c r="I303" s="3">
        <v>104710</v>
      </c>
      <c r="J303" t="s">
        <v>438</v>
      </c>
      <c r="K303" t="s">
        <v>161</v>
      </c>
      <c r="L303" t="s">
        <v>439</v>
      </c>
    </row>
    <row r="304" spans="1:12">
      <c r="A304" t="s">
        <v>2</v>
      </c>
      <c r="B304" t="s">
        <v>108</v>
      </c>
      <c r="C304" t="s">
        <v>110</v>
      </c>
      <c r="F304" s="1">
        <v>15763</v>
      </c>
      <c r="G304" s="1">
        <v>25203</v>
      </c>
      <c r="H304" s="3">
        <v>13700</v>
      </c>
      <c r="I304" s="3">
        <v>13689</v>
      </c>
      <c r="K304" t="s">
        <v>161</v>
      </c>
      <c r="L304" t="s">
        <v>439</v>
      </c>
    </row>
    <row r="305" spans="1:12" ht="165">
      <c r="A305" t="s">
        <v>2</v>
      </c>
      <c r="B305" t="s">
        <v>108</v>
      </c>
      <c r="C305" t="s">
        <v>111</v>
      </c>
      <c r="F305" s="1">
        <v>236998</v>
      </c>
      <c r="G305" s="1">
        <v>258796</v>
      </c>
      <c r="H305" s="3">
        <v>243833</v>
      </c>
      <c r="I305" s="3">
        <v>247702</v>
      </c>
      <c r="J305" s="4" t="s">
        <v>112</v>
      </c>
      <c r="K305" t="s">
        <v>161</v>
      </c>
      <c r="L305" t="s">
        <v>439</v>
      </c>
    </row>
    <row r="306" spans="1:12" s="2" customFormat="1">
      <c r="A306" t="s">
        <v>2</v>
      </c>
      <c r="B306" t="s">
        <v>108</v>
      </c>
      <c r="C306" t="s">
        <v>113</v>
      </c>
      <c r="D306"/>
      <c r="E306"/>
      <c r="F306" s="1">
        <v>156758</v>
      </c>
      <c r="G306" s="1">
        <v>169914</v>
      </c>
      <c r="H306" s="3">
        <v>138599</v>
      </c>
      <c r="I306" s="3">
        <v>151054</v>
      </c>
      <c r="J306" t="s">
        <v>114</v>
      </c>
      <c r="K306" t="s">
        <v>161</v>
      </c>
      <c r="L306" t="s">
        <v>439</v>
      </c>
    </row>
    <row r="307" spans="1:12" s="2" customFormat="1">
      <c r="A307" t="s">
        <v>2</v>
      </c>
      <c r="B307" t="s">
        <v>108</v>
      </c>
      <c r="C307" t="s">
        <v>115</v>
      </c>
      <c r="D307"/>
      <c r="E307"/>
      <c r="F307" s="1">
        <v>114786</v>
      </c>
      <c r="G307" s="1">
        <v>147039</v>
      </c>
      <c r="H307" s="3">
        <v>81738</v>
      </c>
      <c r="I307" s="3">
        <v>82506</v>
      </c>
      <c r="J307" t="s">
        <v>116</v>
      </c>
      <c r="K307" t="s">
        <v>161</v>
      </c>
      <c r="L307" t="s">
        <v>439</v>
      </c>
    </row>
    <row r="308" spans="1:12" s="2" customFormat="1">
      <c r="A308" t="s">
        <v>2</v>
      </c>
      <c r="B308" t="s">
        <v>108</v>
      </c>
      <c r="C308" t="s">
        <v>117</v>
      </c>
      <c r="D308"/>
      <c r="E308"/>
      <c r="F308" s="1">
        <v>39082</v>
      </c>
      <c r="G308" s="1">
        <v>36426</v>
      </c>
      <c r="H308" s="3">
        <v>55682</v>
      </c>
      <c r="I308" s="3">
        <v>38963</v>
      </c>
      <c r="J308" t="s">
        <v>118</v>
      </c>
      <c r="K308" t="s">
        <v>161</v>
      </c>
      <c r="L308" t="s">
        <v>439</v>
      </c>
    </row>
    <row r="309" spans="1:12" s="2" customFormat="1">
      <c r="A309" t="s">
        <v>2</v>
      </c>
      <c r="B309" t="s">
        <v>119</v>
      </c>
      <c r="C309" t="s">
        <v>440</v>
      </c>
      <c r="D309"/>
      <c r="E309"/>
      <c r="F309" s="1">
        <v>340795</v>
      </c>
      <c r="G309" s="1">
        <v>373616</v>
      </c>
      <c r="H309" s="3">
        <v>317415</v>
      </c>
      <c r="I309" s="3">
        <v>326464</v>
      </c>
      <c r="J309" t="s">
        <v>441</v>
      </c>
      <c r="K309" t="s">
        <v>161</v>
      </c>
      <c r="L309" t="s">
        <v>442</v>
      </c>
    </row>
    <row r="310" spans="1:12" s="2" customFormat="1">
      <c r="A310" t="s">
        <v>2</v>
      </c>
      <c r="B310" t="s">
        <v>119</v>
      </c>
      <c r="C310" t="s">
        <v>120</v>
      </c>
      <c r="D310"/>
      <c r="E310"/>
      <c r="F310" s="1">
        <v>9694252</v>
      </c>
      <c r="G310" s="1">
        <v>10108516</v>
      </c>
      <c r="H310" s="3">
        <v>9635105</v>
      </c>
      <c r="I310" s="3">
        <v>9956581</v>
      </c>
      <c r="J310"/>
      <c r="K310" t="s">
        <v>161</v>
      </c>
      <c r="L310" t="s">
        <v>442</v>
      </c>
    </row>
    <row r="311" spans="1:12" s="2" customFormat="1">
      <c r="A311" t="s">
        <v>2</v>
      </c>
      <c r="B311" t="s">
        <v>119</v>
      </c>
      <c r="C311" t="s">
        <v>121</v>
      </c>
      <c r="D311"/>
      <c r="E311"/>
      <c r="F311" s="1">
        <v>154384</v>
      </c>
      <c r="G311" s="1">
        <v>156484</v>
      </c>
      <c r="H311" s="3">
        <v>133554</v>
      </c>
      <c r="I311" s="3">
        <v>156519</v>
      </c>
      <c r="J311"/>
      <c r="K311" t="s">
        <v>161</v>
      </c>
      <c r="L311" t="s">
        <v>442</v>
      </c>
    </row>
    <row r="312" spans="1:12" s="2" customFormat="1">
      <c r="A312" t="s">
        <v>2</v>
      </c>
      <c r="B312" t="s">
        <v>119</v>
      </c>
      <c r="C312" t="s">
        <v>122</v>
      </c>
      <c r="D312"/>
      <c r="E312"/>
      <c r="F312" s="1">
        <v>288705</v>
      </c>
      <c r="G312" s="1">
        <v>308744</v>
      </c>
      <c r="H312" s="3">
        <v>269275</v>
      </c>
      <c r="I312" s="3">
        <v>288087</v>
      </c>
      <c r="J312"/>
      <c r="K312" t="s">
        <v>161</v>
      </c>
      <c r="L312" t="s">
        <v>442</v>
      </c>
    </row>
    <row r="313" spans="1:12" s="2" customFormat="1">
      <c r="A313" t="s">
        <v>2</v>
      </c>
      <c r="B313" t="s">
        <v>123</v>
      </c>
      <c r="C313" t="s">
        <v>124</v>
      </c>
      <c r="D313"/>
      <c r="E313"/>
      <c r="F313" s="1">
        <v>18578765</v>
      </c>
      <c r="G313" s="1">
        <v>19122219</v>
      </c>
      <c r="H313" s="3">
        <v>17636008</v>
      </c>
      <c r="I313" s="3">
        <v>17882060</v>
      </c>
      <c r="J313" t="s">
        <v>443</v>
      </c>
      <c r="K313" t="s">
        <v>161</v>
      </c>
      <c r="L313" t="s">
        <v>444</v>
      </c>
    </row>
    <row r="314" spans="1:12" s="2" customFormat="1">
      <c r="A314" t="s">
        <v>2</v>
      </c>
      <c r="B314" t="s">
        <v>123</v>
      </c>
      <c r="C314" t="s">
        <v>125</v>
      </c>
      <c r="D314"/>
      <c r="E314"/>
      <c r="F314" s="1">
        <v>32729</v>
      </c>
      <c r="G314" s="1">
        <v>42518</v>
      </c>
      <c r="H314" s="3">
        <v>24376</v>
      </c>
      <c r="I314" s="3">
        <v>32209</v>
      </c>
      <c r="J314"/>
      <c r="K314" t="s">
        <v>161</v>
      </c>
      <c r="L314" t="s">
        <v>444</v>
      </c>
    </row>
    <row r="315" spans="1:12" s="2" customFormat="1">
      <c r="A315" t="s">
        <v>2</v>
      </c>
      <c r="B315" t="s">
        <v>123</v>
      </c>
      <c r="C315" t="s">
        <v>126</v>
      </c>
      <c r="D315"/>
      <c r="E315"/>
      <c r="F315" s="1">
        <v>3995</v>
      </c>
      <c r="G315" s="1">
        <v>3952</v>
      </c>
      <c r="H315" s="3">
        <v>6549</v>
      </c>
      <c r="I315" s="3">
        <v>5549</v>
      </c>
      <c r="J315"/>
      <c r="K315" t="s">
        <v>161</v>
      </c>
      <c r="L315" t="s">
        <v>444</v>
      </c>
    </row>
    <row r="316" spans="1:12" s="2" customFormat="1">
      <c r="A316" t="s">
        <v>2</v>
      </c>
      <c r="B316" t="s">
        <v>123</v>
      </c>
      <c r="C316" t="s">
        <v>127</v>
      </c>
      <c r="D316"/>
      <c r="E316"/>
      <c r="F316" s="1">
        <v>5780</v>
      </c>
      <c r="G316" s="1">
        <v>5226</v>
      </c>
      <c r="H316" s="3">
        <v>7336</v>
      </c>
      <c r="I316" s="3">
        <v>7525</v>
      </c>
      <c r="J316"/>
      <c r="K316" t="s">
        <v>161</v>
      </c>
      <c r="L316" t="s">
        <v>444</v>
      </c>
    </row>
    <row r="317" spans="1:12" s="2" customFormat="1">
      <c r="A317" t="s">
        <v>2</v>
      </c>
      <c r="B317" t="s">
        <v>123</v>
      </c>
      <c r="C317" t="s">
        <v>128</v>
      </c>
      <c r="D317"/>
      <c r="E317"/>
      <c r="F317" s="1">
        <v>73957</v>
      </c>
      <c r="G317" s="1">
        <v>75138</v>
      </c>
      <c r="H317" s="3">
        <v>73649</v>
      </c>
      <c r="I317" s="3">
        <v>74225</v>
      </c>
      <c r="J317"/>
      <c r="K317" t="s">
        <v>161</v>
      </c>
      <c r="L317" t="s">
        <v>444</v>
      </c>
    </row>
    <row r="318" spans="1:12" s="2" customFormat="1">
      <c r="A318" t="s">
        <v>2</v>
      </c>
      <c r="B318" t="s">
        <v>129</v>
      </c>
      <c r="C318" t="s">
        <v>130</v>
      </c>
      <c r="D318"/>
      <c r="E318"/>
      <c r="F318" s="1">
        <v>137093</v>
      </c>
      <c r="G318" s="1">
        <v>157515</v>
      </c>
      <c r="H318" s="3">
        <v>37732</v>
      </c>
      <c r="I318" s="3">
        <v>142632</v>
      </c>
      <c r="J318" t="s">
        <v>445</v>
      </c>
      <c r="K318" t="s">
        <v>161</v>
      </c>
      <c r="L318" t="s">
        <v>446</v>
      </c>
    </row>
    <row r="319" spans="1:12" s="2" customFormat="1">
      <c r="A319" t="s">
        <v>2</v>
      </c>
      <c r="B319" t="s">
        <v>129</v>
      </c>
      <c r="C319" t="s">
        <v>131</v>
      </c>
      <c r="D319"/>
      <c r="E319"/>
      <c r="F319" s="1">
        <v>1416387</v>
      </c>
      <c r="G319" s="1">
        <v>1516179</v>
      </c>
      <c r="H319" s="3">
        <v>279093</v>
      </c>
      <c r="I319" s="3">
        <v>1434722</v>
      </c>
      <c r="J319"/>
      <c r="K319" t="s">
        <v>161</v>
      </c>
      <c r="L319" t="s">
        <v>446</v>
      </c>
    </row>
    <row r="320" spans="1:12" s="2" customFormat="1">
      <c r="A320" t="s">
        <v>2</v>
      </c>
      <c r="B320" t="s">
        <v>129</v>
      </c>
      <c r="C320" t="s">
        <v>132</v>
      </c>
      <c r="D320"/>
      <c r="E320"/>
      <c r="F320" s="1">
        <v>1161819</v>
      </c>
      <c r="G320" s="1">
        <v>1224859</v>
      </c>
      <c r="H320" s="3">
        <v>1065796</v>
      </c>
      <c r="I320" s="3">
        <v>1089576</v>
      </c>
      <c r="J320"/>
      <c r="K320" t="s">
        <v>161</v>
      </c>
      <c r="L320" t="s">
        <v>446</v>
      </c>
    </row>
    <row r="321" spans="1:12" s="2" customFormat="1">
      <c r="A321" t="s">
        <v>2</v>
      </c>
      <c r="B321" t="s">
        <v>129</v>
      </c>
      <c r="C321" t="s">
        <v>133</v>
      </c>
      <c r="D321"/>
      <c r="E321"/>
      <c r="F321" s="1">
        <v>8347055</v>
      </c>
      <c r="G321" s="1">
        <v>8849448</v>
      </c>
      <c r="H321" s="3">
        <v>7964383</v>
      </c>
      <c r="I321" s="3">
        <v>8308707</v>
      </c>
      <c r="J321"/>
      <c r="K321" t="s">
        <v>161</v>
      </c>
      <c r="L321" t="s">
        <v>446</v>
      </c>
    </row>
    <row r="322" spans="1:12" s="2" customFormat="1">
      <c r="A322" t="s">
        <v>2</v>
      </c>
      <c r="B322" t="s">
        <v>129</v>
      </c>
      <c r="C322" t="s">
        <v>134</v>
      </c>
      <c r="D322"/>
      <c r="E322"/>
      <c r="F322" s="1">
        <v>253974</v>
      </c>
      <c r="G322" s="1">
        <v>280374</v>
      </c>
      <c r="H322" s="3">
        <v>225233</v>
      </c>
      <c r="I322" s="3">
        <v>232261</v>
      </c>
      <c r="J322"/>
      <c r="K322" t="s">
        <v>161</v>
      </c>
      <c r="L322" t="s">
        <v>446</v>
      </c>
    </row>
    <row r="323" spans="1:12" s="2" customFormat="1">
      <c r="A323" t="s">
        <v>2</v>
      </c>
      <c r="B323" t="s">
        <v>129</v>
      </c>
      <c r="C323" t="s">
        <v>135</v>
      </c>
      <c r="D323"/>
      <c r="E323"/>
      <c r="F323" s="1">
        <v>184317</v>
      </c>
      <c r="G323" s="1">
        <v>222842</v>
      </c>
      <c r="H323" s="3">
        <v>146737</v>
      </c>
      <c r="I323" s="3">
        <v>188084</v>
      </c>
      <c r="J323"/>
      <c r="K323" t="s">
        <v>161</v>
      </c>
      <c r="L323" t="s">
        <v>446</v>
      </c>
    </row>
    <row r="324" spans="1:12" s="2" customFormat="1">
      <c r="A324" t="s">
        <v>2</v>
      </c>
      <c r="B324" t="s">
        <v>136</v>
      </c>
      <c r="C324" t="s">
        <v>137</v>
      </c>
      <c r="D324"/>
      <c r="E324"/>
      <c r="F324" s="1">
        <v>7939</v>
      </c>
      <c r="G324" s="1">
        <v>8040</v>
      </c>
      <c r="H324" s="3">
        <v>5639</v>
      </c>
      <c r="I324" s="3">
        <v>7223</v>
      </c>
      <c r="J324" t="s">
        <v>447</v>
      </c>
      <c r="K324" t="s">
        <v>161</v>
      </c>
      <c r="L324" t="s">
        <v>448</v>
      </c>
    </row>
    <row r="325" spans="1:12" s="2" customFormat="1">
      <c r="A325" t="s">
        <v>2</v>
      </c>
      <c r="B325" t="s">
        <v>136</v>
      </c>
      <c r="C325" t="s">
        <v>139</v>
      </c>
      <c r="D325"/>
      <c r="E325"/>
      <c r="F325" s="1">
        <v>576138</v>
      </c>
      <c r="G325" s="1">
        <v>660917</v>
      </c>
      <c r="H325" s="3">
        <v>607342</v>
      </c>
      <c r="I325" s="3">
        <v>604185</v>
      </c>
      <c r="J325"/>
      <c r="K325" t="s">
        <v>161</v>
      </c>
      <c r="L325" t="s">
        <v>448</v>
      </c>
    </row>
    <row r="326" spans="1:12" s="2" customFormat="1">
      <c r="A326" t="s">
        <v>2</v>
      </c>
      <c r="B326" t="s">
        <v>136</v>
      </c>
      <c r="C326" t="s">
        <v>138</v>
      </c>
      <c r="D326"/>
      <c r="E326"/>
      <c r="F326" s="1">
        <v>282008</v>
      </c>
      <c r="G326" s="1">
        <v>209913</v>
      </c>
      <c r="H326" s="3">
        <v>303956</v>
      </c>
      <c r="I326" s="3">
        <v>285724</v>
      </c>
      <c r="J326"/>
      <c r="K326" t="s">
        <v>161</v>
      </c>
      <c r="L326" t="s">
        <v>448</v>
      </c>
    </row>
    <row r="327" spans="1:12" s="2" customFormat="1">
      <c r="A327" t="s">
        <v>2</v>
      </c>
      <c r="B327" t="s">
        <v>140</v>
      </c>
      <c r="C327"/>
      <c r="D327"/>
      <c r="E327"/>
      <c r="F327" s="1">
        <v>100160</v>
      </c>
      <c r="G327" s="1">
        <v>106327</v>
      </c>
      <c r="H327" s="3">
        <v>115261</v>
      </c>
      <c r="I327" s="3">
        <v>98828</v>
      </c>
      <c r="J327"/>
      <c r="K327" t="s">
        <v>161</v>
      </c>
      <c r="L327" t="s">
        <v>449</v>
      </c>
    </row>
    <row r="328" spans="1:12" s="2" customFormat="1">
      <c r="A328" t="s">
        <v>2</v>
      </c>
      <c r="B328" t="s">
        <v>141</v>
      </c>
      <c r="C328"/>
      <c r="D328"/>
      <c r="E328"/>
      <c r="F328" s="1">
        <v>416871</v>
      </c>
      <c r="G328" s="1">
        <v>452717</v>
      </c>
      <c r="H328" s="3">
        <v>398725</v>
      </c>
      <c r="I328" s="3">
        <v>416285</v>
      </c>
      <c r="J328" t="s">
        <v>142</v>
      </c>
      <c r="K328" t="s">
        <v>161</v>
      </c>
      <c r="L328" t="s">
        <v>450</v>
      </c>
    </row>
    <row r="329" spans="1:12" s="2" customFormat="1">
      <c r="A329" t="s">
        <v>2</v>
      </c>
      <c r="B329" t="s">
        <v>143</v>
      </c>
      <c r="C329"/>
      <c r="D329"/>
      <c r="E329"/>
      <c r="F329" s="1">
        <v>750252</v>
      </c>
      <c r="G329" s="1">
        <v>847812</v>
      </c>
      <c r="H329" s="3">
        <v>737965</v>
      </c>
      <c r="I329" s="3">
        <v>760079</v>
      </c>
      <c r="J329" t="s">
        <v>144</v>
      </c>
      <c r="K329" t="s">
        <v>161</v>
      </c>
      <c r="L329" t="s">
        <v>451</v>
      </c>
    </row>
    <row r="330" spans="1:12" s="2" customFormat="1">
      <c r="A330" t="s">
        <v>2</v>
      </c>
      <c r="B330" t="s">
        <v>145</v>
      </c>
      <c r="C330"/>
      <c r="D330"/>
      <c r="E330"/>
      <c r="F330" s="1">
        <v>5576093</v>
      </c>
      <c r="G330" s="1">
        <v>5410891</v>
      </c>
      <c r="H330" s="3">
        <v>5315589</v>
      </c>
      <c r="I330" s="3">
        <v>4537299</v>
      </c>
      <c r="J330"/>
      <c r="K330" t="s">
        <v>161</v>
      </c>
      <c r="L330" t="s">
        <v>452</v>
      </c>
    </row>
    <row r="331" spans="1:12" s="2" customFormat="1">
      <c r="A331" t="s">
        <v>2</v>
      </c>
      <c r="B331" t="s">
        <v>146</v>
      </c>
      <c r="C331" t="s">
        <v>152</v>
      </c>
      <c r="D331"/>
      <c r="E331"/>
      <c r="F331" s="1">
        <v>218931</v>
      </c>
      <c r="G331" s="1">
        <v>188494</v>
      </c>
      <c r="H331" s="3">
        <v>501159</v>
      </c>
      <c r="I331" s="3">
        <v>271144</v>
      </c>
      <c r="J331" s="4"/>
      <c r="K331" t="s">
        <v>161</v>
      </c>
      <c r="L331" t="s">
        <v>453</v>
      </c>
    </row>
    <row r="332" spans="1:12" s="2" customFormat="1">
      <c r="A332" t="s">
        <v>2</v>
      </c>
      <c r="B332" t="s">
        <v>146</v>
      </c>
      <c r="C332" t="s">
        <v>147</v>
      </c>
      <c r="D332"/>
      <c r="E332"/>
      <c r="F332" s="1">
        <v>105711</v>
      </c>
      <c r="G332" s="1">
        <v>148925</v>
      </c>
      <c r="H332" s="3">
        <v>372856</v>
      </c>
      <c r="I332" s="3">
        <v>82102</v>
      </c>
      <c r="J332"/>
      <c r="K332" t="s">
        <v>161</v>
      </c>
      <c r="L332" t="s">
        <v>453</v>
      </c>
    </row>
    <row r="333" spans="1:12" s="2" customFormat="1">
      <c r="A333" t="s">
        <v>2</v>
      </c>
      <c r="B333" t="s">
        <v>146</v>
      </c>
      <c r="C333" t="s">
        <v>148</v>
      </c>
      <c r="D333"/>
      <c r="E333"/>
      <c r="F333" s="1">
        <v>34200</v>
      </c>
      <c r="G333" s="1">
        <v>31315</v>
      </c>
      <c r="H333" s="3">
        <v>36271</v>
      </c>
      <c r="I333" s="3">
        <v>35655</v>
      </c>
      <c r="J333"/>
      <c r="K333" t="s">
        <v>161</v>
      </c>
      <c r="L333" t="s">
        <v>453</v>
      </c>
    </row>
    <row r="334" spans="1:12" s="2" customFormat="1">
      <c r="A334" t="s">
        <v>2</v>
      </c>
      <c r="B334" t="s">
        <v>146</v>
      </c>
      <c r="C334" t="s">
        <v>149</v>
      </c>
      <c r="D334"/>
      <c r="E334"/>
      <c r="F334" s="1">
        <v>14931</v>
      </c>
      <c r="G334" s="1">
        <v>14932</v>
      </c>
      <c r="H334" s="3">
        <v>9892</v>
      </c>
      <c r="I334" s="3">
        <v>14929</v>
      </c>
      <c r="J334"/>
      <c r="K334" t="s">
        <v>161</v>
      </c>
      <c r="L334" t="s">
        <v>453</v>
      </c>
    </row>
    <row r="335" spans="1:12" s="2" customFormat="1">
      <c r="A335" t="s">
        <v>2</v>
      </c>
      <c r="B335" t="s">
        <v>146</v>
      </c>
      <c r="C335" t="s">
        <v>150</v>
      </c>
      <c r="D335"/>
      <c r="E335"/>
      <c r="F335" s="1">
        <v>74351</v>
      </c>
      <c r="G335" s="1">
        <v>121316</v>
      </c>
      <c r="H335" s="3">
        <v>323729</v>
      </c>
      <c r="I335" s="3">
        <v>74627</v>
      </c>
      <c r="J335"/>
      <c r="K335" t="s">
        <v>161</v>
      </c>
      <c r="L335" t="s">
        <v>453</v>
      </c>
    </row>
    <row r="336" spans="1:12" s="2" customFormat="1">
      <c r="A336" t="s">
        <v>2</v>
      </c>
      <c r="B336" t="s">
        <v>146</v>
      </c>
      <c r="C336" t="s">
        <v>151</v>
      </c>
      <c r="D336"/>
      <c r="E336"/>
      <c r="F336" s="1">
        <v>469565</v>
      </c>
      <c r="G336" s="1">
        <v>527004</v>
      </c>
      <c r="H336" s="3">
        <v>532681</v>
      </c>
      <c r="I336" s="3">
        <v>420443</v>
      </c>
      <c r="J336"/>
      <c r="K336" t="s">
        <v>161</v>
      </c>
      <c r="L336" t="s">
        <v>453</v>
      </c>
    </row>
    <row r="337" spans="1:12" s="2" customFormat="1">
      <c r="A337" t="s">
        <v>2</v>
      </c>
      <c r="B337" t="s">
        <v>153</v>
      </c>
      <c r="C337"/>
      <c r="D337"/>
      <c r="E337"/>
      <c r="F337" s="1">
        <v>400092</v>
      </c>
      <c r="G337" s="1">
        <v>519489</v>
      </c>
      <c r="H337" s="3">
        <v>296236</v>
      </c>
      <c r="I337" s="3">
        <v>403135</v>
      </c>
      <c r="J337" t="s">
        <v>454</v>
      </c>
      <c r="K337" t="s">
        <v>161</v>
      </c>
      <c r="L337" t="s">
        <v>455</v>
      </c>
    </row>
    <row r="338" spans="1:12" s="2" customFormat="1">
      <c r="A338" t="s">
        <v>2</v>
      </c>
      <c r="B338" t="s">
        <v>154</v>
      </c>
      <c r="C338" t="s">
        <v>155</v>
      </c>
      <c r="D338"/>
      <c r="E338"/>
      <c r="F338" s="1">
        <v>1034447</v>
      </c>
      <c r="G338" s="1">
        <v>1112764</v>
      </c>
      <c r="H338" s="3">
        <v>800324</v>
      </c>
      <c r="I338" s="3">
        <v>1038112</v>
      </c>
      <c r="J338" t="s">
        <v>456</v>
      </c>
      <c r="K338" t="s">
        <v>161</v>
      </c>
      <c r="L338" t="s">
        <v>457</v>
      </c>
    </row>
    <row r="339" spans="1:12" s="2" customFormat="1">
      <c r="A339" t="s">
        <v>2</v>
      </c>
      <c r="B339" t="s">
        <v>154</v>
      </c>
      <c r="C339" t="s">
        <v>156</v>
      </c>
      <c r="D339"/>
      <c r="E339"/>
      <c r="F339" s="1">
        <v>311373</v>
      </c>
      <c r="G339" s="1">
        <v>294938</v>
      </c>
      <c r="H339" s="3">
        <v>336592</v>
      </c>
      <c r="I339" s="3">
        <v>306023</v>
      </c>
      <c r="J339"/>
      <c r="K339" t="s">
        <v>161</v>
      </c>
      <c r="L339" t="s">
        <v>457</v>
      </c>
    </row>
    <row r="340" spans="1:12" s="2" customFormat="1">
      <c r="A340" t="s">
        <v>2</v>
      </c>
      <c r="B340" t="s">
        <v>157</v>
      </c>
      <c r="C340" t="s">
        <v>158</v>
      </c>
      <c r="D340"/>
      <c r="E340"/>
      <c r="F340" s="1">
        <v>692530</v>
      </c>
      <c r="G340" s="1">
        <v>737130</v>
      </c>
      <c r="H340" s="3">
        <v>659919</v>
      </c>
      <c r="I340" s="3">
        <v>697837</v>
      </c>
      <c r="J340" t="s">
        <v>458</v>
      </c>
      <c r="K340" t="s">
        <v>161</v>
      </c>
      <c r="L340" t="s">
        <v>459</v>
      </c>
    </row>
    <row r="341" spans="1:12" s="2" customFormat="1">
      <c r="A341" t="s">
        <v>2</v>
      </c>
      <c r="B341" t="s">
        <v>157</v>
      </c>
      <c r="C341" t="s">
        <v>159</v>
      </c>
      <c r="D341"/>
      <c r="E341"/>
      <c r="F341" s="1">
        <v>97600</v>
      </c>
      <c r="G341" s="1">
        <v>100596</v>
      </c>
      <c r="H341" s="3">
        <v>107029</v>
      </c>
      <c r="I341" s="3">
        <v>114547</v>
      </c>
      <c r="J341"/>
      <c r="K341" t="s">
        <v>161</v>
      </c>
      <c r="L341" t="s">
        <v>459</v>
      </c>
    </row>
    <row r="342" spans="1:12" s="2" customFormat="1">
      <c r="A342" t="s">
        <v>2</v>
      </c>
      <c r="B342" t="s">
        <v>157</v>
      </c>
      <c r="C342" t="s">
        <v>160</v>
      </c>
      <c r="D342"/>
      <c r="E342"/>
      <c r="F342" s="1">
        <v>258110</v>
      </c>
      <c r="G342" s="1">
        <v>156936</v>
      </c>
      <c r="H342" s="3">
        <v>162177</v>
      </c>
      <c r="I342" s="3">
        <v>178940</v>
      </c>
      <c r="J342"/>
      <c r="K342" t="s">
        <v>161</v>
      </c>
      <c r="L342" t="s">
        <v>459</v>
      </c>
    </row>
    <row r="343" spans="1:12" s="2" customFormat="1">
      <c r="A343" t="s">
        <v>2</v>
      </c>
      <c r="B343" t="s">
        <v>162</v>
      </c>
      <c r="C343"/>
      <c r="D343"/>
      <c r="E343"/>
      <c r="F343" s="1">
        <v>90903</v>
      </c>
      <c r="G343" s="1">
        <v>61514</v>
      </c>
      <c r="H343" s="3">
        <v>124210</v>
      </c>
      <c r="I343" s="3">
        <v>58941</v>
      </c>
      <c r="J343" t="s">
        <v>460</v>
      </c>
      <c r="K343" t="s">
        <v>161</v>
      </c>
      <c r="L343" t="s">
        <v>461</v>
      </c>
    </row>
    <row r="344" spans="1:12" s="2" customFormat="1">
      <c r="A344" t="s">
        <v>2</v>
      </c>
      <c r="B344" t="s">
        <v>163</v>
      </c>
      <c r="C344"/>
      <c r="D344"/>
      <c r="E344"/>
      <c r="F344" s="1">
        <v>38111</v>
      </c>
      <c r="G344" s="1">
        <v>36270</v>
      </c>
      <c r="H344" s="3">
        <v>41785</v>
      </c>
      <c r="I344" s="3">
        <v>38111</v>
      </c>
      <c r="J344"/>
      <c r="K344"/>
      <c r="L344" t="s">
        <v>462</v>
      </c>
    </row>
    <row r="345" spans="1:12" s="2" customFormat="1">
      <c r="A345" t="s">
        <v>2</v>
      </c>
      <c r="B345" t="s">
        <v>164</v>
      </c>
      <c r="C345"/>
      <c r="D345"/>
      <c r="E345"/>
      <c r="F345" s="1">
        <v>16639</v>
      </c>
      <c r="G345" s="1">
        <v>17566</v>
      </c>
      <c r="H345" s="3">
        <v>12653</v>
      </c>
      <c r="I345" s="3">
        <v>11930</v>
      </c>
      <c r="J345"/>
      <c r="K345"/>
      <c r="L345" t="s">
        <v>463</v>
      </c>
    </row>
    <row r="346" spans="1:12" s="2" customFormat="1">
      <c r="A346" t="s">
        <v>2</v>
      </c>
      <c r="B346" t="s">
        <v>165</v>
      </c>
      <c r="C346"/>
      <c r="D346"/>
      <c r="E346"/>
      <c r="F346" s="1">
        <v>52220</v>
      </c>
      <c r="G346" s="1">
        <v>52406</v>
      </c>
      <c r="H346" s="3">
        <v>52072</v>
      </c>
      <c r="I346" s="3">
        <v>48848</v>
      </c>
      <c r="J346" t="s">
        <v>166</v>
      </c>
      <c r="K346" t="s">
        <v>167</v>
      </c>
      <c r="L346" t="s">
        <v>464</v>
      </c>
    </row>
    <row r="347" spans="1:12" s="2" customFormat="1">
      <c r="A347" t="s">
        <v>2</v>
      </c>
      <c r="B347" t="s">
        <v>170</v>
      </c>
      <c r="C347"/>
      <c r="D347"/>
      <c r="E347"/>
      <c r="F347" s="1">
        <v>66408</v>
      </c>
      <c r="G347" s="1">
        <v>49372</v>
      </c>
      <c r="H347" s="3">
        <v>47123</v>
      </c>
      <c r="I347" s="3">
        <v>82933</v>
      </c>
      <c r="J347" t="s">
        <v>169</v>
      </c>
      <c r="K347" t="s">
        <v>168</v>
      </c>
      <c r="L347" t="s">
        <v>465</v>
      </c>
    </row>
    <row r="348" spans="1:12" s="2" customFormat="1">
      <c r="A348" t="s">
        <v>2</v>
      </c>
      <c r="B348" t="s">
        <v>172</v>
      </c>
      <c r="C348"/>
      <c r="D348"/>
      <c r="E348"/>
      <c r="F348" s="1">
        <v>45224</v>
      </c>
      <c r="G348" s="1">
        <v>45995</v>
      </c>
      <c r="H348" s="3">
        <v>49612</v>
      </c>
      <c r="I348" s="3">
        <v>45244</v>
      </c>
      <c r="J348" t="s">
        <v>489</v>
      </c>
      <c r="K348" t="s">
        <v>173</v>
      </c>
      <c r="L348" t="s">
        <v>466</v>
      </c>
    </row>
    <row r="349" spans="1:12" s="2" customFormat="1">
      <c r="A349" t="s">
        <v>2</v>
      </c>
      <c r="B349" t="s">
        <v>174</v>
      </c>
      <c r="C349"/>
      <c r="D349"/>
      <c r="E349"/>
      <c r="F349" s="1">
        <v>24282</v>
      </c>
      <c r="G349" s="1">
        <v>25811</v>
      </c>
      <c r="H349" s="3">
        <v>27879</v>
      </c>
      <c r="I349" s="3">
        <v>24370</v>
      </c>
      <c r="J349" t="s">
        <v>176</v>
      </c>
      <c r="K349" t="s">
        <v>175</v>
      </c>
      <c r="L349" t="s">
        <v>467</v>
      </c>
    </row>
    <row r="350" spans="1:12" s="2" customFormat="1">
      <c r="A350" t="s">
        <v>2</v>
      </c>
      <c r="B350" t="s">
        <v>177</v>
      </c>
      <c r="C350"/>
      <c r="D350"/>
      <c r="E350"/>
      <c r="F350" s="1">
        <v>28841</v>
      </c>
      <c r="G350" s="1">
        <v>30451</v>
      </c>
      <c r="H350" s="3">
        <v>28726</v>
      </c>
      <c r="I350" s="3">
        <v>29147</v>
      </c>
      <c r="J350" t="s">
        <v>178</v>
      </c>
      <c r="K350" t="s">
        <v>179</v>
      </c>
      <c r="L350" t="s">
        <v>468</v>
      </c>
    </row>
    <row r="351" spans="1:12" s="2" customFormat="1">
      <c r="A351" t="s">
        <v>2</v>
      </c>
      <c r="B351" t="s">
        <v>180</v>
      </c>
      <c r="C351"/>
      <c r="D351"/>
      <c r="E351"/>
      <c r="F351" s="1">
        <v>21509</v>
      </c>
      <c r="G351" s="1">
        <v>20725</v>
      </c>
      <c r="H351" s="3">
        <v>22429</v>
      </c>
      <c r="I351" s="3">
        <v>21572</v>
      </c>
      <c r="J351" t="s">
        <v>181</v>
      </c>
      <c r="K351"/>
      <c r="L351" t="s">
        <v>469</v>
      </c>
    </row>
    <row r="352" spans="1:12" s="2" customFormat="1">
      <c r="A352" t="s">
        <v>2</v>
      </c>
      <c r="B352" t="s">
        <v>182</v>
      </c>
      <c r="C352"/>
      <c r="D352"/>
      <c r="E352"/>
      <c r="F352" s="1">
        <v>206179</v>
      </c>
      <c r="G352" s="1">
        <v>234510</v>
      </c>
      <c r="H352" s="3">
        <v>176290</v>
      </c>
      <c r="I352" s="3">
        <v>206179</v>
      </c>
      <c r="J352"/>
      <c r="K352"/>
      <c r="L352" t="s">
        <v>470</v>
      </c>
    </row>
    <row r="353" spans="1:12" s="2" customFormat="1">
      <c r="A353" t="s">
        <v>2</v>
      </c>
      <c r="B353" t="s">
        <v>183</v>
      </c>
      <c r="C353"/>
      <c r="D353"/>
      <c r="E353"/>
      <c r="F353" s="1">
        <v>213954</v>
      </c>
      <c r="G353" s="1">
        <v>209310</v>
      </c>
      <c r="H353" s="3">
        <v>334340</v>
      </c>
      <c r="I353" s="3">
        <v>213954</v>
      </c>
      <c r="J353" t="s">
        <v>184</v>
      </c>
      <c r="K353"/>
      <c r="L353" t="s">
        <v>471</v>
      </c>
    </row>
    <row r="354" spans="1:12" s="2" customFormat="1">
      <c r="A354" t="s">
        <v>2</v>
      </c>
      <c r="B354" t="s">
        <v>185</v>
      </c>
      <c r="C354"/>
      <c r="D354"/>
      <c r="E354"/>
      <c r="F354" s="1">
        <v>24985</v>
      </c>
      <c r="G354" s="1">
        <v>26154</v>
      </c>
      <c r="H354" s="3">
        <v>0</v>
      </c>
      <c r="I354" s="3">
        <v>26705</v>
      </c>
      <c r="J354"/>
      <c r="K354"/>
      <c r="L354" t="s">
        <v>472</v>
      </c>
    </row>
    <row r="355" spans="1:12" s="2" customFormat="1">
      <c r="A355" t="s">
        <v>2</v>
      </c>
      <c r="B355" t="s">
        <v>186</v>
      </c>
      <c r="C355"/>
      <c r="D355"/>
      <c r="E355"/>
      <c r="F355" s="1">
        <v>1088308</v>
      </c>
      <c r="G355" s="1">
        <v>1137657</v>
      </c>
      <c r="H355" s="3">
        <v>1035245</v>
      </c>
      <c r="I355" s="3">
        <v>1095844</v>
      </c>
      <c r="J355" t="s">
        <v>473</v>
      </c>
      <c r="K355"/>
      <c r="L355" t="s">
        <v>474</v>
      </c>
    </row>
    <row r="356" spans="1:12" s="2" customFormat="1">
      <c r="A356" t="s">
        <v>2</v>
      </c>
      <c r="B356" t="s">
        <v>475</v>
      </c>
      <c r="C356"/>
      <c r="D356"/>
      <c r="E356"/>
      <c r="F356" s="1">
        <v>0</v>
      </c>
      <c r="G356" s="1">
        <v>4360</v>
      </c>
      <c r="H356" s="3">
        <v>0</v>
      </c>
      <c r="I356" s="3">
        <v>0</v>
      </c>
      <c r="J356" t="s">
        <v>476</v>
      </c>
      <c r="K356"/>
      <c r="L356" t="s">
        <v>477</v>
      </c>
    </row>
    <row r="357" spans="1:12" s="2" customFormat="1">
      <c r="A357" t="s">
        <v>2</v>
      </c>
      <c r="B357" t="s">
        <v>187</v>
      </c>
      <c r="C357"/>
      <c r="D357"/>
      <c r="E357"/>
      <c r="F357" s="1">
        <v>815161</v>
      </c>
      <c r="G357" s="1">
        <v>917671</v>
      </c>
      <c r="H357" s="3">
        <v>863327</v>
      </c>
      <c r="I357" s="3">
        <v>893057</v>
      </c>
      <c r="J357" t="s">
        <v>478</v>
      </c>
      <c r="K357"/>
      <c r="L357" t="s">
        <v>479</v>
      </c>
    </row>
    <row r="358" spans="1:12" s="2" customFormat="1">
      <c r="A358" t="s">
        <v>2</v>
      </c>
      <c r="B358" t="s">
        <v>480</v>
      </c>
      <c r="C358"/>
      <c r="D358"/>
      <c r="E358"/>
      <c r="F358" s="1">
        <v>32087</v>
      </c>
      <c r="G358" s="1">
        <v>33748</v>
      </c>
      <c r="H358" s="3">
        <v>0</v>
      </c>
      <c r="I358" s="3">
        <v>0</v>
      </c>
      <c r="J358" t="s">
        <v>481</v>
      </c>
      <c r="K358"/>
      <c r="L358" t="s">
        <v>482</v>
      </c>
    </row>
    <row r="359" spans="1:12" s="2" customFormat="1">
      <c r="A359" t="s">
        <v>2</v>
      </c>
      <c r="B359" t="s">
        <v>188</v>
      </c>
      <c r="C359"/>
      <c r="D359"/>
      <c r="E359"/>
      <c r="F359" s="1">
        <v>426803</v>
      </c>
      <c r="G359" s="1">
        <v>477515</v>
      </c>
      <c r="H359" s="3">
        <v>350759</v>
      </c>
      <c r="I359" s="3">
        <v>366701</v>
      </c>
      <c r="J359" t="s">
        <v>483</v>
      </c>
      <c r="K359"/>
      <c r="L359" t="s">
        <v>484</v>
      </c>
    </row>
    <row r="360" spans="1:12" s="2" customFormat="1">
      <c r="A360" t="s">
        <v>2</v>
      </c>
      <c r="B360" t="s">
        <v>189</v>
      </c>
      <c r="C360"/>
      <c r="D360"/>
      <c r="E360"/>
      <c r="F360" s="1">
        <v>2371</v>
      </c>
      <c r="G360" s="1">
        <v>2522</v>
      </c>
      <c r="H360" s="3">
        <v>2215</v>
      </c>
      <c r="I360" s="3">
        <v>2378</v>
      </c>
      <c r="J360" t="s">
        <v>485</v>
      </c>
      <c r="K360"/>
      <c r="L360" t="s">
        <v>486</v>
      </c>
    </row>
    <row r="361" spans="1:12" s="2" customFormat="1">
      <c r="A361" t="s">
        <v>2</v>
      </c>
      <c r="B361" t="s">
        <v>190</v>
      </c>
      <c r="C361"/>
      <c r="D361"/>
      <c r="E361"/>
      <c r="F361" s="1">
        <v>5989</v>
      </c>
      <c r="G361" s="1">
        <v>5962</v>
      </c>
      <c r="H361" s="3">
        <v>6109</v>
      </c>
      <c r="I361" s="3">
        <v>6206</v>
      </c>
      <c r="J361" t="s">
        <v>487</v>
      </c>
      <c r="K361"/>
      <c r="L361" t="s">
        <v>488</v>
      </c>
    </row>
    <row r="362" spans="1:12" s="2" customFormat="1">
      <c r="A362" t="s">
        <v>541</v>
      </c>
      <c r="B362" t="s">
        <v>542</v>
      </c>
      <c r="C362" t="s">
        <v>543</v>
      </c>
      <c r="D362" t="s">
        <v>544</v>
      </c>
      <c r="E362"/>
      <c r="F362" s="1">
        <v>55668</v>
      </c>
      <c r="G362" s="1">
        <v>82595</v>
      </c>
      <c r="H362" s="1"/>
      <c r="I362" s="1"/>
      <c r="J362"/>
      <c r="K362" t="s">
        <v>545</v>
      </c>
      <c r="L362" t="s">
        <v>993</v>
      </c>
    </row>
    <row r="363" spans="1:12" s="2" customFormat="1">
      <c r="A363" t="s">
        <v>541</v>
      </c>
      <c r="B363" t="s">
        <v>542</v>
      </c>
      <c r="C363" t="s">
        <v>543</v>
      </c>
      <c r="D363" t="s">
        <v>546</v>
      </c>
      <c r="E363"/>
      <c r="F363" s="1">
        <v>350000</v>
      </c>
      <c r="G363" s="1">
        <v>373526</v>
      </c>
      <c r="H363" s="1"/>
      <c r="I363" s="1"/>
      <c r="J363"/>
      <c r="K363" t="s">
        <v>545</v>
      </c>
      <c r="L363" t="s">
        <v>993</v>
      </c>
    </row>
    <row r="364" spans="1:12" s="2" customFormat="1">
      <c r="A364" t="s">
        <v>541</v>
      </c>
      <c r="B364" t="s">
        <v>542</v>
      </c>
      <c r="C364" t="s">
        <v>543</v>
      </c>
      <c r="D364" t="s">
        <v>547</v>
      </c>
      <c r="E364"/>
      <c r="F364" s="1">
        <v>5980</v>
      </c>
      <c r="G364" s="1">
        <v>6450</v>
      </c>
      <c r="H364" s="1"/>
      <c r="I364" s="1"/>
      <c r="J364"/>
      <c r="K364" t="s">
        <v>545</v>
      </c>
      <c r="L364" t="s">
        <v>993</v>
      </c>
    </row>
    <row r="365" spans="1:12" s="2" customFormat="1">
      <c r="A365" t="s">
        <v>541</v>
      </c>
      <c r="B365" t="s">
        <v>542</v>
      </c>
      <c r="C365" t="s">
        <v>543</v>
      </c>
      <c r="D365" t="s">
        <v>548</v>
      </c>
      <c r="E365"/>
      <c r="F365" s="1">
        <v>8463</v>
      </c>
      <c r="G365" s="1">
        <v>0</v>
      </c>
      <c r="H365" s="1"/>
      <c r="I365" s="1"/>
      <c r="J365"/>
      <c r="K365" t="s">
        <v>545</v>
      </c>
      <c r="L365" t="s">
        <v>993</v>
      </c>
    </row>
    <row r="366" spans="1:12" s="2" customFormat="1">
      <c r="A366" t="s">
        <v>541</v>
      </c>
      <c r="B366" t="s">
        <v>542</v>
      </c>
      <c r="C366" t="s">
        <v>543</v>
      </c>
      <c r="D366" t="s">
        <v>549</v>
      </c>
      <c r="E366"/>
      <c r="F366" s="1">
        <v>1028</v>
      </c>
      <c r="G366" s="1">
        <v>0</v>
      </c>
      <c r="H366" s="1"/>
      <c r="I366" s="1"/>
      <c r="J366"/>
      <c r="K366" t="s">
        <v>545</v>
      </c>
      <c r="L366" t="s">
        <v>993</v>
      </c>
    </row>
    <row r="367" spans="1:12" s="2" customFormat="1">
      <c r="A367" t="s">
        <v>541</v>
      </c>
      <c r="B367" t="s">
        <v>542</v>
      </c>
      <c r="C367" t="s">
        <v>543</v>
      </c>
      <c r="D367" t="s">
        <v>550</v>
      </c>
      <c r="E367"/>
      <c r="F367" s="1">
        <v>3084</v>
      </c>
      <c r="G367" s="1">
        <v>0</v>
      </c>
      <c r="H367" s="1"/>
      <c r="I367" s="1"/>
      <c r="J367"/>
      <c r="K367" t="s">
        <v>545</v>
      </c>
      <c r="L367" t="s">
        <v>993</v>
      </c>
    </row>
    <row r="368" spans="1:12" s="2" customFormat="1">
      <c r="A368" t="s">
        <v>541</v>
      </c>
      <c r="B368" t="s">
        <v>542</v>
      </c>
      <c r="C368" t="s">
        <v>543</v>
      </c>
      <c r="D368" t="s">
        <v>551</v>
      </c>
      <c r="E368"/>
      <c r="F368" s="1">
        <v>9100</v>
      </c>
      <c r="G368" s="1">
        <v>3820</v>
      </c>
      <c r="H368" s="1"/>
      <c r="I368" s="1"/>
      <c r="J368"/>
      <c r="K368" t="s">
        <v>545</v>
      </c>
      <c r="L368" t="s">
        <v>993</v>
      </c>
    </row>
    <row r="369" spans="1:12" s="2" customFormat="1">
      <c r="A369" t="s">
        <v>541</v>
      </c>
      <c r="B369" t="s">
        <v>542</v>
      </c>
      <c r="C369" t="s">
        <v>552</v>
      </c>
      <c r="D369" t="s">
        <v>553</v>
      </c>
      <c r="E369"/>
      <c r="F369" s="1">
        <v>890400</v>
      </c>
      <c r="G369" s="1">
        <v>949000</v>
      </c>
      <c r="H369" s="1"/>
      <c r="I369" s="1"/>
      <c r="J369"/>
      <c r="K369" t="s">
        <v>545</v>
      </c>
      <c r="L369" t="s">
        <v>993</v>
      </c>
    </row>
    <row r="370" spans="1:12" s="2" customFormat="1">
      <c r="A370" t="s">
        <v>541</v>
      </c>
      <c r="B370" t="s">
        <v>542</v>
      </c>
      <c r="C370" t="s">
        <v>542</v>
      </c>
      <c r="D370" t="s">
        <v>554</v>
      </c>
      <c r="E370"/>
      <c r="F370" s="1">
        <v>45638</v>
      </c>
      <c r="G370" s="1">
        <v>46117</v>
      </c>
      <c r="H370" s="1"/>
      <c r="I370" s="1"/>
      <c r="J370"/>
      <c r="K370" t="s">
        <v>545</v>
      </c>
      <c r="L370" t="s">
        <v>993</v>
      </c>
    </row>
    <row r="371" spans="1:12" s="2" customFormat="1">
      <c r="A371" t="s">
        <v>541</v>
      </c>
      <c r="B371" t="s">
        <v>555</v>
      </c>
      <c r="C371" t="s">
        <v>556</v>
      </c>
      <c r="D371" t="s">
        <v>557</v>
      </c>
      <c r="E371"/>
      <c r="F371">
        <v>43</v>
      </c>
      <c r="G371">
        <v>23</v>
      </c>
      <c r="H371"/>
      <c r="I371"/>
      <c r="J371"/>
      <c r="K371" t="s">
        <v>545</v>
      </c>
      <c r="L371" t="s">
        <v>993</v>
      </c>
    </row>
    <row r="372" spans="1:12" s="2" customFormat="1">
      <c r="A372" t="s">
        <v>541</v>
      </c>
      <c r="B372" t="s">
        <v>555</v>
      </c>
      <c r="C372" t="s">
        <v>556</v>
      </c>
      <c r="D372" t="s">
        <v>558</v>
      </c>
      <c r="E372"/>
      <c r="F372">
        <v>956</v>
      </c>
      <c r="G372">
        <v>974</v>
      </c>
      <c r="H372"/>
      <c r="I372"/>
      <c r="J372"/>
      <c r="K372" t="s">
        <v>545</v>
      </c>
      <c r="L372" t="s">
        <v>993</v>
      </c>
    </row>
    <row r="373" spans="1:12" s="2" customFormat="1">
      <c r="A373" t="s">
        <v>541</v>
      </c>
      <c r="B373" t="s">
        <v>555</v>
      </c>
      <c r="C373" t="s">
        <v>559</v>
      </c>
      <c r="D373" t="s">
        <v>560</v>
      </c>
      <c r="E373"/>
      <c r="F373" s="1">
        <v>9376</v>
      </c>
      <c r="G373">
        <v>100</v>
      </c>
      <c r="H373" s="1"/>
      <c r="I373"/>
      <c r="J373"/>
      <c r="K373" t="s">
        <v>545</v>
      </c>
      <c r="L373" t="s">
        <v>993</v>
      </c>
    </row>
    <row r="374" spans="1:12" s="2" customFormat="1">
      <c r="A374" t="s">
        <v>541</v>
      </c>
      <c r="B374" t="s">
        <v>555</v>
      </c>
      <c r="C374" t="s">
        <v>559</v>
      </c>
      <c r="D374" t="s">
        <v>561</v>
      </c>
      <c r="E374"/>
      <c r="F374" s="1">
        <v>1800</v>
      </c>
      <c r="G374" s="1">
        <v>4198</v>
      </c>
      <c r="H374" s="1"/>
      <c r="I374" s="1"/>
      <c r="J374"/>
      <c r="K374" t="s">
        <v>545</v>
      </c>
      <c r="L374" t="s">
        <v>993</v>
      </c>
    </row>
    <row r="375" spans="1:12" s="2" customFormat="1">
      <c r="A375" t="s">
        <v>541</v>
      </c>
      <c r="B375" t="s">
        <v>555</v>
      </c>
      <c r="C375" t="s">
        <v>555</v>
      </c>
      <c r="D375" t="s">
        <v>554</v>
      </c>
      <c r="E375"/>
      <c r="F375" s="1">
        <v>85098</v>
      </c>
      <c r="G375" s="1">
        <v>91091</v>
      </c>
      <c r="H375" s="1"/>
      <c r="I375" s="1"/>
      <c r="J375"/>
      <c r="K375" t="s">
        <v>545</v>
      </c>
      <c r="L375" t="s">
        <v>993</v>
      </c>
    </row>
    <row r="376" spans="1:12" s="2" customFormat="1">
      <c r="A376" t="s">
        <v>541</v>
      </c>
      <c r="B376" t="s">
        <v>562</v>
      </c>
      <c r="C376" t="s">
        <v>563</v>
      </c>
      <c r="D376"/>
      <c r="E376"/>
      <c r="F376" s="1">
        <v>41100</v>
      </c>
      <c r="G376" s="1">
        <v>42000</v>
      </c>
      <c r="H376" s="1"/>
      <c r="I376" s="1"/>
      <c r="J376"/>
      <c r="K376" t="s">
        <v>545</v>
      </c>
      <c r="L376" t="s">
        <v>993</v>
      </c>
    </row>
    <row r="377" spans="1:12" s="2" customFormat="1">
      <c r="A377" t="s">
        <v>541</v>
      </c>
      <c r="B377" t="s">
        <v>562</v>
      </c>
      <c r="C377" t="s">
        <v>564</v>
      </c>
      <c r="D377"/>
      <c r="E377"/>
      <c r="F377">
        <v>184</v>
      </c>
      <c r="G377">
        <v>192</v>
      </c>
      <c r="H377"/>
      <c r="I377"/>
      <c r="J377"/>
      <c r="K377" t="s">
        <v>545</v>
      </c>
      <c r="L377" t="s">
        <v>993</v>
      </c>
    </row>
    <row r="378" spans="1:12" s="2" customFormat="1">
      <c r="A378" t="s">
        <v>541</v>
      </c>
      <c r="B378" t="s">
        <v>562</v>
      </c>
      <c r="C378" t="s">
        <v>565</v>
      </c>
      <c r="D378"/>
      <c r="E378"/>
      <c r="F378" s="1">
        <v>35</v>
      </c>
      <c r="G378" s="1">
        <v>36</v>
      </c>
      <c r="H378" s="1"/>
      <c r="I378" s="1"/>
      <c r="J378"/>
      <c r="K378" t="s">
        <v>545</v>
      </c>
      <c r="L378" t="s">
        <v>993</v>
      </c>
    </row>
    <row r="379" spans="1:12" s="2" customFormat="1">
      <c r="A379" t="s">
        <v>541</v>
      </c>
      <c r="B379" t="s">
        <v>562</v>
      </c>
      <c r="C379" t="s">
        <v>566</v>
      </c>
      <c r="D379"/>
      <c r="E379"/>
      <c r="F379" s="1">
        <v>0</v>
      </c>
      <c r="G379" s="1">
        <v>1625</v>
      </c>
      <c r="H379" s="1"/>
      <c r="I379" s="1"/>
      <c r="J379"/>
      <c r="K379" t="s">
        <v>545</v>
      </c>
      <c r="L379" t="s">
        <v>993</v>
      </c>
    </row>
    <row r="380" spans="1:12" s="2" customFormat="1">
      <c r="A380" t="s">
        <v>541</v>
      </c>
      <c r="B380" t="s">
        <v>562</v>
      </c>
      <c r="C380" t="s">
        <v>567</v>
      </c>
      <c r="D380"/>
      <c r="E380"/>
      <c r="F380" s="1">
        <v>112200</v>
      </c>
      <c r="G380" s="1">
        <v>114300</v>
      </c>
      <c r="H380" s="1"/>
      <c r="I380" s="1"/>
      <c r="J380"/>
      <c r="K380" t="s">
        <v>545</v>
      </c>
      <c r="L380" t="s">
        <v>993</v>
      </c>
    </row>
    <row r="381" spans="1:12" s="2" customFormat="1">
      <c r="A381" t="s">
        <v>541</v>
      </c>
      <c r="B381" t="s">
        <v>562</v>
      </c>
      <c r="C381" t="s">
        <v>568</v>
      </c>
      <c r="D381"/>
      <c r="E381"/>
      <c r="F381" s="1">
        <v>0</v>
      </c>
      <c r="G381" s="1">
        <v>1050</v>
      </c>
      <c r="H381" s="1"/>
      <c r="I381" s="1"/>
      <c r="J381"/>
      <c r="K381" t="s">
        <v>545</v>
      </c>
      <c r="L381" t="s">
        <v>993</v>
      </c>
    </row>
    <row r="382" spans="1:12" s="2" customFormat="1">
      <c r="A382" t="s">
        <v>541</v>
      </c>
      <c r="B382" t="s">
        <v>562</v>
      </c>
      <c r="C382" t="s">
        <v>569</v>
      </c>
      <c r="D382"/>
      <c r="E382"/>
      <c r="F382" s="1">
        <v>112200</v>
      </c>
      <c r="G382" s="1">
        <v>114300</v>
      </c>
      <c r="H382" s="1"/>
      <c r="I382" s="1"/>
      <c r="J382"/>
      <c r="K382" t="s">
        <v>545</v>
      </c>
      <c r="L382" t="s">
        <v>993</v>
      </c>
    </row>
    <row r="383" spans="1:12" s="2" customFormat="1">
      <c r="A383" t="s">
        <v>541</v>
      </c>
      <c r="B383" t="s">
        <v>562</v>
      </c>
      <c r="C383" t="s">
        <v>570</v>
      </c>
      <c r="D383"/>
      <c r="E383"/>
      <c r="F383" s="1">
        <v>0</v>
      </c>
      <c r="G383" s="1">
        <v>1050</v>
      </c>
      <c r="H383" s="1"/>
      <c r="I383" s="1"/>
      <c r="J383"/>
      <c r="K383" t="s">
        <v>545</v>
      </c>
      <c r="L383" t="s">
        <v>993</v>
      </c>
    </row>
    <row r="384" spans="1:12" s="2" customFormat="1">
      <c r="A384" t="s">
        <v>541</v>
      </c>
      <c r="B384" t="s">
        <v>562</v>
      </c>
      <c r="C384" t="s">
        <v>571</v>
      </c>
      <c r="D384"/>
      <c r="E384"/>
      <c r="F384" s="1">
        <v>63323</v>
      </c>
      <c r="G384" s="1">
        <v>56947</v>
      </c>
      <c r="H384" s="1"/>
      <c r="I384" s="1"/>
      <c r="J384"/>
      <c r="K384" t="s">
        <v>545</v>
      </c>
      <c r="L384" t="s">
        <v>993</v>
      </c>
    </row>
    <row r="385" spans="1:12" s="2" customFormat="1">
      <c r="A385" t="s">
        <v>541</v>
      </c>
      <c r="B385" t="s">
        <v>562</v>
      </c>
      <c r="C385" t="s">
        <v>572</v>
      </c>
      <c r="D385"/>
      <c r="E385"/>
      <c r="F385" s="1">
        <v>3100</v>
      </c>
      <c r="G385" s="1">
        <v>3169</v>
      </c>
      <c r="H385" s="1"/>
      <c r="I385" s="1"/>
      <c r="J385"/>
      <c r="K385" t="s">
        <v>545</v>
      </c>
      <c r="L385" t="s">
        <v>993</v>
      </c>
    </row>
    <row r="386" spans="1:12" s="2" customFormat="1">
      <c r="A386" t="s">
        <v>541</v>
      </c>
      <c r="B386" t="s">
        <v>562</v>
      </c>
      <c r="C386" t="s">
        <v>573</v>
      </c>
      <c r="D386"/>
      <c r="E386"/>
      <c r="F386" s="1">
        <v>107113</v>
      </c>
      <c r="G386" s="1">
        <v>119034</v>
      </c>
      <c r="H386" s="1"/>
      <c r="I386" s="1"/>
      <c r="J386"/>
      <c r="K386" t="s">
        <v>545</v>
      </c>
      <c r="L386" t="s">
        <v>993</v>
      </c>
    </row>
    <row r="387" spans="1:12" s="2" customFormat="1">
      <c r="A387" t="s">
        <v>541</v>
      </c>
      <c r="B387" t="s">
        <v>562</v>
      </c>
      <c r="C387" t="s">
        <v>574</v>
      </c>
      <c r="D387"/>
      <c r="E387"/>
      <c r="F387" s="1">
        <v>130</v>
      </c>
      <c r="G387" s="1">
        <v>535</v>
      </c>
      <c r="H387" s="1"/>
      <c r="I387" s="1"/>
      <c r="J387"/>
      <c r="K387" t="s">
        <v>545</v>
      </c>
      <c r="L387" t="s">
        <v>993</v>
      </c>
    </row>
    <row r="388" spans="1:12" s="2" customFormat="1">
      <c r="A388" t="s">
        <v>541</v>
      </c>
      <c r="B388" t="s">
        <v>562</v>
      </c>
      <c r="C388" t="s">
        <v>575</v>
      </c>
      <c r="D388"/>
      <c r="E388"/>
      <c r="F388" s="1">
        <v>77730</v>
      </c>
      <c r="G388" s="1">
        <v>80839</v>
      </c>
      <c r="H388" s="1"/>
      <c r="I388" s="1"/>
      <c r="J388"/>
      <c r="K388" t="s">
        <v>545</v>
      </c>
      <c r="L388" t="s">
        <v>993</v>
      </c>
    </row>
    <row r="389" spans="1:12" s="2" customFormat="1">
      <c r="A389" t="s">
        <v>541</v>
      </c>
      <c r="B389" t="s">
        <v>562</v>
      </c>
      <c r="C389" t="s">
        <v>554</v>
      </c>
      <c r="D389"/>
      <c r="E389"/>
      <c r="F389" s="1">
        <v>15178</v>
      </c>
      <c r="G389" s="1">
        <v>15350</v>
      </c>
      <c r="H389" s="1"/>
      <c r="I389" s="1"/>
      <c r="J389"/>
      <c r="K389" t="s">
        <v>545</v>
      </c>
      <c r="L389" t="s">
        <v>993</v>
      </c>
    </row>
    <row r="390" spans="1:12" s="2" customFormat="1">
      <c r="A390" t="s">
        <v>541</v>
      </c>
      <c r="B390" t="s">
        <v>576</v>
      </c>
      <c r="C390" t="s">
        <v>577</v>
      </c>
      <c r="D390"/>
      <c r="E390"/>
      <c r="F390" s="1">
        <v>3500</v>
      </c>
      <c r="G390" s="1">
        <v>1500</v>
      </c>
      <c r="H390" s="1"/>
      <c r="I390" s="1"/>
      <c r="J390"/>
      <c r="K390" t="s">
        <v>545</v>
      </c>
      <c r="L390" t="s">
        <v>993</v>
      </c>
    </row>
    <row r="391" spans="1:12" s="2" customFormat="1">
      <c r="A391" t="s">
        <v>541</v>
      </c>
      <c r="B391" t="s">
        <v>576</v>
      </c>
      <c r="C391" t="s">
        <v>578</v>
      </c>
      <c r="D391"/>
      <c r="E391"/>
      <c r="F391" s="1">
        <v>1000</v>
      </c>
      <c r="G391" s="1">
        <v>1000</v>
      </c>
      <c r="H391" s="1"/>
      <c r="I391" s="1"/>
      <c r="J391"/>
      <c r="K391" t="s">
        <v>545</v>
      </c>
      <c r="L391" t="s">
        <v>993</v>
      </c>
    </row>
    <row r="392" spans="1:12" s="2" customFormat="1">
      <c r="A392" t="s">
        <v>541</v>
      </c>
      <c r="B392" t="s">
        <v>576</v>
      </c>
      <c r="C392" t="s">
        <v>554</v>
      </c>
      <c r="D392"/>
      <c r="E392"/>
      <c r="F392" s="1">
        <v>19713</v>
      </c>
      <c r="G392" s="1">
        <v>19841</v>
      </c>
      <c r="H392" s="1"/>
      <c r="I392" s="1"/>
      <c r="J392"/>
      <c r="K392" t="s">
        <v>545</v>
      </c>
      <c r="L392" t="s">
        <v>993</v>
      </c>
    </row>
    <row r="393" spans="1:12" s="2" customFormat="1">
      <c r="A393" t="s">
        <v>541</v>
      </c>
      <c r="B393" t="s">
        <v>579</v>
      </c>
      <c r="C393" t="s">
        <v>580</v>
      </c>
      <c r="D393"/>
      <c r="E393"/>
      <c r="F393" s="1">
        <v>1500</v>
      </c>
      <c r="G393" s="1">
        <v>1500</v>
      </c>
      <c r="H393" s="1"/>
      <c r="I393" s="1"/>
      <c r="J393"/>
      <c r="K393" t="s">
        <v>545</v>
      </c>
      <c r="L393" t="s">
        <v>993</v>
      </c>
    </row>
    <row r="394" spans="1:12" s="2" customFormat="1">
      <c r="A394" t="s">
        <v>541</v>
      </c>
      <c r="B394" t="s">
        <v>579</v>
      </c>
      <c r="C394" t="s">
        <v>581</v>
      </c>
      <c r="D394"/>
      <c r="E394"/>
      <c r="F394" s="1">
        <v>0</v>
      </c>
      <c r="G394" s="1">
        <v>2000</v>
      </c>
      <c r="H394" s="1"/>
      <c r="I394" s="1"/>
      <c r="J394"/>
      <c r="K394" t="s">
        <v>545</v>
      </c>
      <c r="L394" t="s">
        <v>993</v>
      </c>
    </row>
    <row r="395" spans="1:12">
      <c r="A395" t="s">
        <v>541</v>
      </c>
      <c r="B395" t="s">
        <v>579</v>
      </c>
      <c r="C395" t="s">
        <v>582</v>
      </c>
      <c r="F395" s="1">
        <v>1446</v>
      </c>
      <c r="G395" s="1">
        <v>1519</v>
      </c>
      <c r="H395" s="1"/>
      <c r="I395" s="1"/>
      <c r="K395" t="s">
        <v>545</v>
      </c>
      <c r="L395" t="s">
        <v>993</v>
      </c>
    </row>
    <row r="396" spans="1:12">
      <c r="A396" t="s">
        <v>541</v>
      </c>
      <c r="B396" t="s">
        <v>579</v>
      </c>
      <c r="C396" t="s">
        <v>583</v>
      </c>
      <c r="F396" s="1">
        <v>1000</v>
      </c>
      <c r="G396" s="1">
        <v>1000</v>
      </c>
      <c r="H396" s="1"/>
      <c r="I396" s="1"/>
      <c r="K396" t="s">
        <v>545</v>
      </c>
      <c r="L396" t="s">
        <v>993</v>
      </c>
    </row>
    <row r="397" spans="1:12">
      <c r="A397" t="s">
        <v>541</v>
      </c>
      <c r="B397" t="s">
        <v>579</v>
      </c>
      <c r="C397" t="s">
        <v>584</v>
      </c>
      <c r="F397" s="1">
        <v>24627</v>
      </c>
      <c r="G397" s="1">
        <v>18834</v>
      </c>
      <c r="H397" s="1"/>
      <c r="I397" s="1"/>
      <c r="K397" t="s">
        <v>545</v>
      </c>
      <c r="L397" t="s">
        <v>993</v>
      </c>
    </row>
    <row r="398" spans="1:12">
      <c r="A398" t="s">
        <v>541</v>
      </c>
      <c r="B398" t="s">
        <v>579</v>
      </c>
      <c r="C398" t="s">
        <v>585</v>
      </c>
      <c r="F398" s="1">
        <v>2757</v>
      </c>
      <c r="G398" s="1">
        <v>2757</v>
      </c>
      <c r="H398" s="1"/>
      <c r="I398" s="1"/>
      <c r="K398" t="s">
        <v>545</v>
      </c>
      <c r="L398" t="s">
        <v>993</v>
      </c>
    </row>
    <row r="399" spans="1:12">
      <c r="A399" t="s">
        <v>541</v>
      </c>
      <c r="B399" t="s">
        <v>579</v>
      </c>
      <c r="C399" t="s">
        <v>586</v>
      </c>
      <c r="F399" s="1">
        <v>42521</v>
      </c>
      <c r="G399" s="1">
        <v>42460</v>
      </c>
      <c r="H399" s="1"/>
      <c r="I399" s="1"/>
      <c r="K399" t="s">
        <v>545</v>
      </c>
      <c r="L399" t="s">
        <v>993</v>
      </c>
    </row>
    <row r="400" spans="1:12">
      <c r="A400" t="s">
        <v>541</v>
      </c>
      <c r="B400" t="s">
        <v>579</v>
      </c>
      <c r="C400" t="s">
        <v>587</v>
      </c>
      <c r="F400" s="1">
        <v>1166</v>
      </c>
      <c r="G400" s="1">
        <v>1166</v>
      </c>
      <c r="H400" s="1"/>
      <c r="I400" s="1"/>
      <c r="K400" t="s">
        <v>545</v>
      </c>
      <c r="L400" t="s">
        <v>993</v>
      </c>
    </row>
    <row r="401" spans="1:12">
      <c r="A401" t="s">
        <v>541</v>
      </c>
      <c r="B401" t="s">
        <v>579</v>
      </c>
      <c r="C401" t="s">
        <v>588</v>
      </c>
      <c r="F401" s="1">
        <v>118200</v>
      </c>
      <c r="G401" s="1">
        <v>123956</v>
      </c>
      <c r="H401" s="1"/>
      <c r="I401" s="1"/>
      <c r="K401" t="s">
        <v>545</v>
      </c>
      <c r="L401" t="s">
        <v>993</v>
      </c>
    </row>
    <row r="402" spans="1:12">
      <c r="A402" t="s">
        <v>541</v>
      </c>
      <c r="B402" t="s">
        <v>579</v>
      </c>
      <c r="C402" t="s">
        <v>554</v>
      </c>
      <c r="F402" s="1">
        <v>38303</v>
      </c>
      <c r="G402" s="1">
        <v>38072</v>
      </c>
      <c r="H402" s="1"/>
      <c r="I402" s="1"/>
      <c r="K402" t="s">
        <v>545</v>
      </c>
      <c r="L402" t="s">
        <v>993</v>
      </c>
    </row>
    <row r="403" spans="1:12">
      <c r="A403" t="s">
        <v>589</v>
      </c>
      <c r="B403" t="s">
        <v>590</v>
      </c>
      <c r="F403" s="1">
        <v>5513</v>
      </c>
      <c r="G403" s="1">
        <v>5489</v>
      </c>
      <c r="H403" s="1"/>
      <c r="I403" s="1"/>
      <c r="K403" t="s">
        <v>591</v>
      </c>
      <c r="L403" t="s">
        <v>994</v>
      </c>
    </row>
    <row r="404" spans="1:12">
      <c r="A404" t="s">
        <v>589</v>
      </c>
      <c r="B404" t="s">
        <v>592</v>
      </c>
      <c r="F404" s="1">
        <v>111</v>
      </c>
      <c r="G404" s="1">
        <v>111</v>
      </c>
      <c r="H404" s="1"/>
      <c r="I404" s="1"/>
      <c r="K404" t="s">
        <v>591</v>
      </c>
      <c r="L404" t="s">
        <v>994</v>
      </c>
    </row>
    <row r="405" spans="1:12">
      <c r="A405" t="s">
        <v>589</v>
      </c>
      <c r="B405" t="s">
        <v>593</v>
      </c>
      <c r="F405" s="1">
        <v>114</v>
      </c>
      <c r="G405" s="1">
        <v>115</v>
      </c>
      <c r="H405" s="1"/>
      <c r="I405" s="1"/>
      <c r="K405" t="s">
        <v>591</v>
      </c>
      <c r="L405" t="s">
        <v>994</v>
      </c>
    </row>
    <row r="406" spans="1:12">
      <c r="A406" t="s">
        <v>589</v>
      </c>
      <c r="B406" t="s">
        <v>594</v>
      </c>
      <c r="F406" s="1">
        <v>3394</v>
      </c>
      <c r="G406" s="1">
        <v>3407</v>
      </c>
      <c r="H406" s="1"/>
      <c r="I406" s="1"/>
      <c r="K406" t="s">
        <v>591</v>
      </c>
      <c r="L406" t="s">
        <v>994</v>
      </c>
    </row>
    <row r="407" spans="1:12">
      <c r="A407" t="s">
        <v>589</v>
      </c>
      <c r="B407" t="s">
        <v>595</v>
      </c>
      <c r="F407" s="1">
        <v>420</v>
      </c>
      <c r="G407" s="1">
        <v>424</v>
      </c>
      <c r="H407" s="1"/>
      <c r="I407" s="1"/>
      <c r="K407" t="s">
        <v>591</v>
      </c>
      <c r="L407" t="s">
        <v>994</v>
      </c>
    </row>
    <row r="408" spans="1:12">
      <c r="A408" t="s">
        <v>589</v>
      </c>
      <c r="B408" t="s">
        <v>596</v>
      </c>
      <c r="F408" s="1">
        <v>1722</v>
      </c>
      <c r="G408" s="1">
        <v>1725</v>
      </c>
      <c r="H408" s="1"/>
      <c r="I408" s="1"/>
      <c r="K408" t="s">
        <v>591</v>
      </c>
      <c r="L408" t="s">
        <v>994</v>
      </c>
    </row>
    <row r="409" spans="1:12">
      <c r="A409" t="s">
        <v>589</v>
      </c>
      <c r="B409" t="s">
        <v>597</v>
      </c>
      <c r="F409" s="1">
        <v>3256</v>
      </c>
      <c r="G409" s="1">
        <v>3153</v>
      </c>
      <c r="H409" s="1"/>
      <c r="I409" s="1"/>
      <c r="K409" t="s">
        <v>591</v>
      </c>
      <c r="L409" t="s">
        <v>994</v>
      </c>
    </row>
    <row r="410" spans="1:12">
      <c r="A410" t="s">
        <v>589</v>
      </c>
      <c r="B410" t="s">
        <v>598</v>
      </c>
      <c r="F410" s="1">
        <v>410</v>
      </c>
      <c r="G410" s="1">
        <v>4465</v>
      </c>
      <c r="H410" s="1"/>
      <c r="I410" s="1"/>
      <c r="K410" t="s">
        <v>591</v>
      </c>
      <c r="L410" t="s">
        <v>994</v>
      </c>
    </row>
    <row r="411" spans="1:12">
      <c r="A411" t="s">
        <v>589</v>
      </c>
      <c r="B411" t="s">
        <v>599</v>
      </c>
      <c r="F411" s="1">
        <v>62858</v>
      </c>
      <c r="G411" s="1">
        <v>53239</v>
      </c>
      <c r="H411" s="1"/>
      <c r="I411" s="1"/>
      <c r="K411" t="s">
        <v>591</v>
      </c>
      <c r="L411" t="s">
        <v>994</v>
      </c>
    </row>
    <row r="412" spans="1:12">
      <c r="A412" t="s">
        <v>589</v>
      </c>
      <c r="B412" t="s">
        <v>600</v>
      </c>
      <c r="F412" s="1">
        <v>26253</v>
      </c>
      <c r="G412" s="1">
        <v>23028</v>
      </c>
      <c r="H412" s="1"/>
      <c r="I412" s="1"/>
      <c r="K412" t="s">
        <v>591</v>
      </c>
      <c r="L412" t="s">
        <v>994</v>
      </c>
    </row>
    <row r="413" spans="1:12">
      <c r="A413" t="s">
        <v>589</v>
      </c>
      <c r="B413" t="s">
        <v>601</v>
      </c>
      <c r="F413" s="1">
        <v>32013</v>
      </c>
      <c r="G413" s="1">
        <v>28884</v>
      </c>
      <c r="H413" s="1"/>
      <c r="I413" s="1"/>
      <c r="K413" t="s">
        <v>591</v>
      </c>
      <c r="L413" t="s">
        <v>994</v>
      </c>
    </row>
    <row r="414" spans="1:12">
      <c r="A414" t="s">
        <v>589</v>
      </c>
      <c r="B414" t="s">
        <v>602</v>
      </c>
      <c r="F414" s="1">
        <v>22206</v>
      </c>
      <c r="G414" s="1">
        <v>86975</v>
      </c>
      <c r="H414" s="1"/>
      <c r="I414" s="1"/>
      <c r="K414" t="s">
        <v>591</v>
      </c>
      <c r="L414" t="s">
        <v>994</v>
      </c>
    </row>
    <row r="415" spans="1:12">
      <c r="A415" t="s">
        <v>589</v>
      </c>
      <c r="B415" t="s">
        <v>603</v>
      </c>
      <c r="F415" s="1">
        <v>1113</v>
      </c>
      <c r="G415" s="1">
        <v>995</v>
      </c>
      <c r="H415" s="1"/>
      <c r="I415" s="1"/>
      <c r="K415" t="s">
        <v>591</v>
      </c>
      <c r="L415" t="s">
        <v>994</v>
      </c>
    </row>
    <row r="416" spans="1:12">
      <c r="A416" t="s">
        <v>589</v>
      </c>
      <c r="B416" t="s">
        <v>604</v>
      </c>
      <c r="F416" s="1">
        <v>3494</v>
      </c>
      <c r="G416" s="1">
        <v>3123</v>
      </c>
      <c r="H416" s="1"/>
      <c r="I416" s="1"/>
      <c r="K416" t="s">
        <v>591</v>
      </c>
      <c r="L416" t="s">
        <v>994</v>
      </c>
    </row>
    <row r="417" spans="1:12">
      <c r="A417" t="s">
        <v>589</v>
      </c>
      <c r="B417" t="s">
        <v>605</v>
      </c>
      <c r="F417" s="1">
        <v>10782</v>
      </c>
      <c r="G417" s="1">
        <v>8674</v>
      </c>
      <c r="H417" s="1"/>
      <c r="I417" s="1"/>
      <c r="K417" t="s">
        <v>591</v>
      </c>
      <c r="L417" t="s">
        <v>994</v>
      </c>
    </row>
    <row r="418" spans="1:12">
      <c r="A418" t="s">
        <v>606</v>
      </c>
      <c r="B418" t="s">
        <v>996</v>
      </c>
      <c r="C418" t="s">
        <v>607</v>
      </c>
      <c r="D418" t="s">
        <v>608</v>
      </c>
      <c r="F418" s="1">
        <v>0</v>
      </c>
      <c r="G418" s="1">
        <v>28000</v>
      </c>
      <c r="H418" s="1"/>
      <c r="I418" s="1"/>
      <c r="K418" t="s">
        <v>609</v>
      </c>
      <c r="L418" t="s">
        <v>995</v>
      </c>
    </row>
    <row r="419" spans="1:12">
      <c r="A419" t="s">
        <v>606</v>
      </c>
      <c r="B419" t="s">
        <v>996</v>
      </c>
      <c r="C419" t="s">
        <v>607</v>
      </c>
      <c r="D419" t="s">
        <v>610</v>
      </c>
      <c r="F419" s="1">
        <v>58500</v>
      </c>
      <c r="G419" s="1">
        <v>82087</v>
      </c>
      <c r="H419" s="1"/>
      <c r="I419" s="1"/>
      <c r="K419" t="s">
        <v>609</v>
      </c>
      <c r="L419" t="s">
        <v>995</v>
      </c>
    </row>
    <row r="420" spans="1:12">
      <c r="A420" t="s">
        <v>606</v>
      </c>
      <c r="B420" t="s">
        <v>996</v>
      </c>
      <c r="C420" t="s">
        <v>607</v>
      </c>
      <c r="D420" t="s">
        <v>611</v>
      </c>
      <c r="F420" s="1">
        <v>10000</v>
      </c>
      <c r="G420" s="1">
        <v>15000</v>
      </c>
      <c r="H420" s="1"/>
      <c r="I420" s="1"/>
      <c r="K420" t="s">
        <v>609</v>
      </c>
      <c r="L420" t="s">
        <v>995</v>
      </c>
    </row>
    <row r="421" spans="1:12">
      <c r="A421" t="s">
        <v>606</v>
      </c>
      <c r="B421" t="s">
        <v>996</v>
      </c>
      <c r="C421" t="s">
        <v>607</v>
      </c>
      <c r="D421" t="s">
        <v>612</v>
      </c>
      <c r="F421" s="1">
        <v>625</v>
      </c>
      <c r="G421" s="1">
        <v>0</v>
      </c>
      <c r="H421" s="1"/>
      <c r="I421" s="1"/>
      <c r="K421" t="s">
        <v>609</v>
      </c>
      <c r="L421" t="s">
        <v>995</v>
      </c>
    </row>
    <row r="422" spans="1:12">
      <c r="A422" t="s">
        <v>606</v>
      </c>
      <c r="B422" t="s">
        <v>996</v>
      </c>
      <c r="C422" t="s">
        <v>607</v>
      </c>
      <c r="D422" t="s">
        <v>613</v>
      </c>
      <c r="F422" s="1">
        <v>0</v>
      </c>
      <c r="G422" s="1">
        <v>1400</v>
      </c>
      <c r="H422" s="1"/>
      <c r="I422" s="1"/>
      <c r="K422" t="s">
        <v>609</v>
      </c>
      <c r="L422" t="s">
        <v>995</v>
      </c>
    </row>
    <row r="423" spans="1:12">
      <c r="A423" t="s">
        <v>606</v>
      </c>
      <c r="B423" t="s">
        <v>996</v>
      </c>
      <c r="C423" t="s">
        <v>607</v>
      </c>
      <c r="D423" t="s">
        <v>614</v>
      </c>
      <c r="F423" s="1">
        <v>6532</v>
      </c>
      <c r="G423" s="1">
        <v>18990</v>
      </c>
      <c r="H423" s="1"/>
      <c r="I423" s="1"/>
      <c r="K423" t="s">
        <v>609</v>
      </c>
      <c r="L423" t="s">
        <v>995</v>
      </c>
    </row>
    <row r="424" spans="1:12">
      <c r="A424" t="s">
        <v>606</v>
      </c>
      <c r="B424" t="s">
        <v>996</v>
      </c>
      <c r="C424" t="s">
        <v>607</v>
      </c>
      <c r="D424" t="s">
        <v>615</v>
      </c>
      <c r="F424" s="1">
        <v>4470</v>
      </c>
      <c r="G424" s="1">
        <v>1400</v>
      </c>
      <c r="H424" s="1"/>
      <c r="I424" s="1"/>
      <c r="K424" t="s">
        <v>609</v>
      </c>
      <c r="L424" t="s">
        <v>995</v>
      </c>
    </row>
    <row r="425" spans="1:12">
      <c r="A425" t="s">
        <v>606</v>
      </c>
      <c r="B425" t="s">
        <v>996</v>
      </c>
      <c r="C425" t="s">
        <v>607</v>
      </c>
      <c r="D425" t="s">
        <v>616</v>
      </c>
      <c r="F425" s="1">
        <v>0</v>
      </c>
      <c r="G425" s="1">
        <v>228</v>
      </c>
      <c r="H425" s="1"/>
      <c r="I425" s="1"/>
      <c r="K425" t="s">
        <v>609</v>
      </c>
      <c r="L425" t="s">
        <v>995</v>
      </c>
    </row>
    <row r="426" spans="1:12">
      <c r="A426" t="s">
        <v>606</v>
      </c>
      <c r="B426" t="s">
        <v>996</v>
      </c>
      <c r="C426" t="s">
        <v>607</v>
      </c>
      <c r="D426" t="s">
        <v>617</v>
      </c>
      <c r="F426" s="1">
        <v>18884</v>
      </c>
      <c r="G426" s="1">
        <v>19194</v>
      </c>
      <c r="H426" s="1"/>
      <c r="I426" s="1"/>
      <c r="K426" t="s">
        <v>609</v>
      </c>
      <c r="L426" t="s">
        <v>995</v>
      </c>
    </row>
    <row r="427" spans="1:12">
      <c r="A427" t="s">
        <v>606</v>
      </c>
      <c r="B427" t="s">
        <v>996</v>
      </c>
      <c r="C427" t="s">
        <v>607</v>
      </c>
      <c r="D427" t="s">
        <v>618</v>
      </c>
      <c r="F427" s="1">
        <v>100000</v>
      </c>
      <c r="G427" s="1">
        <v>160100</v>
      </c>
      <c r="H427" s="1"/>
      <c r="I427" s="1"/>
      <c r="K427" t="s">
        <v>609</v>
      </c>
      <c r="L427" t="s">
        <v>995</v>
      </c>
    </row>
    <row r="428" spans="1:12">
      <c r="A428" t="s">
        <v>606</v>
      </c>
      <c r="B428" t="s">
        <v>996</v>
      </c>
      <c r="C428" t="s">
        <v>607</v>
      </c>
      <c r="D428" t="s">
        <v>619</v>
      </c>
      <c r="F428" s="1">
        <v>1000</v>
      </c>
      <c r="G428" s="1">
        <v>6000</v>
      </c>
      <c r="H428" s="1"/>
      <c r="I428" s="1"/>
      <c r="K428" t="s">
        <v>609</v>
      </c>
      <c r="L428" t="s">
        <v>995</v>
      </c>
    </row>
    <row r="429" spans="1:12">
      <c r="A429" t="s">
        <v>606</v>
      </c>
      <c r="B429" t="s">
        <v>996</v>
      </c>
      <c r="C429" t="s">
        <v>607</v>
      </c>
      <c r="D429" t="s">
        <v>554</v>
      </c>
      <c r="F429" s="1">
        <v>38670</v>
      </c>
      <c r="G429" s="1">
        <v>37163</v>
      </c>
      <c r="H429" s="1"/>
      <c r="I429" s="1"/>
      <c r="K429" t="s">
        <v>609</v>
      </c>
      <c r="L429" t="s">
        <v>995</v>
      </c>
    </row>
    <row r="430" spans="1:12">
      <c r="A430" t="s">
        <v>606</v>
      </c>
      <c r="B430" t="s">
        <v>996</v>
      </c>
      <c r="C430" t="s">
        <v>607</v>
      </c>
      <c r="D430" t="s">
        <v>605</v>
      </c>
      <c r="F430" s="1">
        <v>1080</v>
      </c>
      <c r="G430" s="1">
        <v>1054</v>
      </c>
      <c r="H430" s="1"/>
      <c r="I430" s="1"/>
      <c r="K430" t="s">
        <v>609</v>
      </c>
      <c r="L430" t="s">
        <v>995</v>
      </c>
    </row>
    <row r="431" spans="1:12">
      <c r="A431" t="s">
        <v>606</v>
      </c>
      <c r="B431" t="s">
        <v>996</v>
      </c>
      <c r="C431" t="s">
        <v>620</v>
      </c>
      <c r="D431" t="s">
        <v>621</v>
      </c>
      <c r="F431" s="1">
        <v>1277</v>
      </c>
      <c r="G431" s="1">
        <v>0</v>
      </c>
      <c r="H431" s="1"/>
      <c r="I431" s="1"/>
      <c r="K431" t="s">
        <v>609</v>
      </c>
      <c r="L431" t="s">
        <v>995</v>
      </c>
    </row>
    <row r="432" spans="1:12">
      <c r="A432" t="s">
        <v>606</v>
      </c>
      <c r="B432" t="s">
        <v>996</v>
      </c>
      <c r="C432" t="s">
        <v>620</v>
      </c>
      <c r="D432" t="s">
        <v>622</v>
      </c>
      <c r="F432" s="1">
        <v>500</v>
      </c>
      <c r="G432" s="1">
        <v>9500</v>
      </c>
      <c r="H432" s="1"/>
      <c r="I432" s="1"/>
      <c r="K432" t="s">
        <v>609</v>
      </c>
      <c r="L432" t="s">
        <v>995</v>
      </c>
    </row>
    <row r="433" spans="1:12">
      <c r="A433" t="s">
        <v>606</v>
      </c>
      <c r="B433" t="s">
        <v>996</v>
      </c>
      <c r="C433" t="s">
        <v>620</v>
      </c>
      <c r="D433" t="s">
        <v>623</v>
      </c>
      <c r="F433" s="1">
        <v>50</v>
      </c>
      <c r="G433" s="1">
        <v>0</v>
      </c>
      <c r="H433" s="1"/>
      <c r="I433" s="1"/>
      <c r="K433" t="s">
        <v>609</v>
      </c>
      <c r="L433" t="s">
        <v>995</v>
      </c>
    </row>
    <row r="434" spans="1:12">
      <c r="A434" t="s">
        <v>606</v>
      </c>
      <c r="B434" t="s">
        <v>996</v>
      </c>
      <c r="C434" t="s">
        <v>620</v>
      </c>
      <c r="D434" t="s">
        <v>624</v>
      </c>
      <c r="F434" s="1">
        <v>16815</v>
      </c>
      <c r="G434" s="1">
        <v>17491</v>
      </c>
      <c r="H434" s="1"/>
      <c r="I434" s="1"/>
      <c r="K434" t="s">
        <v>609</v>
      </c>
      <c r="L434" t="s">
        <v>995</v>
      </c>
    </row>
    <row r="435" spans="1:12">
      <c r="A435" t="s">
        <v>606</v>
      </c>
      <c r="B435" t="s">
        <v>996</v>
      </c>
      <c r="C435" t="s">
        <v>620</v>
      </c>
      <c r="D435" t="s">
        <v>625</v>
      </c>
      <c r="F435" s="1">
        <v>2204201</v>
      </c>
      <c r="G435" s="1">
        <v>1136585</v>
      </c>
      <c r="H435" s="1"/>
      <c r="I435" s="1"/>
      <c r="K435" t="s">
        <v>609</v>
      </c>
      <c r="L435" t="s">
        <v>995</v>
      </c>
    </row>
    <row r="436" spans="1:12">
      <c r="A436" t="s">
        <v>606</v>
      </c>
      <c r="B436" t="s">
        <v>996</v>
      </c>
      <c r="C436" t="s">
        <v>620</v>
      </c>
      <c r="D436" t="s">
        <v>554</v>
      </c>
      <c r="F436" s="1">
        <v>4130</v>
      </c>
      <c r="G436" s="1">
        <v>3640</v>
      </c>
      <c r="H436" s="1"/>
      <c r="I436" s="1"/>
      <c r="K436" t="s">
        <v>609</v>
      </c>
      <c r="L436" t="s">
        <v>995</v>
      </c>
    </row>
    <row r="437" spans="1:12">
      <c r="A437" t="s">
        <v>606</v>
      </c>
      <c r="B437" t="s">
        <v>996</v>
      </c>
      <c r="C437" t="s">
        <v>620</v>
      </c>
      <c r="D437" t="s">
        <v>605</v>
      </c>
      <c r="F437" s="1">
        <v>115</v>
      </c>
      <c r="G437" s="1">
        <v>103</v>
      </c>
      <c r="H437" s="1"/>
      <c r="I437" s="1"/>
      <c r="K437" t="s">
        <v>609</v>
      </c>
      <c r="L437" t="s">
        <v>995</v>
      </c>
    </row>
    <row r="438" spans="1:12">
      <c r="A438" t="s">
        <v>606</v>
      </c>
      <c r="B438" t="s">
        <v>996</v>
      </c>
      <c r="C438" t="s">
        <v>626</v>
      </c>
      <c r="D438" t="s">
        <v>627</v>
      </c>
      <c r="F438" s="1">
        <v>141507</v>
      </c>
      <c r="G438" s="1">
        <v>96396</v>
      </c>
      <c r="H438" s="1"/>
      <c r="I438" s="1"/>
      <c r="K438" t="s">
        <v>609</v>
      </c>
      <c r="L438" t="s">
        <v>995</v>
      </c>
    </row>
    <row r="439" spans="1:12">
      <c r="A439" t="s">
        <v>606</v>
      </c>
      <c r="B439" t="s">
        <v>996</v>
      </c>
      <c r="C439" t="s">
        <v>626</v>
      </c>
      <c r="D439" t="s">
        <v>628</v>
      </c>
      <c r="F439" s="1">
        <v>610</v>
      </c>
      <c r="G439" s="1">
        <v>614</v>
      </c>
      <c r="H439" s="1"/>
      <c r="I439" s="1"/>
      <c r="K439" t="s">
        <v>609</v>
      </c>
      <c r="L439" t="s">
        <v>995</v>
      </c>
    </row>
    <row r="440" spans="1:12">
      <c r="A440" t="s">
        <v>606</v>
      </c>
      <c r="B440" t="s">
        <v>996</v>
      </c>
      <c r="C440" t="s">
        <v>626</v>
      </c>
      <c r="D440" t="s">
        <v>629</v>
      </c>
      <c r="F440" s="1">
        <v>624</v>
      </c>
      <c r="G440" s="1">
        <v>637</v>
      </c>
      <c r="H440" s="1"/>
      <c r="I440" s="1"/>
      <c r="K440" t="s">
        <v>609</v>
      </c>
      <c r="L440" t="s">
        <v>995</v>
      </c>
    </row>
    <row r="441" spans="1:12">
      <c r="A441" t="s">
        <v>606</v>
      </c>
      <c r="B441" t="s">
        <v>996</v>
      </c>
      <c r="C441" t="s">
        <v>626</v>
      </c>
      <c r="D441" t="s">
        <v>630</v>
      </c>
      <c r="F441" s="1">
        <v>9471</v>
      </c>
      <c r="G441" s="1">
        <v>5925</v>
      </c>
      <c r="H441" s="1"/>
      <c r="I441" s="1"/>
      <c r="K441" t="s">
        <v>609</v>
      </c>
      <c r="L441" t="s">
        <v>995</v>
      </c>
    </row>
    <row r="442" spans="1:12">
      <c r="A442" t="s">
        <v>606</v>
      </c>
      <c r="B442" t="s">
        <v>996</v>
      </c>
      <c r="C442" t="s">
        <v>626</v>
      </c>
      <c r="D442" t="s">
        <v>631</v>
      </c>
      <c r="F442" s="1">
        <v>7083</v>
      </c>
      <c r="G442" s="1">
        <v>5833</v>
      </c>
      <c r="H442" s="1"/>
      <c r="I442" s="1"/>
      <c r="K442" t="s">
        <v>609</v>
      </c>
      <c r="L442" t="s">
        <v>995</v>
      </c>
    </row>
    <row r="443" spans="1:12">
      <c r="A443" t="s">
        <v>606</v>
      </c>
      <c r="B443" t="s">
        <v>996</v>
      </c>
      <c r="C443" t="s">
        <v>626</v>
      </c>
      <c r="D443" t="s">
        <v>632</v>
      </c>
      <c r="F443" s="1">
        <v>1832</v>
      </c>
      <c r="G443" s="1">
        <v>1951</v>
      </c>
      <c r="H443" s="1"/>
      <c r="I443" s="1"/>
      <c r="K443" t="s">
        <v>609</v>
      </c>
      <c r="L443" t="s">
        <v>995</v>
      </c>
    </row>
    <row r="444" spans="1:12">
      <c r="A444" t="s">
        <v>606</v>
      </c>
      <c r="B444" t="s">
        <v>996</v>
      </c>
      <c r="C444" t="s">
        <v>626</v>
      </c>
      <c r="D444" t="s">
        <v>633</v>
      </c>
      <c r="F444" s="1">
        <v>297</v>
      </c>
      <c r="G444" s="1">
        <v>306</v>
      </c>
      <c r="H444" s="1"/>
      <c r="I444" s="1"/>
      <c r="K444" t="s">
        <v>609</v>
      </c>
      <c r="L444" t="s">
        <v>995</v>
      </c>
    </row>
    <row r="445" spans="1:12">
      <c r="A445" t="s">
        <v>606</v>
      </c>
      <c r="B445" t="s">
        <v>996</v>
      </c>
      <c r="C445" t="s">
        <v>626</v>
      </c>
      <c r="D445" t="s">
        <v>634</v>
      </c>
      <c r="F445" s="1">
        <v>1529</v>
      </c>
      <c r="G445" s="1">
        <v>1579</v>
      </c>
      <c r="H445" s="1"/>
      <c r="I445" s="1"/>
      <c r="K445" t="s">
        <v>609</v>
      </c>
      <c r="L445" t="s">
        <v>995</v>
      </c>
    </row>
    <row r="446" spans="1:12">
      <c r="A446" t="s">
        <v>606</v>
      </c>
      <c r="B446" t="s">
        <v>996</v>
      </c>
      <c r="C446" t="s">
        <v>626</v>
      </c>
      <c r="D446" t="s">
        <v>554</v>
      </c>
      <c r="F446" s="1">
        <v>9198</v>
      </c>
      <c r="G446" s="1">
        <v>8812</v>
      </c>
      <c r="H446" s="1"/>
      <c r="I446" s="1"/>
      <c r="K446" t="s">
        <v>609</v>
      </c>
      <c r="L446" t="s">
        <v>995</v>
      </c>
    </row>
    <row r="447" spans="1:12">
      <c r="A447" t="s">
        <v>606</v>
      </c>
      <c r="B447" t="s">
        <v>996</v>
      </c>
      <c r="C447" t="s">
        <v>626</v>
      </c>
      <c r="D447" t="s">
        <v>605</v>
      </c>
      <c r="F447" s="1">
        <v>241865</v>
      </c>
      <c r="G447" s="1">
        <v>233954</v>
      </c>
      <c r="H447" s="1"/>
      <c r="I447" s="1"/>
      <c r="K447" t="s">
        <v>609</v>
      </c>
      <c r="L447" t="s">
        <v>995</v>
      </c>
    </row>
    <row r="448" spans="1:12">
      <c r="A448" t="s">
        <v>606</v>
      </c>
      <c r="B448" t="s">
        <v>996</v>
      </c>
      <c r="C448" t="s">
        <v>635</v>
      </c>
      <c r="F448" s="1">
        <v>6569</v>
      </c>
      <c r="G448" s="1">
        <v>3865</v>
      </c>
      <c r="H448" s="1"/>
      <c r="I448" s="1"/>
      <c r="K448" t="s">
        <v>609</v>
      </c>
      <c r="L448" t="s">
        <v>995</v>
      </c>
    </row>
    <row r="449" spans="1:12">
      <c r="A449" t="s">
        <v>606</v>
      </c>
      <c r="B449" t="s">
        <v>996</v>
      </c>
      <c r="C449" t="s">
        <v>636</v>
      </c>
      <c r="F449" s="1">
        <v>52253</v>
      </c>
      <c r="G449" s="1">
        <v>67469</v>
      </c>
      <c r="H449" s="1"/>
      <c r="I449" s="1"/>
      <c r="K449" t="s">
        <v>609</v>
      </c>
      <c r="L449" t="s">
        <v>995</v>
      </c>
    </row>
    <row r="450" spans="1:12">
      <c r="A450" t="s">
        <v>606</v>
      </c>
      <c r="B450" t="s">
        <v>637</v>
      </c>
      <c r="C450" t="s">
        <v>638</v>
      </c>
      <c r="F450" s="1">
        <v>198255</v>
      </c>
      <c r="G450" s="1">
        <v>222953</v>
      </c>
      <c r="H450" s="1"/>
      <c r="I450" s="1"/>
      <c r="K450" t="s">
        <v>609</v>
      </c>
      <c r="L450" t="s">
        <v>995</v>
      </c>
    </row>
    <row r="451" spans="1:12">
      <c r="A451" t="s">
        <v>606</v>
      </c>
      <c r="B451" t="s">
        <v>639</v>
      </c>
      <c r="F451" s="1">
        <v>30315</v>
      </c>
      <c r="G451" s="1">
        <v>30934</v>
      </c>
      <c r="H451" s="1"/>
      <c r="I451" s="1"/>
      <c r="J451" t="s">
        <v>640</v>
      </c>
      <c r="K451" t="s">
        <v>609</v>
      </c>
      <c r="L451" t="s">
        <v>995</v>
      </c>
    </row>
    <row r="452" spans="1:12">
      <c r="A452" t="s">
        <v>606</v>
      </c>
      <c r="B452" t="s">
        <v>641</v>
      </c>
      <c r="C452" t="s">
        <v>642</v>
      </c>
      <c r="F452" s="1">
        <v>33108</v>
      </c>
      <c r="G452" s="1">
        <v>33257</v>
      </c>
      <c r="H452" s="1"/>
      <c r="I452" s="1"/>
      <c r="J452" t="s">
        <v>643</v>
      </c>
      <c r="K452" t="s">
        <v>609</v>
      </c>
      <c r="L452" t="s">
        <v>995</v>
      </c>
    </row>
    <row r="453" spans="1:12">
      <c r="A453" t="s">
        <v>606</v>
      </c>
      <c r="B453" t="s">
        <v>644</v>
      </c>
      <c r="C453" t="s">
        <v>645</v>
      </c>
      <c r="F453" s="1">
        <v>116818</v>
      </c>
      <c r="G453" s="1">
        <v>117939</v>
      </c>
      <c r="H453" s="1"/>
      <c r="I453" s="1"/>
      <c r="J453" t="s">
        <v>646</v>
      </c>
      <c r="K453" t="s">
        <v>609</v>
      </c>
      <c r="L453" t="s">
        <v>995</v>
      </c>
    </row>
    <row r="454" spans="1:12">
      <c r="A454" t="s">
        <v>606</v>
      </c>
      <c r="B454" t="s">
        <v>644</v>
      </c>
      <c r="C454" t="s">
        <v>647</v>
      </c>
      <c r="F454" s="1">
        <v>194834</v>
      </c>
      <c r="G454" s="1">
        <v>193983</v>
      </c>
      <c r="H454" s="1"/>
      <c r="I454" s="1"/>
      <c r="J454" t="s">
        <v>648</v>
      </c>
      <c r="K454" t="s">
        <v>609</v>
      </c>
      <c r="L454" t="s">
        <v>995</v>
      </c>
    </row>
    <row r="455" spans="1:12">
      <c r="A455" t="s">
        <v>606</v>
      </c>
      <c r="B455" t="s">
        <v>649</v>
      </c>
      <c r="C455" t="s">
        <v>650</v>
      </c>
      <c r="F455" s="1">
        <v>31546</v>
      </c>
      <c r="G455" s="1">
        <v>32249</v>
      </c>
      <c r="H455" s="1"/>
      <c r="I455" s="1"/>
      <c r="J455" t="s">
        <v>651</v>
      </c>
      <c r="K455" t="s">
        <v>609</v>
      </c>
      <c r="L455" t="s">
        <v>995</v>
      </c>
    </row>
    <row r="456" spans="1:12">
      <c r="A456" t="s">
        <v>606</v>
      </c>
      <c r="B456" t="s">
        <v>652</v>
      </c>
      <c r="F456" s="1">
        <v>41478</v>
      </c>
      <c r="G456" s="1">
        <v>41867</v>
      </c>
      <c r="H456" s="1"/>
      <c r="I456" s="1"/>
      <c r="J456" t="s">
        <v>653</v>
      </c>
      <c r="K456" t="s">
        <v>609</v>
      </c>
      <c r="L456" t="s">
        <v>995</v>
      </c>
    </row>
    <row r="457" spans="1:12">
      <c r="A457" t="s">
        <v>606</v>
      </c>
      <c r="B457" t="s">
        <v>654</v>
      </c>
      <c r="F457" s="1">
        <v>77332</v>
      </c>
      <c r="G457" s="1">
        <v>77177</v>
      </c>
      <c r="H457" s="1"/>
      <c r="I457" s="1"/>
      <c r="K457" t="s">
        <v>609</v>
      </c>
      <c r="L457" t="s">
        <v>995</v>
      </c>
    </row>
    <row r="458" spans="1:12">
      <c r="A458" t="s">
        <v>606</v>
      </c>
      <c r="B458" t="s">
        <v>655</v>
      </c>
      <c r="C458" t="s">
        <v>656</v>
      </c>
      <c r="F458" s="1">
        <v>46768</v>
      </c>
      <c r="G458" s="1">
        <v>46943</v>
      </c>
      <c r="H458" s="1"/>
      <c r="I458" s="1"/>
      <c r="J458" t="s">
        <v>657</v>
      </c>
      <c r="K458" t="s">
        <v>609</v>
      </c>
      <c r="L458" t="s">
        <v>995</v>
      </c>
    </row>
    <row r="459" spans="1:12">
      <c r="A459" t="s">
        <v>606</v>
      </c>
      <c r="B459" t="s">
        <v>658</v>
      </c>
      <c r="C459" t="s">
        <v>659</v>
      </c>
      <c r="F459" s="1">
        <v>0</v>
      </c>
      <c r="G459" s="1">
        <v>14240</v>
      </c>
      <c r="H459" s="1"/>
      <c r="I459" s="1"/>
      <c r="J459" t="s">
        <v>660</v>
      </c>
      <c r="K459" t="s">
        <v>609</v>
      </c>
      <c r="L459" t="s">
        <v>995</v>
      </c>
    </row>
    <row r="460" spans="1:12">
      <c r="A460" t="s">
        <v>606</v>
      </c>
      <c r="B460" t="s">
        <v>661</v>
      </c>
      <c r="C460" t="s">
        <v>662</v>
      </c>
      <c r="F460" s="1">
        <v>111297</v>
      </c>
      <c r="G460" s="1">
        <v>113681</v>
      </c>
      <c r="H460" s="1"/>
      <c r="I460" s="1"/>
      <c r="J460" t="s">
        <v>663</v>
      </c>
      <c r="K460" t="s">
        <v>609</v>
      </c>
      <c r="L460" t="s">
        <v>995</v>
      </c>
    </row>
    <row r="461" spans="1:12">
      <c r="A461" t="s">
        <v>606</v>
      </c>
      <c r="B461" t="s">
        <v>664</v>
      </c>
      <c r="C461" t="s">
        <v>665</v>
      </c>
      <c r="F461" s="1">
        <v>15863</v>
      </c>
      <c r="G461" s="1">
        <v>16167</v>
      </c>
      <c r="H461" s="1"/>
      <c r="I461" s="1"/>
      <c r="J461" t="s">
        <v>666</v>
      </c>
      <c r="K461" t="s">
        <v>609</v>
      </c>
      <c r="L461" t="s">
        <v>995</v>
      </c>
    </row>
    <row r="462" spans="1:12">
      <c r="A462" t="s">
        <v>606</v>
      </c>
      <c r="B462" t="s">
        <v>667</v>
      </c>
      <c r="F462" s="1">
        <v>72184</v>
      </c>
      <c r="G462" s="1">
        <v>73567</v>
      </c>
      <c r="H462" s="1"/>
      <c r="I462" s="1"/>
      <c r="J462" t="s">
        <v>668</v>
      </c>
      <c r="K462" t="s">
        <v>609</v>
      </c>
      <c r="L462" t="s">
        <v>995</v>
      </c>
    </row>
    <row r="463" spans="1:12">
      <c r="A463" t="s">
        <v>606</v>
      </c>
      <c r="B463" t="s">
        <v>669</v>
      </c>
      <c r="F463" s="1">
        <v>36728</v>
      </c>
      <c r="G463" s="1">
        <v>37413</v>
      </c>
      <c r="H463" s="1"/>
      <c r="I463" s="1"/>
      <c r="J463" t="s">
        <v>670</v>
      </c>
      <c r="K463" t="s">
        <v>609</v>
      </c>
      <c r="L463" t="s">
        <v>995</v>
      </c>
    </row>
    <row r="464" spans="1:12">
      <c r="A464" t="s">
        <v>606</v>
      </c>
      <c r="B464" t="s">
        <v>671</v>
      </c>
      <c r="F464" s="1">
        <v>19400</v>
      </c>
      <c r="G464" s="1">
        <v>19422</v>
      </c>
      <c r="H464" s="1"/>
      <c r="I464" s="1"/>
      <c r="J464" t="s">
        <v>672</v>
      </c>
      <c r="K464" t="s">
        <v>609</v>
      </c>
      <c r="L464" t="s">
        <v>995</v>
      </c>
    </row>
    <row r="465" spans="1:12">
      <c r="A465" t="s">
        <v>673</v>
      </c>
      <c r="B465" t="s">
        <v>674</v>
      </c>
      <c r="C465" t="s">
        <v>675</v>
      </c>
      <c r="D465" t="s">
        <v>676</v>
      </c>
      <c r="F465" s="1">
        <v>40</v>
      </c>
      <c r="G465" s="1">
        <v>40</v>
      </c>
      <c r="H465" s="1"/>
      <c r="I465" s="1"/>
      <c r="K465" t="s">
        <v>677</v>
      </c>
      <c r="L465" t="s">
        <v>997</v>
      </c>
    </row>
    <row r="466" spans="1:12">
      <c r="A466" t="s">
        <v>673</v>
      </c>
      <c r="B466" t="s">
        <v>674</v>
      </c>
      <c r="C466" t="s">
        <v>675</v>
      </c>
      <c r="D466" t="s">
        <v>678</v>
      </c>
      <c r="F466" s="1">
        <v>120000</v>
      </c>
      <c r="G466" s="1">
        <v>173600</v>
      </c>
      <c r="H466" s="1"/>
      <c r="I466" s="1"/>
      <c r="K466" t="s">
        <v>677</v>
      </c>
      <c r="L466" t="s">
        <v>997</v>
      </c>
    </row>
    <row r="467" spans="1:12">
      <c r="A467" t="s">
        <v>673</v>
      </c>
      <c r="B467" t="s">
        <v>674</v>
      </c>
      <c r="C467" t="s">
        <v>675</v>
      </c>
      <c r="D467" t="s">
        <v>679</v>
      </c>
      <c r="F467" s="1">
        <v>35000</v>
      </c>
      <c r="G467" s="1">
        <v>0</v>
      </c>
      <c r="H467" s="1"/>
      <c r="I467" s="1"/>
      <c r="K467" t="s">
        <v>677</v>
      </c>
      <c r="L467" t="s">
        <v>997</v>
      </c>
    </row>
    <row r="468" spans="1:12">
      <c r="A468" t="s">
        <v>673</v>
      </c>
      <c r="B468" t="s">
        <v>674</v>
      </c>
      <c r="C468" t="s">
        <v>675</v>
      </c>
      <c r="D468" t="s">
        <v>680</v>
      </c>
      <c r="F468" s="1">
        <v>2000</v>
      </c>
      <c r="G468" s="1">
        <v>7500</v>
      </c>
      <c r="H468" s="1"/>
      <c r="I468" s="1"/>
      <c r="K468" t="s">
        <v>677</v>
      </c>
      <c r="L468" t="s">
        <v>997</v>
      </c>
    </row>
    <row r="469" spans="1:12">
      <c r="A469" t="s">
        <v>673</v>
      </c>
      <c r="B469" t="s">
        <v>674</v>
      </c>
      <c r="C469" t="s">
        <v>675</v>
      </c>
      <c r="D469" t="s">
        <v>681</v>
      </c>
      <c r="F469" s="1">
        <v>239</v>
      </c>
      <c r="G469" s="1">
        <v>239</v>
      </c>
      <c r="H469" s="1"/>
      <c r="I469" s="1"/>
      <c r="K469" t="s">
        <v>677</v>
      </c>
      <c r="L469" t="s">
        <v>997</v>
      </c>
    </row>
    <row r="470" spans="1:12">
      <c r="A470" t="s">
        <v>673</v>
      </c>
      <c r="B470" t="s">
        <v>674</v>
      </c>
      <c r="C470" t="s">
        <v>675</v>
      </c>
      <c r="D470" t="s">
        <v>682</v>
      </c>
      <c r="F470" s="1">
        <v>16</v>
      </c>
      <c r="G470" s="1">
        <v>0</v>
      </c>
      <c r="H470" s="1"/>
      <c r="I470" s="1"/>
      <c r="K470" t="s">
        <v>677</v>
      </c>
      <c r="L470" t="s">
        <v>997</v>
      </c>
    </row>
    <row r="471" spans="1:12">
      <c r="A471" t="s">
        <v>673</v>
      </c>
      <c r="B471" t="s">
        <v>674</v>
      </c>
      <c r="C471" t="s">
        <v>675</v>
      </c>
      <c r="D471" t="s">
        <v>683</v>
      </c>
      <c r="F471" s="1">
        <v>1000</v>
      </c>
      <c r="G471" s="1">
        <v>1000</v>
      </c>
      <c r="H471" s="1"/>
      <c r="I471" s="1"/>
      <c r="K471" t="s">
        <v>677</v>
      </c>
      <c r="L471" t="s">
        <v>997</v>
      </c>
    </row>
    <row r="472" spans="1:12">
      <c r="A472" t="s">
        <v>673</v>
      </c>
      <c r="B472" t="s">
        <v>674</v>
      </c>
      <c r="C472" t="s">
        <v>675</v>
      </c>
      <c r="D472" t="s">
        <v>684</v>
      </c>
      <c r="F472" s="1">
        <v>21</v>
      </c>
      <c r="G472" s="1">
        <v>60</v>
      </c>
      <c r="H472" s="1"/>
      <c r="I472" s="1"/>
      <c r="K472" t="s">
        <v>677</v>
      </c>
      <c r="L472" t="s">
        <v>997</v>
      </c>
    </row>
    <row r="473" spans="1:12">
      <c r="A473" t="s">
        <v>673</v>
      </c>
      <c r="B473" t="s">
        <v>674</v>
      </c>
      <c r="C473" t="s">
        <v>675</v>
      </c>
      <c r="D473" t="s">
        <v>685</v>
      </c>
      <c r="F473" s="1">
        <v>36137</v>
      </c>
      <c r="G473" s="1">
        <v>102220</v>
      </c>
      <c r="H473" s="1"/>
      <c r="I473" s="1"/>
      <c r="K473" t="s">
        <v>677</v>
      </c>
      <c r="L473" t="s">
        <v>997</v>
      </c>
    </row>
    <row r="474" spans="1:12">
      <c r="A474" t="s">
        <v>673</v>
      </c>
      <c r="B474" t="s">
        <v>674</v>
      </c>
      <c r="C474" t="s">
        <v>675</v>
      </c>
      <c r="D474" t="s">
        <v>686</v>
      </c>
      <c r="F474" s="1">
        <v>22076</v>
      </c>
      <c r="G474" s="1">
        <v>32791</v>
      </c>
      <c r="H474" s="1"/>
      <c r="I474" s="1"/>
      <c r="K474" t="s">
        <v>677</v>
      </c>
      <c r="L474" t="s">
        <v>997</v>
      </c>
    </row>
    <row r="475" spans="1:12">
      <c r="A475" t="s">
        <v>673</v>
      </c>
      <c r="B475" t="s">
        <v>674</v>
      </c>
      <c r="C475" t="s">
        <v>675</v>
      </c>
      <c r="D475" t="s">
        <v>687</v>
      </c>
      <c r="F475" s="1">
        <v>17200</v>
      </c>
      <c r="G475" s="1">
        <v>15000</v>
      </c>
      <c r="H475" s="1"/>
      <c r="I475" s="1"/>
      <c r="K475" t="s">
        <v>677</v>
      </c>
      <c r="L475" t="s">
        <v>997</v>
      </c>
    </row>
    <row r="476" spans="1:12">
      <c r="A476" t="s">
        <v>673</v>
      </c>
      <c r="B476" t="s">
        <v>674</v>
      </c>
      <c r="C476" t="s">
        <v>675</v>
      </c>
      <c r="D476" t="s">
        <v>688</v>
      </c>
      <c r="F476" s="1">
        <v>9161</v>
      </c>
      <c r="G476" s="1">
        <v>8632</v>
      </c>
      <c r="H476" s="1"/>
      <c r="I476" s="1"/>
      <c r="K476" t="s">
        <v>677</v>
      </c>
      <c r="L476" t="s">
        <v>997</v>
      </c>
    </row>
    <row r="477" spans="1:12">
      <c r="A477" t="s">
        <v>673</v>
      </c>
      <c r="B477" t="s">
        <v>674</v>
      </c>
      <c r="C477" t="s">
        <v>675</v>
      </c>
      <c r="D477" t="s">
        <v>554</v>
      </c>
      <c r="F477" s="1">
        <v>47423</v>
      </c>
      <c r="G477" s="1">
        <v>41977</v>
      </c>
      <c r="H477" s="1"/>
      <c r="I477" s="1"/>
      <c r="K477" t="s">
        <v>677</v>
      </c>
      <c r="L477" t="s">
        <v>997</v>
      </c>
    </row>
    <row r="478" spans="1:12">
      <c r="A478" t="s">
        <v>673</v>
      </c>
      <c r="B478" t="s">
        <v>674</v>
      </c>
      <c r="C478" t="s">
        <v>675</v>
      </c>
      <c r="D478" t="s">
        <v>605</v>
      </c>
      <c r="F478" s="1">
        <v>473</v>
      </c>
      <c r="G478" s="1">
        <v>792</v>
      </c>
      <c r="H478" s="1"/>
      <c r="I478" s="1"/>
      <c r="K478" t="s">
        <v>677</v>
      </c>
      <c r="L478" t="s">
        <v>997</v>
      </c>
    </row>
    <row r="479" spans="1:12">
      <c r="A479" t="s">
        <v>673</v>
      </c>
      <c r="B479" t="s">
        <v>674</v>
      </c>
      <c r="C479" t="s">
        <v>689</v>
      </c>
      <c r="D479" t="s">
        <v>690</v>
      </c>
      <c r="F479" s="1">
        <v>360</v>
      </c>
      <c r="G479" s="1">
        <v>0</v>
      </c>
      <c r="H479" s="1"/>
      <c r="I479" s="1"/>
      <c r="K479" t="s">
        <v>677</v>
      </c>
      <c r="L479" t="s">
        <v>997</v>
      </c>
    </row>
    <row r="480" spans="1:12">
      <c r="A480" t="s">
        <v>673</v>
      </c>
      <c r="B480" t="s">
        <v>674</v>
      </c>
      <c r="C480" t="s">
        <v>689</v>
      </c>
      <c r="D480" t="s">
        <v>691</v>
      </c>
      <c r="F480" s="1">
        <v>0</v>
      </c>
      <c r="G480" s="1">
        <v>25000</v>
      </c>
      <c r="H480" s="1"/>
      <c r="I480" s="1"/>
      <c r="K480" t="s">
        <v>677</v>
      </c>
      <c r="L480" t="s">
        <v>997</v>
      </c>
    </row>
    <row r="481" spans="1:12">
      <c r="A481" t="s">
        <v>673</v>
      </c>
      <c r="B481" t="s">
        <v>674</v>
      </c>
      <c r="C481" t="s">
        <v>689</v>
      </c>
      <c r="D481" t="s">
        <v>692</v>
      </c>
      <c r="F481" s="1">
        <v>9410</v>
      </c>
      <c r="G481" s="1">
        <v>0</v>
      </c>
      <c r="H481" s="1"/>
      <c r="I481" s="1"/>
      <c r="K481" t="s">
        <v>677</v>
      </c>
      <c r="L481" t="s">
        <v>997</v>
      </c>
    </row>
    <row r="482" spans="1:12">
      <c r="A482" t="s">
        <v>673</v>
      </c>
      <c r="B482" t="s">
        <v>674</v>
      </c>
      <c r="C482" t="s">
        <v>689</v>
      </c>
      <c r="D482" t="s">
        <v>693</v>
      </c>
      <c r="F482" s="1">
        <v>1000</v>
      </c>
      <c r="G482" s="1">
        <v>24000</v>
      </c>
      <c r="H482" s="1"/>
      <c r="I482" s="1"/>
      <c r="K482" t="s">
        <v>677</v>
      </c>
      <c r="L482" t="s">
        <v>997</v>
      </c>
    </row>
    <row r="483" spans="1:12">
      <c r="A483" t="s">
        <v>673</v>
      </c>
      <c r="B483" t="s">
        <v>674</v>
      </c>
      <c r="C483" t="s">
        <v>689</v>
      </c>
      <c r="D483" t="s">
        <v>694</v>
      </c>
      <c r="F483" s="1">
        <v>0</v>
      </c>
      <c r="G483" s="1">
        <v>229900</v>
      </c>
      <c r="H483" s="1"/>
      <c r="I483" s="1"/>
      <c r="K483" t="s">
        <v>677</v>
      </c>
      <c r="L483" t="s">
        <v>997</v>
      </c>
    </row>
    <row r="484" spans="1:12">
      <c r="A484" t="s">
        <v>673</v>
      </c>
      <c r="B484" t="s">
        <v>674</v>
      </c>
      <c r="C484" t="s">
        <v>689</v>
      </c>
      <c r="D484" t="s">
        <v>695</v>
      </c>
      <c r="F484" s="1">
        <v>128600</v>
      </c>
      <c r="G484" s="1">
        <v>508869</v>
      </c>
      <c r="H484" s="1"/>
      <c r="I484" s="1"/>
      <c r="K484" t="s">
        <v>677</v>
      </c>
      <c r="L484" t="s">
        <v>997</v>
      </c>
    </row>
    <row r="485" spans="1:12">
      <c r="A485" t="s">
        <v>673</v>
      </c>
      <c r="B485" t="s">
        <v>674</v>
      </c>
      <c r="C485" t="s">
        <v>689</v>
      </c>
      <c r="D485" t="s">
        <v>696</v>
      </c>
      <c r="F485" s="1">
        <v>0</v>
      </c>
      <c r="G485" s="1">
        <v>20000</v>
      </c>
      <c r="H485" s="1"/>
      <c r="I485" s="1"/>
      <c r="K485" t="s">
        <v>677</v>
      </c>
      <c r="L485" t="s">
        <v>997</v>
      </c>
    </row>
    <row r="486" spans="1:12">
      <c r="A486" t="s">
        <v>673</v>
      </c>
      <c r="B486" t="s">
        <v>674</v>
      </c>
      <c r="C486" t="s">
        <v>689</v>
      </c>
      <c r="D486" t="s">
        <v>697</v>
      </c>
      <c r="F486" s="1">
        <v>1485</v>
      </c>
      <c r="G486" s="1">
        <v>1100</v>
      </c>
      <c r="H486" s="1"/>
      <c r="I486" s="1"/>
      <c r="K486" t="s">
        <v>677</v>
      </c>
      <c r="L486" t="s">
        <v>997</v>
      </c>
    </row>
    <row r="487" spans="1:12">
      <c r="A487" t="s">
        <v>673</v>
      </c>
      <c r="B487" t="s">
        <v>674</v>
      </c>
      <c r="C487" t="s">
        <v>689</v>
      </c>
      <c r="D487" t="s">
        <v>554</v>
      </c>
      <c r="F487" s="1">
        <v>39695</v>
      </c>
      <c r="G487" s="1">
        <v>41570</v>
      </c>
      <c r="H487" s="1"/>
      <c r="I487" s="1"/>
      <c r="K487" t="s">
        <v>677</v>
      </c>
      <c r="L487" t="s">
        <v>997</v>
      </c>
    </row>
    <row r="488" spans="1:12">
      <c r="A488" t="s">
        <v>673</v>
      </c>
      <c r="B488" t="s">
        <v>674</v>
      </c>
      <c r="C488" t="s">
        <v>689</v>
      </c>
      <c r="D488" t="s">
        <v>698</v>
      </c>
      <c r="F488" s="1">
        <v>6834</v>
      </c>
      <c r="G488" s="1">
        <v>5654</v>
      </c>
      <c r="H488" s="1"/>
      <c r="I488" s="1"/>
      <c r="K488" t="s">
        <v>677</v>
      </c>
      <c r="L488" t="s">
        <v>997</v>
      </c>
    </row>
    <row r="489" spans="1:12">
      <c r="A489" t="s">
        <v>673</v>
      </c>
      <c r="B489" t="s">
        <v>674</v>
      </c>
      <c r="C489" t="s">
        <v>689</v>
      </c>
      <c r="D489" t="s">
        <v>605</v>
      </c>
      <c r="F489" s="1">
        <v>473</v>
      </c>
      <c r="G489" s="1">
        <v>792</v>
      </c>
      <c r="H489" s="1"/>
      <c r="I489" s="1"/>
      <c r="K489" t="s">
        <v>677</v>
      </c>
      <c r="L489" t="s">
        <v>997</v>
      </c>
    </row>
    <row r="490" spans="1:12">
      <c r="A490" t="s">
        <v>673</v>
      </c>
      <c r="B490" t="s">
        <v>674</v>
      </c>
      <c r="C490" t="s">
        <v>699</v>
      </c>
      <c r="D490" t="s">
        <v>700</v>
      </c>
      <c r="F490" s="1">
        <v>8309</v>
      </c>
      <c r="G490" s="1">
        <v>7604</v>
      </c>
      <c r="H490" s="1"/>
      <c r="I490" s="1"/>
      <c r="K490" t="s">
        <v>677</v>
      </c>
      <c r="L490" t="s">
        <v>997</v>
      </c>
    </row>
    <row r="491" spans="1:12">
      <c r="A491" t="s">
        <v>673</v>
      </c>
      <c r="B491" t="s">
        <v>674</v>
      </c>
      <c r="C491" t="s">
        <v>699</v>
      </c>
      <c r="D491" t="s">
        <v>701</v>
      </c>
      <c r="F491" s="1">
        <v>50</v>
      </c>
      <c r="G491" s="1">
        <v>50</v>
      </c>
      <c r="H491" s="1"/>
      <c r="I491" s="1"/>
      <c r="K491" t="s">
        <v>677</v>
      </c>
      <c r="L491" t="s">
        <v>997</v>
      </c>
    </row>
    <row r="492" spans="1:12">
      <c r="A492" t="s">
        <v>673</v>
      </c>
      <c r="B492" t="s">
        <v>674</v>
      </c>
      <c r="C492" t="s">
        <v>699</v>
      </c>
      <c r="D492" t="s">
        <v>702</v>
      </c>
      <c r="F492" s="1">
        <v>8500</v>
      </c>
      <c r="G492" s="1">
        <v>12500</v>
      </c>
      <c r="H492" s="1"/>
      <c r="I492" s="1"/>
      <c r="K492" t="s">
        <v>677</v>
      </c>
      <c r="L492" t="s">
        <v>997</v>
      </c>
    </row>
    <row r="493" spans="1:12">
      <c r="A493" t="s">
        <v>673</v>
      </c>
      <c r="B493" t="s">
        <v>674</v>
      </c>
      <c r="C493" t="s">
        <v>699</v>
      </c>
      <c r="D493" t="s">
        <v>703</v>
      </c>
      <c r="F493" s="1">
        <v>7121</v>
      </c>
      <c r="G493" s="1">
        <v>11110</v>
      </c>
      <c r="H493" s="1"/>
      <c r="I493" s="1"/>
      <c r="K493" t="s">
        <v>677</v>
      </c>
      <c r="L493" t="s">
        <v>997</v>
      </c>
    </row>
    <row r="494" spans="1:12">
      <c r="A494" t="s">
        <v>673</v>
      </c>
      <c r="B494" t="s">
        <v>674</v>
      </c>
      <c r="C494" t="s">
        <v>699</v>
      </c>
      <c r="D494" t="s">
        <v>704</v>
      </c>
      <c r="F494" s="1">
        <v>129656</v>
      </c>
      <c r="G494" s="1">
        <v>130351</v>
      </c>
      <c r="H494" s="1"/>
      <c r="I494" s="1"/>
      <c r="K494" t="s">
        <v>677</v>
      </c>
      <c r="L494" t="s">
        <v>997</v>
      </c>
    </row>
    <row r="495" spans="1:12">
      <c r="A495" t="s">
        <v>673</v>
      </c>
      <c r="B495" t="s">
        <v>674</v>
      </c>
      <c r="C495" t="s">
        <v>699</v>
      </c>
      <c r="D495" t="s">
        <v>554</v>
      </c>
      <c r="F495" s="1">
        <v>22834</v>
      </c>
      <c r="G495" s="1">
        <v>23495</v>
      </c>
      <c r="H495" s="1"/>
      <c r="I495" s="1"/>
      <c r="K495" t="s">
        <v>677</v>
      </c>
      <c r="L495" t="s">
        <v>997</v>
      </c>
    </row>
    <row r="496" spans="1:12">
      <c r="A496" t="s">
        <v>673</v>
      </c>
      <c r="B496" t="s">
        <v>674</v>
      </c>
      <c r="C496" t="s">
        <v>699</v>
      </c>
      <c r="D496" t="s">
        <v>705</v>
      </c>
      <c r="F496" s="1">
        <v>1516</v>
      </c>
      <c r="G496" s="1">
        <v>1472</v>
      </c>
      <c r="H496" s="1"/>
      <c r="I496" s="1"/>
      <c r="K496" t="s">
        <v>677</v>
      </c>
      <c r="L496" t="s">
        <v>997</v>
      </c>
    </row>
    <row r="497" spans="1:12">
      <c r="A497" t="s">
        <v>673</v>
      </c>
      <c r="B497" t="s">
        <v>674</v>
      </c>
      <c r="C497" t="s">
        <v>699</v>
      </c>
      <c r="D497" t="s">
        <v>605</v>
      </c>
      <c r="F497" s="1">
        <v>203</v>
      </c>
      <c r="G497" s="1">
        <v>339</v>
      </c>
      <c r="H497" s="1"/>
      <c r="I497" s="1"/>
      <c r="K497" t="s">
        <v>677</v>
      </c>
      <c r="L497" t="s">
        <v>997</v>
      </c>
    </row>
    <row r="498" spans="1:12">
      <c r="A498" t="s">
        <v>673</v>
      </c>
      <c r="B498" t="s">
        <v>674</v>
      </c>
      <c r="C498" t="s">
        <v>706</v>
      </c>
      <c r="D498" t="s">
        <v>707</v>
      </c>
      <c r="F498" s="1">
        <v>1243</v>
      </c>
      <c r="G498" s="1">
        <v>0</v>
      </c>
      <c r="H498" s="1"/>
      <c r="I498" s="1"/>
      <c r="K498" t="s">
        <v>677</v>
      </c>
      <c r="L498" t="s">
        <v>997</v>
      </c>
    </row>
    <row r="499" spans="1:12">
      <c r="A499" t="s">
        <v>673</v>
      </c>
      <c r="B499" t="s">
        <v>674</v>
      </c>
      <c r="C499" t="s">
        <v>706</v>
      </c>
      <c r="D499" t="s">
        <v>708</v>
      </c>
      <c r="F499" s="1">
        <v>913</v>
      </c>
      <c r="G499" s="1">
        <v>800</v>
      </c>
      <c r="H499" s="1"/>
      <c r="I499" s="1"/>
      <c r="K499" t="s">
        <v>677</v>
      </c>
      <c r="L499" t="s">
        <v>997</v>
      </c>
    </row>
    <row r="500" spans="1:12">
      <c r="A500" t="s">
        <v>673</v>
      </c>
      <c r="B500" t="s">
        <v>674</v>
      </c>
      <c r="C500" t="s">
        <v>706</v>
      </c>
      <c r="D500" t="s">
        <v>709</v>
      </c>
      <c r="F500" s="1">
        <v>1923</v>
      </c>
      <c r="G500" s="1">
        <v>5486</v>
      </c>
      <c r="H500" s="1"/>
      <c r="I500" s="1"/>
      <c r="K500" t="s">
        <v>677</v>
      </c>
      <c r="L500" t="s">
        <v>997</v>
      </c>
    </row>
    <row r="501" spans="1:12">
      <c r="A501" t="s">
        <v>673</v>
      </c>
      <c r="B501" t="s">
        <v>674</v>
      </c>
      <c r="C501" t="s">
        <v>706</v>
      </c>
      <c r="D501" t="s">
        <v>710</v>
      </c>
      <c r="F501" s="1">
        <v>42383</v>
      </c>
      <c r="G501" s="1">
        <v>92188</v>
      </c>
      <c r="H501" s="1"/>
      <c r="I501" s="1"/>
      <c r="K501" t="s">
        <v>677</v>
      </c>
      <c r="L501" t="s">
        <v>997</v>
      </c>
    </row>
    <row r="502" spans="1:12">
      <c r="A502" t="s">
        <v>673</v>
      </c>
      <c r="B502" t="s">
        <v>674</v>
      </c>
      <c r="C502" t="s">
        <v>706</v>
      </c>
      <c r="D502" t="s">
        <v>711</v>
      </c>
      <c r="F502" s="1">
        <v>3845</v>
      </c>
      <c r="G502" s="1">
        <v>4787</v>
      </c>
      <c r="H502" s="1"/>
      <c r="I502" s="1"/>
      <c r="K502" t="s">
        <v>677</v>
      </c>
      <c r="L502" t="s">
        <v>997</v>
      </c>
    </row>
    <row r="503" spans="1:12">
      <c r="A503" t="s">
        <v>673</v>
      </c>
      <c r="B503" t="s">
        <v>674</v>
      </c>
      <c r="C503" t="s">
        <v>706</v>
      </c>
      <c r="D503" t="s">
        <v>712</v>
      </c>
      <c r="F503" s="1">
        <v>2115</v>
      </c>
      <c r="G503" s="1">
        <v>11000</v>
      </c>
      <c r="H503" s="1"/>
      <c r="I503" s="1"/>
      <c r="K503" t="s">
        <v>677</v>
      </c>
      <c r="L503" t="s">
        <v>997</v>
      </c>
    </row>
    <row r="504" spans="1:12">
      <c r="A504" t="s">
        <v>673</v>
      </c>
      <c r="B504" t="s">
        <v>674</v>
      </c>
      <c r="C504" t="s">
        <v>706</v>
      </c>
      <c r="D504" t="s">
        <v>713</v>
      </c>
      <c r="F504" s="1">
        <v>50</v>
      </c>
      <c r="G504" s="1">
        <v>0</v>
      </c>
      <c r="H504" s="1"/>
      <c r="I504" s="1"/>
      <c r="K504" t="s">
        <v>677</v>
      </c>
      <c r="L504" t="s">
        <v>997</v>
      </c>
    </row>
    <row r="505" spans="1:12">
      <c r="A505" t="s">
        <v>673</v>
      </c>
      <c r="B505" t="s">
        <v>674</v>
      </c>
      <c r="C505" t="s">
        <v>706</v>
      </c>
      <c r="D505" t="s">
        <v>554</v>
      </c>
      <c r="F505" s="1">
        <v>9083</v>
      </c>
      <c r="G505" s="1">
        <v>28276</v>
      </c>
      <c r="H505" s="1"/>
      <c r="I505" s="1"/>
      <c r="K505" t="s">
        <v>677</v>
      </c>
      <c r="L505" t="s">
        <v>997</v>
      </c>
    </row>
    <row r="506" spans="1:12">
      <c r="A506" t="s">
        <v>673</v>
      </c>
      <c r="B506" t="s">
        <v>674</v>
      </c>
      <c r="C506" t="s">
        <v>706</v>
      </c>
      <c r="D506" t="s">
        <v>714</v>
      </c>
      <c r="F506" s="1">
        <v>500</v>
      </c>
      <c r="G506" s="1">
        <v>1500</v>
      </c>
      <c r="H506" s="1"/>
      <c r="I506" s="1"/>
      <c r="K506" t="s">
        <v>677</v>
      </c>
      <c r="L506" t="s">
        <v>997</v>
      </c>
    </row>
    <row r="507" spans="1:12">
      <c r="A507" t="s">
        <v>673</v>
      </c>
      <c r="B507" t="s">
        <v>674</v>
      </c>
      <c r="C507" t="s">
        <v>706</v>
      </c>
      <c r="D507" t="s">
        <v>605</v>
      </c>
      <c r="F507" s="1">
        <v>203</v>
      </c>
      <c r="G507" s="1">
        <v>339</v>
      </c>
      <c r="H507" s="1"/>
      <c r="I507" s="1"/>
      <c r="K507" t="s">
        <v>677</v>
      </c>
      <c r="L507" t="s">
        <v>997</v>
      </c>
    </row>
    <row r="508" spans="1:12">
      <c r="A508" t="s">
        <v>673</v>
      </c>
      <c r="B508" t="s">
        <v>715</v>
      </c>
      <c r="C508" t="s">
        <v>716</v>
      </c>
      <c r="F508" s="1">
        <v>188749</v>
      </c>
      <c r="G508" s="1">
        <v>185411</v>
      </c>
      <c r="H508" s="1"/>
      <c r="I508" s="1"/>
      <c r="K508" t="s">
        <v>677</v>
      </c>
      <c r="L508" t="s">
        <v>997</v>
      </c>
    </row>
    <row r="509" spans="1:12">
      <c r="A509" t="s">
        <v>673</v>
      </c>
      <c r="B509" t="s">
        <v>717</v>
      </c>
      <c r="F509" s="1">
        <v>30758</v>
      </c>
      <c r="G509" s="1">
        <v>28050</v>
      </c>
      <c r="H509" s="1"/>
      <c r="I509" s="1"/>
      <c r="J509" t="s">
        <v>718</v>
      </c>
      <c r="K509" t="s">
        <v>677</v>
      </c>
      <c r="L509" t="s">
        <v>997</v>
      </c>
    </row>
    <row r="510" spans="1:12">
      <c r="A510" t="s">
        <v>673</v>
      </c>
      <c r="B510" t="s">
        <v>719</v>
      </c>
      <c r="C510" t="s">
        <v>720</v>
      </c>
      <c r="F510" s="1">
        <v>7460</v>
      </c>
      <c r="G510" s="1">
        <v>7644</v>
      </c>
      <c r="H510" s="1"/>
      <c r="I510" s="1"/>
      <c r="J510" t="s">
        <v>721</v>
      </c>
      <c r="K510" t="s">
        <v>677</v>
      </c>
      <c r="L510" t="s">
        <v>997</v>
      </c>
    </row>
    <row r="511" spans="1:12">
      <c r="A511" t="s">
        <v>673</v>
      </c>
      <c r="B511" t="s">
        <v>719</v>
      </c>
      <c r="C511" t="s">
        <v>722</v>
      </c>
      <c r="F511" s="1">
        <v>15672</v>
      </c>
      <c r="G511" s="1">
        <v>16058</v>
      </c>
      <c r="H511" s="1"/>
      <c r="I511" s="1"/>
      <c r="J511" t="s">
        <v>723</v>
      </c>
      <c r="K511" t="s">
        <v>677</v>
      </c>
      <c r="L511" t="s">
        <v>997</v>
      </c>
    </row>
    <row r="512" spans="1:12">
      <c r="A512" t="s">
        <v>673</v>
      </c>
      <c r="B512" t="s">
        <v>719</v>
      </c>
      <c r="C512" t="s">
        <v>724</v>
      </c>
      <c r="F512" s="1">
        <v>133589</v>
      </c>
      <c r="G512" s="1">
        <v>136880</v>
      </c>
      <c r="H512" s="1"/>
      <c r="I512" s="1"/>
      <c r="J512" t="s">
        <v>725</v>
      </c>
      <c r="K512" t="s">
        <v>677</v>
      </c>
      <c r="L512" t="s">
        <v>997</v>
      </c>
    </row>
    <row r="513" spans="1:12">
      <c r="A513" t="s">
        <v>673</v>
      </c>
      <c r="B513" t="s">
        <v>726</v>
      </c>
      <c r="F513" s="1">
        <v>128600</v>
      </c>
      <c r="G513" s="1">
        <v>508869</v>
      </c>
      <c r="H513" s="1"/>
      <c r="I513" s="1"/>
      <c r="J513" t="s">
        <v>727</v>
      </c>
      <c r="K513" t="s">
        <v>677</v>
      </c>
      <c r="L513" t="s">
        <v>997</v>
      </c>
    </row>
    <row r="514" spans="1:12">
      <c r="A514" t="s">
        <v>728</v>
      </c>
      <c r="B514" t="s">
        <v>729</v>
      </c>
      <c r="C514" t="s">
        <v>730</v>
      </c>
      <c r="D514" t="s">
        <v>731</v>
      </c>
      <c r="F514" s="1">
        <v>162522</v>
      </c>
      <c r="G514" s="1">
        <v>283009</v>
      </c>
      <c r="H514" s="1"/>
      <c r="I514" s="1"/>
      <c r="K514" t="s">
        <v>732</v>
      </c>
      <c r="L514" t="s">
        <v>998</v>
      </c>
    </row>
    <row r="515" spans="1:12">
      <c r="A515" t="s">
        <v>728</v>
      </c>
      <c r="B515" t="s">
        <v>729</v>
      </c>
      <c r="C515" t="s">
        <v>730</v>
      </c>
      <c r="D515" t="s">
        <v>733</v>
      </c>
      <c r="F515" s="1">
        <v>11046</v>
      </c>
      <c r="G515" s="1">
        <v>14404</v>
      </c>
      <c r="H515" s="1"/>
      <c r="I515" s="1"/>
      <c r="K515" t="s">
        <v>732</v>
      </c>
      <c r="L515" t="s">
        <v>998</v>
      </c>
    </row>
    <row r="516" spans="1:12">
      <c r="A516" t="s">
        <v>728</v>
      </c>
      <c r="B516" t="s">
        <v>729</v>
      </c>
      <c r="C516" t="s">
        <v>730</v>
      </c>
      <c r="D516" t="s">
        <v>734</v>
      </c>
      <c r="F516" s="1">
        <v>57428</v>
      </c>
      <c r="G516" s="1">
        <v>46783</v>
      </c>
      <c r="H516" s="1"/>
      <c r="I516" s="1"/>
      <c r="K516" t="s">
        <v>732</v>
      </c>
      <c r="L516" t="s">
        <v>998</v>
      </c>
    </row>
    <row r="517" spans="1:12">
      <c r="A517" t="s">
        <v>728</v>
      </c>
      <c r="B517" t="s">
        <v>729</v>
      </c>
      <c r="C517" t="s">
        <v>730</v>
      </c>
      <c r="D517" t="s">
        <v>735</v>
      </c>
      <c r="F517" s="1">
        <v>20280</v>
      </c>
      <c r="G517" s="1">
        <v>1000</v>
      </c>
      <c r="H517" s="1"/>
      <c r="I517" s="1"/>
      <c r="K517" t="s">
        <v>732</v>
      </c>
      <c r="L517" t="s">
        <v>998</v>
      </c>
    </row>
    <row r="518" spans="1:12">
      <c r="A518" t="s">
        <v>728</v>
      </c>
      <c r="B518" t="s">
        <v>729</v>
      </c>
      <c r="C518" t="s">
        <v>730</v>
      </c>
      <c r="D518" t="s">
        <v>736</v>
      </c>
      <c r="F518" s="1">
        <v>1620</v>
      </c>
      <c r="G518" s="1">
        <v>3807</v>
      </c>
      <c r="H518" s="1"/>
      <c r="I518" s="1"/>
      <c r="K518" t="s">
        <v>732</v>
      </c>
      <c r="L518" t="s">
        <v>998</v>
      </c>
    </row>
    <row r="519" spans="1:12">
      <c r="A519" t="s">
        <v>728</v>
      </c>
      <c r="B519" t="s">
        <v>729</v>
      </c>
      <c r="C519" t="s">
        <v>730</v>
      </c>
      <c r="D519" t="s">
        <v>737</v>
      </c>
      <c r="F519" s="1">
        <v>0</v>
      </c>
      <c r="G519" s="1">
        <v>3125</v>
      </c>
      <c r="H519" s="1"/>
      <c r="I519" s="1"/>
      <c r="K519" t="s">
        <v>732</v>
      </c>
      <c r="L519" t="s">
        <v>998</v>
      </c>
    </row>
    <row r="520" spans="1:12">
      <c r="A520" t="s">
        <v>728</v>
      </c>
      <c r="B520" t="s">
        <v>729</v>
      </c>
      <c r="C520" t="s">
        <v>730</v>
      </c>
      <c r="D520" t="s">
        <v>738</v>
      </c>
      <c r="F520" s="1">
        <v>1500</v>
      </c>
      <c r="G520" s="1">
        <v>1346</v>
      </c>
      <c r="H520" s="1"/>
      <c r="I520" s="1"/>
      <c r="K520" t="s">
        <v>732</v>
      </c>
      <c r="L520" t="s">
        <v>998</v>
      </c>
    </row>
    <row r="521" spans="1:12">
      <c r="A521" t="s">
        <v>728</v>
      </c>
      <c r="B521" t="s">
        <v>729</v>
      </c>
      <c r="C521" t="s">
        <v>730</v>
      </c>
      <c r="D521" t="s">
        <v>329</v>
      </c>
      <c r="F521" s="1">
        <v>104969</v>
      </c>
      <c r="G521" s="1">
        <v>124815</v>
      </c>
      <c r="H521" s="1"/>
      <c r="I521" s="1"/>
      <c r="K521" t="s">
        <v>732</v>
      </c>
      <c r="L521" t="s">
        <v>998</v>
      </c>
    </row>
    <row r="522" spans="1:12">
      <c r="A522" t="s">
        <v>728</v>
      </c>
      <c r="B522" t="s">
        <v>729</v>
      </c>
      <c r="C522" t="s">
        <v>730</v>
      </c>
      <c r="D522" t="s">
        <v>587</v>
      </c>
      <c r="F522" s="1">
        <v>1537</v>
      </c>
      <c r="G522" s="1">
        <v>1537</v>
      </c>
      <c r="H522" s="1"/>
      <c r="I522" s="1"/>
      <c r="K522" t="s">
        <v>732</v>
      </c>
      <c r="L522" t="s">
        <v>998</v>
      </c>
    </row>
    <row r="523" spans="1:12">
      <c r="A523" t="s">
        <v>728</v>
      </c>
      <c r="B523" t="s">
        <v>729</v>
      </c>
      <c r="C523" t="s">
        <v>730</v>
      </c>
      <c r="D523" t="s">
        <v>739</v>
      </c>
      <c r="F523" s="1">
        <v>2435</v>
      </c>
      <c r="G523" s="1">
        <v>0</v>
      </c>
      <c r="H523" s="1"/>
      <c r="I523" s="1"/>
      <c r="K523" t="s">
        <v>732</v>
      </c>
      <c r="L523" t="s">
        <v>998</v>
      </c>
    </row>
    <row r="524" spans="1:12">
      <c r="A524" t="s">
        <v>728</v>
      </c>
      <c r="B524" t="s">
        <v>729</v>
      </c>
      <c r="C524" t="s">
        <v>730</v>
      </c>
      <c r="D524" t="s">
        <v>238</v>
      </c>
      <c r="F524" s="1">
        <v>78</v>
      </c>
      <c r="G524" s="1">
        <v>69</v>
      </c>
      <c r="H524" s="1"/>
      <c r="I524" s="1"/>
      <c r="K524" t="s">
        <v>732</v>
      </c>
      <c r="L524" t="s">
        <v>998</v>
      </c>
    </row>
    <row r="525" spans="1:12">
      <c r="A525" t="s">
        <v>728</v>
      </c>
      <c r="B525" t="s">
        <v>729</v>
      </c>
      <c r="C525" t="s">
        <v>740</v>
      </c>
      <c r="D525" t="s">
        <v>741</v>
      </c>
      <c r="F525" s="1">
        <v>20020</v>
      </c>
      <c r="G525" s="1">
        <v>20520</v>
      </c>
      <c r="H525" s="1"/>
      <c r="I525" s="1"/>
      <c r="K525" t="s">
        <v>732</v>
      </c>
      <c r="L525" t="s">
        <v>998</v>
      </c>
    </row>
    <row r="526" spans="1:12">
      <c r="A526" t="s">
        <v>728</v>
      </c>
      <c r="B526" t="s">
        <v>729</v>
      </c>
      <c r="C526" t="s">
        <v>740</v>
      </c>
      <c r="D526" t="s">
        <v>742</v>
      </c>
      <c r="F526" s="1">
        <v>1776</v>
      </c>
      <c r="G526" s="1">
        <v>1688</v>
      </c>
      <c r="H526" s="1"/>
      <c r="I526" s="1"/>
      <c r="K526" t="s">
        <v>732</v>
      </c>
      <c r="L526" t="s">
        <v>998</v>
      </c>
    </row>
    <row r="527" spans="1:12">
      <c r="A527" t="s">
        <v>728</v>
      </c>
      <c r="B527" t="s">
        <v>729</v>
      </c>
      <c r="C527" t="s">
        <v>740</v>
      </c>
      <c r="D527" t="s">
        <v>743</v>
      </c>
      <c r="F527" s="1">
        <v>1970</v>
      </c>
      <c r="G527" s="1">
        <v>2030</v>
      </c>
      <c r="H527" s="1"/>
      <c r="I527" s="1"/>
      <c r="K527" t="s">
        <v>732</v>
      </c>
      <c r="L527" t="s">
        <v>998</v>
      </c>
    </row>
    <row r="528" spans="1:12">
      <c r="A528" t="s">
        <v>728</v>
      </c>
      <c r="B528" t="s">
        <v>729</v>
      </c>
      <c r="C528" t="s">
        <v>740</v>
      </c>
      <c r="D528" t="s">
        <v>744</v>
      </c>
      <c r="F528" s="1">
        <v>4850</v>
      </c>
      <c r="G528" s="1">
        <v>0</v>
      </c>
      <c r="H528" s="1"/>
      <c r="I528" s="1"/>
      <c r="K528" t="s">
        <v>732</v>
      </c>
      <c r="L528" t="s">
        <v>998</v>
      </c>
    </row>
    <row r="529" spans="1:12">
      <c r="A529" t="s">
        <v>728</v>
      </c>
      <c r="B529" t="s">
        <v>729</v>
      </c>
      <c r="C529" t="s">
        <v>740</v>
      </c>
      <c r="D529" t="s">
        <v>329</v>
      </c>
      <c r="F529" s="1">
        <v>26470</v>
      </c>
      <c r="G529" s="1">
        <v>18265</v>
      </c>
      <c r="H529" s="1"/>
      <c r="I529" s="1"/>
      <c r="K529" t="s">
        <v>732</v>
      </c>
      <c r="L529" t="s">
        <v>998</v>
      </c>
    </row>
    <row r="530" spans="1:12">
      <c r="A530" t="s">
        <v>728</v>
      </c>
      <c r="B530" t="s">
        <v>729</v>
      </c>
      <c r="C530" t="s">
        <v>740</v>
      </c>
      <c r="D530" t="s">
        <v>587</v>
      </c>
      <c r="F530" s="1">
        <v>548</v>
      </c>
      <c r="G530" s="1">
        <v>548</v>
      </c>
      <c r="H530" s="1"/>
      <c r="I530" s="1"/>
      <c r="K530" t="s">
        <v>732</v>
      </c>
      <c r="L530" t="s">
        <v>998</v>
      </c>
    </row>
    <row r="531" spans="1:12">
      <c r="A531" t="s">
        <v>728</v>
      </c>
      <c r="B531" t="s">
        <v>729</v>
      </c>
      <c r="C531" t="s">
        <v>740</v>
      </c>
      <c r="D531" t="s">
        <v>739</v>
      </c>
      <c r="F531" s="1">
        <v>538</v>
      </c>
      <c r="G531" s="1">
        <v>0</v>
      </c>
      <c r="H531" s="1"/>
      <c r="I531" s="1"/>
      <c r="K531" t="s">
        <v>732</v>
      </c>
      <c r="L531" t="s">
        <v>998</v>
      </c>
    </row>
    <row r="532" spans="1:12">
      <c r="A532" t="s">
        <v>728</v>
      </c>
      <c r="B532" t="s">
        <v>729</v>
      </c>
      <c r="C532" t="s">
        <v>740</v>
      </c>
      <c r="D532" t="s">
        <v>238</v>
      </c>
      <c r="F532" s="1">
        <v>34</v>
      </c>
      <c r="G532" s="1">
        <v>34</v>
      </c>
      <c r="H532" s="1"/>
      <c r="I532" s="1"/>
      <c r="K532" t="s">
        <v>732</v>
      </c>
      <c r="L532" t="s">
        <v>998</v>
      </c>
    </row>
    <row r="533" spans="1:12">
      <c r="A533" t="s">
        <v>728</v>
      </c>
      <c r="B533" t="s">
        <v>729</v>
      </c>
      <c r="C533" t="s">
        <v>745</v>
      </c>
      <c r="D533" t="s">
        <v>746</v>
      </c>
      <c r="F533" s="1">
        <v>20462</v>
      </c>
      <c r="G533" s="1">
        <v>179614</v>
      </c>
      <c r="H533" s="1"/>
      <c r="I533" s="1"/>
      <c r="K533" t="s">
        <v>732</v>
      </c>
      <c r="L533" t="s">
        <v>998</v>
      </c>
    </row>
    <row r="534" spans="1:12">
      <c r="A534" t="s">
        <v>728</v>
      </c>
      <c r="B534" t="s">
        <v>729</v>
      </c>
      <c r="C534" t="s">
        <v>745</v>
      </c>
      <c r="D534" t="s">
        <v>747</v>
      </c>
      <c r="F534" s="1">
        <v>3760</v>
      </c>
      <c r="G534" s="1">
        <v>18000</v>
      </c>
      <c r="H534" s="1"/>
      <c r="I534" s="1"/>
      <c r="K534" t="s">
        <v>732</v>
      </c>
      <c r="L534" t="s">
        <v>998</v>
      </c>
    </row>
    <row r="535" spans="1:12">
      <c r="A535" t="s">
        <v>728</v>
      </c>
      <c r="B535" t="s">
        <v>729</v>
      </c>
      <c r="C535" t="s">
        <v>745</v>
      </c>
      <c r="D535" t="s">
        <v>748</v>
      </c>
      <c r="F535" s="1">
        <v>1286</v>
      </c>
      <c r="G535" s="1">
        <v>2674</v>
      </c>
      <c r="H535" s="1"/>
      <c r="I535" s="1"/>
      <c r="K535" t="s">
        <v>732</v>
      </c>
      <c r="L535" t="s">
        <v>998</v>
      </c>
    </row>
    <row r="536" spans="1:12">
      <c r="A536" t="s">
        <v>728</v>
      </c>
      <c r="B536" t="s">
        <v>729</v>
      </c>
      <c r="C536" t="s">
        <v>745</v>
      </c>
      <c r="D536" t="s">
        <v>329</v>
      </c>
      <c r="F536" s="1">
        <v>12449</v>
      </c>
      <c r="G536" s="1">
        <v>13099</v>
      </c>
      <c r="H536" s="1"/>
      <c r="I536" s="1"/>
      <c r="K536" t="s">
        <v>732</v>
      </c>
      <c r="L536" t="s">
        <v>998</v>
      </c>
    </row>
    <row r="537" spans="1:12">
      <c r="A537" t="s">
        <v>728</v>
      </c>
      <c r="B537" t="s">
        <v>729</v>
      </c>
      <c r="C537" t="s">
        <v>745</v>
      </c>
      <c r="D537" t="s">
        <v>587</v>
      </c>
      <c r="F537" s="1">
        <v>246</v>
      </c>
      <c r="G537" s="1">
        <v>246</v>
      </c>
      <c r="H537" s="1"/>
      <c r="I537" s="1"/>
      <c r="K537" t="s">
        <v>732</v>
      </c>
      <c r="L537" t="s">
        <v>998</v>
      </c>
    </row>
    <row r="538" spans="1:12">
      <c r="A538" t="s">
        <v>728</v>
      </c>
      <c r="B538" t="s">
        <v>729</v>
      </c>
      <c r="C538" t="s">
        <v>745</v>
      </c>
      <c r="D538" t="s">
        <v>739</v>
      </c>
      <c r="F538" s="1">
        <v>712</v>
      </c>
      <c r="G538" s="1">
        <v>0</v>
      </c>
      <c r="H538" s="1"/>
      <c r="I538" s="1"/>
      <c r="K538" t="s">
        <v>732</v>
      </c>
      <c r="L538" t="s">
        <v>998</v>
      </c>
    </row>
    <row r="539" spans="1:12">
      <c r="A539" t="s">
        <v>728</v>
      </c>
      <c r="B539" t="s">
        <v>729</v>
      </c>
      <c r="C539" t="s">
        <v>745</v>
      </c>
      <c r="D539" t="s">
        <v>238</v>
      </c>
      <c r="F539" s="1">
        <v>29</v>
      </c>
      <c r="G539" s="1">
        <v>29</v>
      </c>
      <c r="H539" s="1"/>
      <c r="I539" s="1"/>
      <c r="K539" t="s">
        <v>732</v>
      </c>
      <c r="L539" t="s">
        <v>998</v>
      </c>
    </row>
    <row r="540" spans="1:12">
      <c r="A540" t="s">
        <v>728</v>
      </c>
      <c r="B540" t="s">
        <v>729</v>
      </c>
      <c r="C540" t="s">
        <v>749</v>
      </c>
      <c r="F540" s="1">
        <v>65879</v>
      </c>
      <c r="G540" s="1">
        <v>68484</v>
      </c>
      <c r="H540" s="1"/>
      <c r="I540" s="1"/>
      <c r="K540" t="s">
        <v>732</v>
      </c>
      <c r="L540" t="s">
        <v>998</v>
      </c>
    </row>
    <row r="541" spans="1:12">
      <c r="A541" t="s">
        <v>728</v>
      </c>
      <c r="B541" t="s">
        <v>729</v>
      </c>
      <c r="C541" t="s">
        <v>750</v>
      </c>
      <c r="F541" s="1">
        <v>13594</v>
      </c>
      <c r="G541" s="1">
        <v>27726</v>
      </c>
      <c r="H541" s="1"/>
      <c r="I541" s="1"/>
      <c r="K541" t="s">
        <v>732</v>
      </c>
      <c r="L541" t="s">
        <v>998</v>
      </c>
    </row>
    <row r="542" spans="1:12">
      <c r="A542" t="s">
        <v>728</v>
      </c>
      <c r="B542" t="s">
        <v>729</v>
      </c>
      <c r="C542" t="s">
        <v>751</v>
      </c>
      <c r="F542" s="1">
        <v>183201</v>
      </c>
      <c r="G542" s="1">
        <v>168900</v>
      </c>
      <c r="H542" s="1"/>
      <c r="I542" s="1"/>
      <c r="J542" t="s">
        <v>752</v>
      </c>
      <c r="K542" t="s">
        <v>732</v>
      </c>
      <c r="L542" t="s">
        <v>998</v>
      </c>
    </row>
    <row r="543" spans="1:12">
      <c r="A543" t="s">
        <v>728</v>
      </c>
      <c r="B543" t="s">
        <v>729</v>
      </c>
      <c r="C543" t="s">
        <v>753</v>
      </c>
      <c r="D543" t="s">
        <v>754</v>
      </c>
      <c r="F543" s="1">
        <v>256596</v>
      </c>
      <c r="G543" s="1">
        <v>203200</v>
      </c>
      <c r="H543" s="1"/>
      <c r="I543" s="1"/>
      <c r="J543" t="s">
        <v>755</v>
      </c>
      <c r="K543" t="s">
        <v>732</v>
      </c>
      <c r="L543" t="s">
        <v>998</v>
      </c>
    </row>
    <row r="544" spans="1:12">
      <c r="A544" t="s">
        <v>728</v>
      </c>
      <c r="B544" t="s">
        <v>729</v>
      </c>
      <c r="C544" t="s">
        <v>753</v>
      </c>
      <c r="D544" t="s">
        <v>756</v>
      </c>
      <c r="F544" s="1">
        <v>300</v>
      </c>
      <c r="G544" s="1">
        <v>300</v>
      </c>
      <c r="H544" s="1"/>
      <c r="I544" s="1"/>
      <c r="K544" t="s">
        <v>732</v>
      </c>
      <c r="L544" t="s">
        <v>998</v>
      </c>
    </row>
    <row r="545" spans="1:12">
      <c r="A545" t="s">
        <v>728</v>
      </c>
      <c r="B545" t="s">
        <v>729</v>
      </c>
      <c r="C545" t="s">
        <v>753</v>
      </c>
      <c r="D545" t="s">
        <v>757</v>
      </c>
      <c r="F545" s="1">
        <v>8700</v>
      </c>
      <c r="G545" s="1">
        <v>0</v>
      </c>
      <c r="H545" s="1"/>
      <c r="I545" s="1"/>
      <c r="K545" t="s">
        <v>732</v>
      </c>
      <c r="L545" t="s">
        <v>998</v>
      </c>
    </row>
    <row r="546" spans="1:12">
      <c r="A546" t="s">
        <v>728</v>
      </c>
      <c r="B546" t="s">
        <v>729</v>
      </c>
      <c r="C546" t="s">
        <v>753</v>
      </c>
      <c r="D546" t="s">
        <v>758</v>
      </c>
      <c r="F546" s="1">
        <v>65969</v>
      </c>
      <c r="G546" s="1">
        <v>21295</v>
      </c>
      <c r="H546" s="1"/>
      <c r="I546" s="1"/>
      <c r="K546" t="s">
        <v>732</v>
      </c>
      <c r="L546" t="s">
        <v>998</v>
      </c>
    </row>
    <row r="547" spans="1:12">
      <c r="A547" t="s">
        <v>728</v>
      </c>
      <c r="B547" t="s">
        <v>729</v>
      </c>
      <c r="C547" t="s">
        <v>753</v>
      </c>
      <c r="D547" t="s">
        <v>759</v>
      </c>
      <c r="F547" s="1">
        <v>13954</v>
      </c>
      <c r="G547" s="1">
        <v>0</v>
      </c>
      <c r="H547" s="1"/>
      <c r="I547" s="1"/>
      <c r="K547" t="s">
        <v>732</v>
      </c>
      <c r="L547" t="s">
        <v>998</v>
      </c>
    </row>
    <row r="548" spans="1:12">
      <c r="A548" t="s">
        <v>728</v>
      </c>
      <c r="B548" t="s">
        <v>729</v>
      </c>
      <c r="C548" t="s">
        <v>753</v>
      </c>
      <c r="D548" t="s">
        <v>760</v>
      </c>
      <c r="F548" s="1">
        <v>175</v>
      </c>
      <c r="G548" s="1">
        <v>175</v>
      </c>
      <c r="H548" s="1"/>
      <c r="I548" s="1"/>
      <c r="K548" t="s">
        <v>732</v>
      </c>
      <c r="L548" t="s">
        <v>998</v>
      </c>
    </row>
    <row r="549" spans="1:12">
      <c r="A549" t="s">
        <v>728</v>
      </c>
      <c r="B549" t="s">
        <v>729</v>
      </c>
      <c r="C549" t="s">
        <v>753</v>
      </c>
      <c r="D549" t="s">
        <v>761</v>
      </c>
      <c r="F549" s="1">
        <v>0</v>
      </c>
      <c r="G549" s="1">
        <v>885</v>
      </c>
      <c r="H549" s="1"/>
      <c r="I549" s="1"/>
      <c r="K549" t="s">
        <v>732</v>
      </c>
      <c r="L549" t="s">
        <v>998</v>
      </c>
    </row>
    <row r="550" spans="1:12">
      <c r="A550" t="s">
        <v>728</v>
      </c>
      <c r="B550" t="s">
        <v>729</v>
      </c>
      <c r="C550" t="s">
        <v>753</v>
      </c>
      <c r="D550" t="s">
        <v>762</v>
      </c>
      <c r="F550" s="1">
        <v>19486</v>
      </c>
      <c r="G550" s="1">
        <v>20266</v>
      </c>
      <c r="H550" s="1"/>
      <c r="I550" s="1"/>
      <c r="K550" t="s">
        <v>732</v>
      </c>
      <c r="L550" t="s">
        <v>998</v>
      </c>
    </row>
    <row r="551" spans="1:12">
      <c r="A551" t="s">
        <v>728</v>
      </c>
      <c r="B551" t="s">
        <v>729</v>
      </c>
      <c r="C551" t="s">
        <v>753</v>
      </c>
      <c r="D551" t="s">
        <v>758</v>
      </c>
      <c r="F551" s="1">
        <v>950</v>
      </c>
      <c r="G551" s="1">
        <v>950</v>
      </c>
      <c r="H551" s="1"/>
      <c r="I551" s="1"/>
      <c r="K551" t="s">
        <v>732</v>
      </c>
      <c r="L551" t="s">
        <v>998</v>
      </c>
    </row>
    <row r="552" spans="1:12">
      <c r="A552" t="s">
        <v>728</v>
      </c>
      <c r="B552" t="s">
        <v>729</v>
      </c>
      <c r="C552" t="s">
        <v>753</v>
      </c>
      <c r="D552" t="s">
        <v>759</v>
      </c>
      <c r="F552" s="1">
        <v>13871</v>
      </c>
      <c r="G552" s="1">
        <v>4254</v>
      </c>
      <c r="H552" s="1"/>
      <c r="I552" s="1"/>
      <c r="K552" t="s">
        <v>732</v>
      </c>
      <c r="L552" t="s">
        <v>998</v>
      </c>
    </row>
    <row r="553" spans="1:12">
      <c r="A553" t="s">
        <v>728</v>
      </c>
      <c r="B553" t="s">
        <v>729</v>
      </c>
      <c r="C553" t="s">
        <v>753</v>
      </c>
      <c r="D553" t="s">
        <v>754</v>
      </c>
      <c r="F553" s="1">
        <v>3369</v>
      </c>
      <c r="G553" s="1">
        <v>0</v>
      </c>
      <c r="H553" s="1"/>
      <c r="I553" s="1"/>
      <c r="K553" t="s">
        <v>732</v>
      </c>
      <c r="L553" t="s">
        <v>998</v>
      </c>
    </row>
    <row r="554" spans="1:12">
      <c r="A554" t="s">
        <v>728</v>
      </c>
      <c r="B554" t="s">
        <v>729</v>
      </c>
      <c r="C554" t="s">
        <v>753</v>
      </c>
      <c r="D554" t="s">
        <v>763</v>
      </c>
      <c r="F554" s="1">
        <v>1850</v>
      </c>
      <c r="G554" s="1">
        <v>1910</v>
      </c>
      <c r="H554" s="1"/>
      <c r="I554" s="1"/>
      <c r="K554" t="s">
        <v>732</v>
      </c>
      <c r="L554" t="s">
        <v>998</v>
      </c>
    </row>
    <row r="555" spans="1:12">
      <c r="A555" t="s">
        <v>728</v>
      </c>
      <c r="B555" t="s">
        <v>729</v>
      </c>
      <c r="C555" t="s">
        <v>753</v>
      </c>
      <c r="D555" t="s">
        <v>764</v>
      </c>
      <c r="F555" s="1">
        <v>510</v>
      </c>
      <c r="G555" s="1">
        <v>510</v>
      </c>
      <c r="H555" s="1"/>
      <c r="I555" s="1"/>
      <c r="K555" t="s">
        <v>732</v>
      </c>
      <c r="L555" t="s">
        <v>998</v>
      </c>
    </row>
    <row r="556" spans="1:12">
      <c r="A556" t="s">
        <v>728</v>
      </c>
      <c r="B556" t="s">
        <v>729</v>
      </c>
      <c r="C556" t="s">
        <v>753</v>
      </c>
      <c r="D556" t="s">
        <v>329</v>
      </c>
      <c r="F556" s="1">
        <v>61229</v>
      </c>
      <c r="G556" s="1">
        <v>47262</v>
      </c>
      <c r="H556" s="1"/>
      <c r="I556" s="1"/>
      <c r="K556" t="s">
        <v>732</v>
      </c>
      <c r="L556" t="s">
        <v>998</v>
      </c>
    </row>
    <row r="557" spans="1:12">
      <c r="A557" t="s">
        <v>728</v>
      </c>
      <c r="B557" t="s">
        <v>729</v>
      </c>
      <c r="C557" t="s">
        <v>753</v>
      </c>
      <c r="D557" t="s">
        <v>765</v>
      </c>
      <c r="F557" s="1">
        <v>24585</v>
      </c>
      <c r="G557" s="1">
        <v>30060</v>
      </c>
      <c r="H557" s="1"/>
      <c r="I557" s="1"/>
      <c r="K557" t="s">
        <v>732</v>
      </c>
      <c r="L557" t="s">
        <v>998</v>
      </c>
    </row>
    <row r="558" spans="1:12">
      <c r="A558" t="s">
        <v>728</v>
      </c>
      <c r="B558" t="s">
        <v>729</v>
      </c>
      <c r="C558" t="s">
        <v>753</v>
      </c>
      <c r="D558" t="s">
        <v>587</v>
      </c>
      <c r="F558" s="1">
        <v>1918</v>
      </c>
      <c r="G558" s="1">
        <v>1920</v>
      </c>
      <c r="H558" s="1"/>
      <c r="I558" s="1"/>
      <c r="K558" t="s">
        <v>732</v>
      </c>
      <c r="L558" t="s">
        <v>998</v>
      </c>
    </row>
    <row r="559" spans="1:12">
      <c r="A559" t="s">
        <v>728</v>
      </c>
      <c r="B559" t="s">
        <v>729</v>
      </c>
      <c r="C559" t="s">
        <v>753</v>
      </c>
      <c r="D559" t="s">
        <v>739</v>
      </c>
      <c r="F559" s="1">
        <v>2735</v>
      </c>
      <c r="G559" s="1">
        <v>0</v>
      </c>
      <c r="H559" s="1"/>
      <c r="I559" s="1"/>
      <c r="K559" t="s">
        <v>732</v>
      </c>
      <c r="L559" t="s">
        <v>998</v>
      </c>
    </row>
    <row r="560" spans="1:12">
      <c r="A560" t="s">
        <v>728</v>
      </c>
      <c r="B560" t="s">
        <v>729</v>
      </c>
      <c r="C560" t="s">
        <v>753</v>
      </c>
      <c r="D560" t="s">
        <v>238</v>
      </c>
      <c r="F560" s="1">
        <v>113</v>
      </c>
      <c r="G560" s="1">
        <v>107</v>
      </c>
      <c r="H560" s="1"/>
      <c r="I560" s="1"/>
      <c r="K560" t="s">
        <v>732</v>
      </c>
      <c r="L560" t="s">
        <v>998</v>
      </c>
    </row>
    <row r="561" spans="1:12">
      <c r="A561" t="s">
        <v>728</v>
      </c>
      <c r="B561" t="s">
        <v>729</v>
      </c>
      <c r="C561" t="s">
        <v>766</v>
      </c>
      <c r="F561" s="1">
        <v>56454</v>
      </c>
      <c r="G561" s="1">
        <v>48905</v>
      </c>
      <c r="H561" s="1"/>
      <c r="I561" s="1"/>
      <c r="K561" t="s">
        <v>732</v>
      </c>
      <c r="L561" t="s">
        <v>998</v>
      </c>
    </row>
    <row r="562" spans="1:12">
      <c r="A562" t="s">
        <v>728</v>
      </c>
      <c r="B562" t="s">
        <v>729</v>
      </c>
      <c r="C562" t="s">
        <v>767</v>
      </c>
      <c r="F562" s="1">
        <v>61020</v>
      </c>
      <c r="G562" s="1">
        <v>61673</v>
      </c>
      <c r="H562" s="1"/>
      <c r="I562" s="1"/>
      <c r="K562" t="s">
        <v>732</v>
      </c>
      <c r="L562" t="s">
        <v>998</v>
      </c>
    </row>
    <row r="563" spans="1:12">
      <c r="A563" t="s">
        <v>728</v>
      </c>
      <c r="B563" t="s">
        <v>729</v>
      </c>
      <c r="C563" t="s">
        <v>768</v>
      </c>
      <c r="F563" s="1">
        <v>34483</v>
      </c>
      <c r="G563" s="1">
        <v>34628</v>
      </c>
      <c r="H563" s="1"/>
      <c r="I563" s="1"/>
      <c r="K563" t="s">
        <v>732</v>
      </c>
      <c r="L563" t="s">
        <v>998</v>
      </c>
    </row>
    <row r="564" spans="1:12">
      <c r="A564" t="s">
        <v>728</v>
      </c>
      <c r="B564" t="s">
        <v>769</v>
      </c>
      <c r="F564" s="1">
        <v>344177</v>
      </c>
      <c r="G564" s="1">
        <v>353200</v>
      </c>
      <c r="H564" s="1"/>
      <c r="I564" s="1"/>
      <c r="J564" t="s">
        <v>770</v>
      </c>
      <c r="K564" t="s">
        <v>732</v>
      </c>
      <c r="L564" t="s">
        <v>998</v>
      </c>
    </row>
    <row r="565" spans="1:12">
      <c r="A565" t="s">
        <v>728</v>
      </c>
      <c r="B565" t="s">
        <v>771</v>
      </c>
      <c r="C565" t="s">
        <v>772</v>
      </c>
      <c r="F565" s="1">
        <v>70420</v>
      </c>
      <c r="G565" s="1">
        <v>66226</v>
      </c>
      <c r="H565" s="1"/>
      <c r="I565" s="1"/>
      <c r="J565" t="s">
        <v>773</v>
      </c>
      <c r="K565" t="s">
        <v>732</v>
      </c>
      <c r="L565" t="s">
        <v>998</v>
      </c>
    </row>
    <row r="566" spans="1:12">
      <c r="A566" t="s">
        <v>728</v>
      </c>
      <c r="B566" t="s">
        <v>774</v>
      </c>
      <c r="C566" t="s">
        <v>775</v>
      </c>
      <c r="F566" s="1">
        <v>52339</v>
      </c>
      <c r="G566" s="1">
        <v>45397</v>
      </c>
      <c r="H566" s="1"/>
      <c r="I566" s="1"/>
      <c r="J566" t="s">
        <v>776</v>
      </c>
      <c r="K566" t="s">
        <v>732</v>
      </c>
      <c r="L566" t="s">
        <v>998</v>
      </c>
    </row>
    <row r="567" spans="1:12">
      <c r="A567" t="s">
        <v>728</v>
      </c>
      <c r="B567" t="s">
        <v>777</v>
      </c>
      <c r="C567" t="s">
        <v>778</v>
      </c>
      <c r="F567" s="1">
        <v>222469</v>
      </c>
      <c r="G567" s="1">
        <v>198553</v>
      </c>
      <c r="H567" s="1"/>
      <c r="I567" s="1"/>
      <c r="J567" t="s">
        <v>779</v>
      </c>
      <c r="K567" t="s">
        <v>732</v>
      </c>
      <c r="L567" t="s">
        <v>998</v>
      </c>
    </row>
    <row r="568" spans="1:12">
      <c r="A568" t="s">
        <v>728</v>
      </c>
      <c r="B568" t="s">
        <v>780</v>
      </c>
      <c r="C568" t="s">
        <v>753</v>
      </c>
      <c r="F568" s="1">
        <v>13942</v>
      </c>
      <c r="G568" s="1">
        <v>8735</v>
      </c>
      <c r="H568" s="1"/>
      <c r="I568" s="1"/>
      <c r="J568" t="s">
        <v>781</v>
      </c>
      <c r="K568" t="s">
        <v>732</v>
      </c>
      <c r="L568" t="s">
        <v>998</v>
      </c>
    </row>
    <row r="569" spans="1:12">
      <c r="A569" t="s">
        <v>728</v>
      </c>
      <c r="B569" t="s">
        <v>782</v>
      </c>
      <c r="F569" s="1">
        <v>16725</v>
      </c>
      <c r="G569" s="1">
        <v>16506</v>
      </c>
      <c r="H569" s="1"/>
      <c r="I569" s="1"/>
      <c r="J569" t="s">
        <v>783</v>
      </c>
      <c r="K569" t="s">
        <v>732</v>
      </c>
      <c r="L569" t="s">
        <v>998</v>
      </c>
    </row>
    <row r="570" spans="1:12">
      <c r="A570" t="s">
        <v>784</v>
      </c>
      <c r="B570" t="s">
        <v>785</v>
      </c>
      <c r="C570" t="s">
        <v>786</v>
      </c>
      <c r="D570" t="s">
        <v>787</v>
      </c>
      <c r="F570" s="1">
        <v>101025</v>
      </c>
      <c r="G570" s="1">
        <v>103014</v>
      </c>
      <c r="H570" s="1"/>
      <c r="I570" s="1"/>
      <c r="K570" t="s">
        <v>788</v>
      </c>
      <c r="L570" t="s">
        <v>999</v>
      </c>
    </row>
    <row r="571" spans="1:12">
      <c r="A571" t="s">
        <v>784</v>
      </c>
      <c r="B571" t="s">
        <v>785</v>
      </c>
      <c r="C571" t="s">
        <v>786</v>
      </c>
      <c r="D571" t="s">
        <v>789</v>
      </c>
      <c r="F571" s="1">
        <v>108425</v>
      </c>
      <c r="G571" s="1">
        <v>112134</v>
      </c>
      <c r="H571" s="1"/>
      <c r="I571" s="1"/>
      <c r="K571" t="s">
        <v>788</v>
      </c>
      <c r="L571" t="s">
        <v>999</v>
      </c>
    </row>
    <row r="572" spans="1:12">
      <c r="A572" t="s">
        <v>784</v>
      </c>
      <c r="B572" t="s">
        <v>785</v>
      </c>
      <c r="C572" t="s">
        <v>786</v>
      </c>
      <c r="D572" t="s">
        <v>790</v>
      </c>
      <c r="F572" s="1">
        <v>21934</v>
      </c>
      <c r="G572" s="1">
        <v>21894</v>
      </c>
      <c r="H572" s="1"/>
      <c r="I572" s="1"/>
      <c r="K572" t="s">
        <v>788</v>
      </c>
      <c r="L572" t="s">
        <v>999</v>
      </c>
    </row>
    <row r="573" spans="1:12">
      <c r="A573" t="s">
        <v>784</v>
      </c>
      <c r="B573" t="s">
        <v>785</v>
      </c>
      <c r="C573" t="s">
        <v>786</v>
      </c>
      <c r="D573" t="s">
        <v>791</v>
      </c>
      <c r="F573" s="1">
        <v>73434</v>
      </c>
      <c r="G573" s="1">
        <v>74799</v>
      </c>
      <c r="H573" s="1"/>
      <c r="I573" s="1"/>
      <c r="K573" t="s">
        <v>788</v>
      </c>
      <c r="L573" t="s">
        <v>999</v>
      </c>
    </row>
    <row r="574" spans="1:12">
      <c r="A574" t="s">
        <v>784</v>
      </c>
      <c r="B574" t="s">
        <v>785</v>
      </c>
      <c r="C574" t="s">
        <v>786</v>
      </c>
      <c r="D574" t="s">
        <v>792</v>
      </c>
      <c r="F574" s="1">
        <v>68417</v>
      </c>
      <c r="G574" s="1">
        <v>69724</v>
      </c>
      <c r="H574" s="1"/>
      <c r="I574" s="1"/>
      <c r="K574" t="s">
        <v>788</v>
      </c>
      <c r="L574" t="s">
        <v>999</v>
      </c>
    </row>
    <row r="575" spans="1:12">
      <c r="A575" t="s">
        <v>784</v>
      </c>
      <c r="B575" t="s">
        <v>785</v>
      </c>
      <c r="C575" t="s">
        <v>786</v>
      </c>
      <c r="D575" t="s">
        <v>793</v>
      </c>
      <c r="F575" s="1">
        <v>15182</v>
      </c>
      <c r="G575" s="1">
        <v>14527</v>
      </c>
      <c r="H575" s="1"/>
      <c r="I575" s="1"/>
      <c r="K575" t="s">
        <v>788</v>
      </c>
      <c r="L575" t="s">
        <v>999</v>
      </c>
    </row>
    <row r="576" spans="1:12">
      <c r="A576" t="s">
        <v>784</v>
      </c>
      <c r="B576" t="s">
        <v>785</v>
      </c>
      <c r="C576" t="s">
        <v>786</v>
      </c>
      <c r="D576" t="s">
        <v>794</v>
      </c>
      <c r="F576" s="1">
        <v>97050</v>
      </c>
      <c r="G576" s="1">
        <v>100377</v>
      </c>
      <c r="H576" s="1"/>
      <c r="I576" s="1"/>
      <c r="K576" t="s">
        <v>788</v>
      </c>
      <c r="L576" t="s">
        <v>999</v>
      </c>
    </row>
    <row r="577" spans="1:12">
      <c r="A577" t="s">
        <v>784</v>
      </c>
      <c r="B577" t="s">
        <v>785</v>
      </c>
      <c r="C577" t="s">
        <v>786</v>
      </c>
      <c r="D577" t="s">
        <v>795</v>
      </c>
      <c r="F577" s="1">
        <v>22876</v>
      </c>
      <c r="G577" s="1">
        <v>22369</v>
      </c>
      <c r="H577" s="1"/>
      <c r="I577" s="1"/>
      <c r="K577" t="s">
        <v>788</v>
      </c>
      <c r="L577" t="s">
        <v>999</v>
      </c>
    </row>
    <row r="578" spans="1:12">
      <c r="A578" t="s">
        <v>784</v>
      </c>
      <c r="B578" t="s">
        <v>785</v>
      </c>
      <c r="C578" t="s">
        <v>796</v>
      </c>
      <c r="D578" t="s">
        <v>787</v>
      </c>
      <c r="F578" s="1">
        <v>15481</v>
      </c>
      <c r="G578" s="1">
        <v>15341</v>
      </c>
      <c r="H578" s="1"/>
      <c r="I578" s="1"/>
      <c r="K578" t="s">
        <v>788</v>
      </c>
      <c r="L578" t="s">
        <v>999</v>
      </c>
    </row>
    <row r="579" spans="1:12">
      <c r="A579" t="s">
        <v>784</v>
      </c>
      <c r="B579" t="s">
        <v>785</v>
      </c>
      <c r="C579" t="s">
        <v>796</v>
      </c>
      <c r="D579" t="s">
        <v>789</v>
      </c>
      <c r="F579" s="1">
        <v>9754</v>
      </c>
      <c r="G579" s="1">
        <v>9598</v>
      </c>
      <c r="H579" s="1"/>
      <c r="I579" s="1"/>
      <c r="K579" t="s">
        <v>788</v>
      </c>
      <c r="L579" t="s">
        <v>999</v>
      </c>
    </row>
    <row r="580" spans="1:12">
      <c r="A580" t="s">
        <v>784</v>
      </c>
      <c r="B580" t="s">
        <v>785</v>
      </c>
      <c r="C580" t="s">
        <v>796</v>
      </c>
      <c r="D580" t="s">
        <v>790</v>
      </c>
      <c r="F580" s="1">
        <v>3184</v>
      </c>
      <c r="G580" s="1">
        <v>3176</v>
      </c>
      <c r="H580" s="1"/>
      <c r="I580" s="1"/>
      <c r="K580" t="s">
        <v>788</v>
      </c>
      <c r="L580" t="s">
        <v>999</v>
      </c>
    </row>
    <row r="581" spans="1:12">
      <c r="A581" t="s">
        <v>784</v>
      </c>
      <c r="B581" t="s">
        <v>785</v>
      </c>
      <c r="C581" t="s">
        <v>796</v>
      </c>
      <c r="D581" t="s">
        <v>791</v>
      </c>
      <c r="F581" s="1">
        <v>10868</v>
      </c>
      <c r="G581" s="1">
        <v>10777</v>
      </c>
      <c r="H581" s="1"/>
      <c r="I581" s="1"/>
      <c r="K581" t="s">
        <v>788</v>
      </c>
      <c r="L581" t="s">
        <v>999</v>
      </c>
    </row>
    <row r="582" spans="1:12">
      <c r="A582" t="s">
        <v>784</v>
      </c>
      <c r="B582" t="s">
        <v>785</v>
      </c>
      <c r="C582" t="s">
        <v>796</v>
      </c>
      <c r="D582" t="s">
        <v>792</v>
      </c>
      <c r="F582" s="1">
        <v>16631</v>
      </c>
      <c r="G582" s="1">
        <v>16590</v>
      </c>
      <c r="H582" s="1"/>
      <c r="I582" s="1"/>
      <c r="K582" t="s">
        <v>788</v>
      </c>
      <c r="L582" t="s">
        <v>999</v>
      </c>
    </row>
    <row r="583" spans="1:12">
      <c r="A583" t="s">
        <v>784</v>
      </c>
      <c r="B583" t="s">
        <v>785</v>
      </c>
      <c r="C583" t="s">
        <v>796</v>
      </c>
      <c r="D583" t="s">
        <v>793</v>
      </c>
      <c r="F583" s="1">
        <v>3726</v>
      </c>
      <c r="G583" s="1">
        <v>3720</v>
      </c>
      <c r="H583" s="1"/>
      <c r="I583" s="1"/>
      <c r="K583" t="s">
        <v>788</v>
      </c>
      <c r="L583" t="s">
        <v>999</v>
      </c>
    </row>
    <row r="584" spans="1:12">
      <c r="A584" t="s">
        <v>784</v>
      </c>
      <c r="B584" t="s">
        <v>785</v>
      </c>
      <c r="C584" t="s">
        <v>796</v>
      </c>
      <c r="D584" t="s">
        <v>794</v>
      </c>
      <c r="F584" s="1">
        <v>13288</v>
      </c>
      <c r="G584" s="1">
        <v>13245</v>
      </c>
      <c r="H584" s="1"/>
      <c r="I584" s="1"/>
      <c r="K584" t="s">
        <v>788</v>
      </c>
      <c r="L584" t="s">
        <v>999</v>
      </c>
    </row>
    <row r="585" spans="1:12">
      <c r="A585" t="s">
        <v>784</v>
      </c>
      <c r="B585" t="s">
        <v>785</v>
      </c>
      <c r="C585" t="s">
        <v>796</v>
      </c>
      <c r="D585" t="s">
        <v>795</v>
      </c>
      <c r="F585" s="1">
        <v>8908</v>
      </c>
      <c r="G585" s="1">
        <v>8867</v>
      </c>
      <c r="H585" s="1"/>
      <c r="I585" s="1"/>
      <c r="K585" t="s">
        <v>788</v>
      </c>
      <c r="L585" t="s">
        <v>999</v>
      </c>
    </row>
    <row r="586" spans="1:12">
      <c r="A586" t="s">
        <v>784</v>
      </c>
      <c r="B586" t="s">
        <v>785</v>
      </c>
      <c r="C586" t="s">
        <v>797</v>
      </c>
      <c r="D586" t="s">
        <v>798</v>
      </c>
      <c r="F586" s="1">
        <v>6091</v>
      </c>
      <c r="G586" s="1">
        <v>6153</v>
      </c>
      <c r="H586" s="1"/>
      <c r="I586" s="1"/>
      <c r="K586" t="s">
        <v>788</v>
      </c>
      <c r="L586" t="s">
        <v>999</v>
      </c>
    </row>
    <row r="587" spans="1:12">
      <c r="A587" t="s">
        <v>784</v>
      </c>
      <c r="B587" t="s">
        <v>799</v>
      </c>
      <c r="C587" t="s">
        <v>800</v>
      </c>
      <c r="F587" s="1">
        <v>52</v>
      </c>
      <c r="G587" s="1">
        <v>53</v>
      </c>
      <c r="H587" s="1"/>
      <c r="I587" s="1"/>
      <c r="K587" t="s">
        <v>788</v>
      </c>
      <c r="L587" t="s">
        <v>999</v>
      </c>
    </row>
    <row r="588" spans="1:12">
      <c r="A588" t="s">
        <v>784</v>
      </c>
      <c r="B588" t="s">
        <v>799</v>
      </c>
      <c r="C588" t="s">
        <v>801</v>
      </c>
      <c r="F588" s="1">
        <v>3241</v>
      </c>
      <c r="G588" s="1">
        <v>3296</v>
      </c>
      <c r="H588" s="1"/>
      <c r="I588" s="1"/>
      <c r="K588" t="s">
        <v>788</v>
      </c>
      <c r="L588" t="s">
        <v>999</v>
      </c>
    </row>
    <row r="589" spans="1:12">
      <c r="A589" t="s">
        <v>784</v>
      </c>
      <c r="B589" t="s">
        <v>799</v>
      </c>
      <c r="C589" t="s">
        <v>802</v>
      </c>
      <c r="F589" s="1">
        <v>10238</v>
      </c>
      <c r="G589" s="1">
        <v>10110</v>
      </c>
      <c r="H589" s="1"/>
      <c r="I589" s="1"/>
      <c r="K589" t="s">
        <v>788</v>
      </c>
      <c r="L589" t="s">
        <v>999</v>
      </c>
    </row>
    <row r="590" spans="1:12">
      <c r="A590" t="s">
        <v>784</v>
      </c>
      <c r="B590" t="s">
        <v>799</v>
      </c>
      <c r="C590" t="s">
        <v>803</v>
      </c>
      <c r="F590" s="1">
        <v>762</v>
      </c>
      <c r="G590" s="1">
        <v>762</v>
      </c>
      <c r="H590" s="1"/>
      <c r="I590" s="1"/>
      <c r="K590" t="s">
        <v>788</v>
      </c>
      <c r="L590" t="s">
        <v>999</v>
      </c>
    </row>
    <row r="591" spans="1:12">
      <c r="A591" t="s">
        <v>784</v>
      </c>
      <c r="B591" t="s">
        <v>799</v>
      </c>
      <c r="C591" t="s">
        <v>804</v>
      </c>
      <c r="F591" s="1">
        <v>10929</v>
      </c>
      <c r="G591" s="1">
        <v>15808</v>
      </c>
      <c r="H591" s="1"/>
      <c r="I591" s="1"/>
      <c r="K591" t="s">
        <v>788</v>
      </c>
      <c r="L591" t="s">
        <v>999</v>
      </c>
    </row>
    <row r="592" spans="1:12">
      <c r="A592" t="s">
        <v>784</v>
      </c>
      <c r="B592" t="s">
        <v>799</v>
      </c>
      <c r="C592" t="s">
        <v>805</v>
      </c>
      <c r="F592" s="1">
        <v>15772</v>
      </c>
      <c r="G592" s="1">
        <v>16266</v>
      </c>
      <c r="H592" s="1"/>
      <c r="I592" s="1"/>
      <c r="K592" t="s">
        <v>788</v>
      </c>
      <c r="L592" t="s">
        <v>999</v>
      </c>
    </row>
    <row r="593" spans="1:12">
      <c r="A593" t="s">
        <v>784</v>
      </c>
      <c r="B593" t="s">
        <v>799</v>
      </c>
      <c r="C593" t="s">
        <v>806</v>
      </c>
      <c r="F593" s="1">
        <v>134</v>
      </c>
      <c r="G593" s="1">
        <v>134</v>
      </c>
      <c r="H593" s="1"/>
      <c r="I593" s="1"/>
      <c r="K593" t="s">
        <v>788</v>
      </c>
      <c r="L593" t="s">
        <v>999</v>
      </c>
    </row>
    <row r="594" spans="1:12">
      <c r="A594" t="s">
        <v>784</v>
      </c>
      <c r="B594" t="s">
        <v>799</v>
      </c>
      <c r="C594" t="s">
        <v>786</v>
      </c>
      <c r="D594" t="s">
        <v>807</v>
      </c>
      <c r="F594" s="1">
        <v>25127</v>
      </c>
      <c r="G594" s="1">
        <v>24815</v>
      </c>
      <c r="H594" s="1"/>
      <c r="I594" s="1"/>
      <c r="K594" t="s">
        <v>788</v>
      </c>
      <c r="L594" t="s">
        <v>999</v>
      </c>
    </row>
    <row r="595" spans="1:12">
      <c r="A595" t="s">
        <v>784</v>
      </c>
      <c r="B595" t="s">
        <v>799</v>
      </c>
      <c r="C595" t="s">
        <v>786</v>
      </c>
      <c r="D595" t="s">
        <v>808</v>
      </c>
      <c r="F595" s="1">
        <v>20808</v>
      </c>
      <c r="G595" s="1">
        <v>20789</v>
      </c>
      <c r="H595" s="1"/>
      <c r="I595" s="1"/>
      <c r="K595" t="s">
        <v>788</v>
      </c>
      <c r="L595" t="s">
        <v>999</v>
      </c>
    </row>
    <row r="596" spans="1:12">
      <c r="A596" t="s">
        <v>784</v>
      </c>
      <c r="B596" t="s">
        <v>799</v>
      </c>
      <c r="C596" t="s">
        <v>786</v>
      </c>
      <c r="D596" t="s">
        <v>809</v>
      </c>
      <c r="F596" s="1">
        <v>7452</v>
      </c>
      <c r="G596" s="1">
        <v>7464</v>
      </c>
      <c r="H596" s="1"/>
      <c r="I596" s="1"/>
      <c r="K596" t="s">
        <v>788</v>
      </c>
      <c r="L596" t="s">
        <v>999</v>
      </c>
    </row>
    <row r="597" spans="1:12">
      <c r="A597" t="s">
        <v>784</v>
      </c>
      <c r="B597" t="s">
        <v>799</v>
      </c>
      <c r="C597" t="s">
        <v>796</v>
      </c>
      <c r="D597" t="s">
        <v>807</v>
      </c>
      <c r="F597" s="1">
        <v>20802</v>
      </c>
      <c r="G597" s="1">
        <v>8258</v>
      </c>
      <c r="H597" s="1"/>
      <c r="I597" s="1"/>
      <c r="K597" t="s">
        <v>788</v>
      </c>
      <c r="L597" t="s">
        <v>999</v>
      </c>
    </row>
    <row r="598" spans="1:12">
      <c r="A598" t="s">
        <v>784</v>
      </c>
      <c r="B598" t="s">
        <v>799</v>
      </c>
      <c r="C598" t="s">
        <v>796</v>
      </c>
      <c r="D598" t="s">
        <v>808</v>
      </c>
      <c r="F598" s="1">
        <v>11194</v>
      </c>
      <c r="G598" s="1">
        <v>10731</v>
      </c>
      <c r="H598" s="1"/>
      <c r="I598" s="1"/>
      <c r="K598" t="s">
        <v>788</v>
      </c>
      <c r="L598" t="s">
        <v>999</v>
      </c>
    </row>
    <row r="599" spans="1:12">
      <c r="A599" t="s">
        <v>784</v>
      </c>
      <c r="B599" t="s">
        <v>799</v>
      </c>
      <c r="C599" t="s">
        <v>796</v>
      </c>
      <c r="D599" t="s">
        <v>809</v>
      </c>
      <c r="F599" s="1">
        <v>70</v>
      </c>
      <c r="G599" s="1">
        <v>65</v>
      </c>
      <c r="H599" s="1"/>
      <c r="I599" s="1"/>
      <c r="K599" t="s">
        <v>788</v>
      </c>
      <c r="L599" t="s">
        <v>999</v>
      </c>
    </row>
    <row r="600" spans="1:12">
      <c r="A600" t="s">
        <v>784</v>
      </c>
      <c r="B600" t="s">
        <v>810</v>
      </c>
      <c r="C600" t="s">
        <v>786</v>
      </c>
      <c r="D600" t="s">
        <v>811</v>
      </c>
      <c r="F600" s="1">
        <v>62862</v>
      </c>
      <c r="G600" s="1">
        <v>67664</v>
      </c>
      <c r="H600" s="1"/>
      <c r="I600" s="1"/>
      <c r="K600" t="s">
        <v>788</v>
      </c>
      <c r="L600" t="s">
        <v>999</v>
      </c>
    </row>
    <row r="601" spans="1:12">
      <c r="A601" t="s">
        <v>784</v>
      </c>
      <c r="B601" t="s">
        <v>810</v>
      </c>
      <c r="C601" t="s">
        <v>786</v>
      </c>
      <c r="D601" t="s">
        <v>812</v>
      </c>
      <c r="F601" s="1">
        <v>29410</v>
      </c>
      <c r="G601" s="1">
        <v>32088</v>
      </c>
      <c r="H601" s="1"/>
      <c r="I601" s="1"/>
      <c r="K601" t="s">
        <v>788</v>
      </c>
      <c r="L601" t="s">
        <v>999</v>
      </c>
    </row>
    <row r="602" spans="1:12">
      <c r="A602" t="s">
        <v>784</v>
      </c>
      <c r="B602" t="s">
        <v>810</v>
      </c>
      <c r="C602" t="s">
        <v>796</v>
      </c>
      <c r="D602" t="s">
        <v>811</v>
      </c>
      <c r="F602" s="1">
        <v>27847</v>
      </c>
      <c r="G602" s="1">
        <v>26779</v>
      </c>
      <c r="H602" s="1"/>
      <c r="I602" s="1"/>
      <c r="K602" t="s">
        <v>788</v>
      </c>
      <c r="L602" t="s">
        <v>999</v>
      </c>
    </row>
    <row r="603" spans="1:12">
      <c r="A603" t="s">
        <v>784</v>
      </c>
      <c r="B603" t="s">
        <v>810</v>
      </c>
      <c r="C603" t="s">
        <v>796</v>
      </c>
      <c r="D603" t="s">
        <v>812</v>
      </c>
      <c r="F603" s="1">
        <v>19542</v>
      </c>
      <c r="G603" s="1">
        <v>20078</v>
      </c>
      <c r="H603" s="1"/>
      <c r="I603" s="1"/>
      <c r="K603" t="s">
        <v>788</v>
      </c>
      <c r="L603" t="s">
        <v>999</v>
      </c>
    </row>
    <row r="604" spans="1:12">
      <c r="A604" t="s">
        <v>784</v>
      </c>
      <c r="B604" t="s">
        <v>813</v>
      </c>
      <c r="C604" t="s">
        <v>814</v>
      </c>
      <c r="F604" s="1">
        <v>9289</v>
      </c>
      <c r="G604" s="1">
        <v>9448</v>
      </c>
      <c r="H604" s="1"/>
      <c r="I604" s="1"/>
      <c r="K604" t="s">
        <v>788</v>
      </c>
      <c r="L604" t="s">
        <v>999</v>
      </c>
    </row>
    <row r="605" spans="1:12">
      <c r="A605" t="s">
        <v>784</v>
      </c>
      <c r="B605" t="s">
        <v>813</v>
      </c>
      <c r="C605" t="s">
        <v>786</v>
      </c>
      <c r="D605" t="s">
        <v>815</v>
      </c>
      <c r="F605" s="1">
        <v>52485</v>
      </c>
      <c r="G605" s="1">
        <v>53816</v>
      </c>
      <c r="H605" s="1"/>
      <c r="I605" s="1"/>
      <c r="K605" t="s">
        <v>788</v>
      </c>
      <c r="L605" t="s">
        <v>999</v>
      </c>
    </row>
    <row r="606" spans="1:12">
      <c r="A606" t="s">
        <v>784</v>
      </c>
      <c r="B606" t="s">
        <v>813</v>
      </c>
      <c r="C606" t="s">
        <v>786</v>
      </c>
      <c r="D606" t="s">
        <v>816</v>
      </c>
      <c r="F606" s="1">
        <v>16874</v>
      </c>
      <c r="G606" s="1">
        <v>16939</v>
      </c>
      <c r="H606" s="1"/>
      <c r="I606" s="1"/>
      <c r="K606" t="s">
        <v>788</v>
      </c>
      <c r="L606" t="s">
        <v>999</v>
      </c>
    </row>
    <row r="607" spans="1:12">
      <c r="A607" t="s">
        <v>784</v>
      </c>
      <c r="B607" t="s">
        <v>813</v>
      </c>
      <c r="C607" t="s">
        <v>786</v>
      </c>
      <c r="D607" t="s">
        <v>817</v>
      </c>
      <c r="F607" s="1">
        <v>17944</v>
      </c>
      <c r="G607" s="1">
        <v>26186</v>
      </c>
      <c r="H607" s="1"/>
      <c r="I607" s="1"/>
      <c r="K607" t="s">
        <v>788</v>
      </c>
      <c r="L607" t="s">
        <v>999</v>
      </c>
    </row>
    <row r="608" spans="1:12">
      <c r="A608" t="s">
        <v>784</v>
      </c>
      <c r="B608" t="s">
        <v>813</v>
      </c>
      <c r="C608" t="s">
        <v>796</v>
      </c>
      <c r="D608" t="s">
        <v>815</v>
      </c>
      <c r="F608" s="1">
        <v>20236</v>
      </c>
      <c r="G608" s="1">
        <v>19869</v>
      </c>
      <c r="H608" s="1"/>
      <c r="I608" s="1"/>
      <c r="K608" t="s">
        <v>788</v>
      </c>
      <c r="L608" t="s">
        <v>999</v>
      </c>
    </row>
    <row r="609" spans="1:12">
      <c r="A609" t="s">
        <v>784</v>
      </c>
      <c r="B609" t="s">
        <v>813</v>
      </c>
      <c r="C609" t="s">
        <v>796</v>
      </c>
      <c r="D609" t="s">
        <v>816</v>
      </c>
      <c r="F609" s="1">
        <v>4979</v>
      </c>
      <c r="G609" s="1">
        <v>4954</v>
      </c>
      <c r="H609" s="1"/>
      <c r="I609" s="1"/>
      <c r="K609" t="s">
        <v>788</v>
      </c>
      <c r="L609" t="s">
        <v>999</v>
      </c>
    </row>
    <row r="610" spans="1:12">
      <c r="A610" t="s">
        <v>784</v>
      </c>
      <c r="B610" t="s">
        <v>813</v>
      </c>
      <c r="C610" t="s">
        <v>796</v>
      </c>
      <c r="D610" t="s">
        <v>817</v>
      </c>
      <c r="F610" s="1">
        <v>6150</v>
      </c>
      <c r="G610" s="1">
        <v>6087</v>
      </c>
      <c r="H610" s="1"/>
      <c r="I610" s="1"/>
      <c r="K610" t="s">
        <v>788</v>
      </c>
      <c r="L610" t="s">
        <v>999</v>
      </c>
    </row>
    <row r="611" spans="1:12">
      <c r="A611" t="s">
        <v>784</v>
      </c>
      <c r="B611" t="s">
        <v>818</v>
      </c>
      <c r="C611" t="s">
        <v>819</v>
      </c>
      <c r="F611" s="1">
        <v>59222</v>
      </c>
      <c r="G611" s="1">
        <v>60163</v>
      </c>
      <c r="H611" s="1"/>
      <c r="I611" s="1"/>
      <c r="K611" t="s">
        <v>788</v>
      </c>
      <c r="L611" t="s">
        <v>999</v>
      </c>
    </row>
    <row r="612" spans="1:12">
      <c r="A612" t="s">
        <v>784</v>
      </c>
      <c r="B612" t="s">
        <v>818</v>
      </c>
      <c r="C612" t="s">
        <v>820</v>
      </c>
      <c r="F612" s="1">
        <v>100</v>
      </c>
      <c r="G612" s="1">
        <v>100</v>
      </c>
      <c r="H612" s="1"/>
      <c r="I612" s="1"/>
      <c r="K612" t="s">
        <v>788</v>
      </c>
      <c r="L612" t="s">
        <v>999</v>
      </c>
    </row>
    <row r="613" spans="1:12">
      <c r="A613" t="s">
        <v>784</v>
      </c>
      <c r="B613" t="s">
        <v>818</v>
      </c>
      <c r="C613" t="s">
        <v>821</v>
      </c>
      <c r="F613" s="1">
        <v>3666</v>
      </c>
      <c r="G613" s="1">
        <v>3849</v>
      </c>
      <c r="H613" s="1"/>
      <c r="I613" s="1"/>
      <c r="K613" t="s">
        <v>788</v>
      </c>
      <c r="L613" t="s">
        <v>999</v>
      </c>
    </row>
    <row r="614" spans="1:12">
      <c r="A614" t="s">
        <v>784</v>
      </c>
      <c r="B614" t="s">
        <v>818</v>
      </c>
      <c r="C614" t="s">
        <v>786</v>
      </c>
      <c r="F614" s="1">
        <v>24610</v>
      </c>
      <c r="G614" s="1">
        <v>24565</v>
      </c>
      <c r="H614" s="1"/>
      <c r="I614" s="1"/>
      <c r="K614" t="s">
        <v>788</v>
      </c>
      <c r="L614" t="s">
        <v>999</v>
      </c>
    </row>
    <row r="615" spans="1:12">
      <c r="A615" t="s">
        <v>784</v>
      </c>
      <c r="B615" t="s">
        <v>818</v>
      </c>
      <c r="C615" t="s">
        <v>796</v>
      </c>
      <c r="F615" s="1">
        <v>2335</v>
      </c>
      <c r="G615" s="1">
        <v>2232</v>
      </c>
      <c r="H615" s="1"/>
      <c r="I615" s="1"/>
      <c r="K615" t="s">
        <v>788</v>
      </c>
      <c r="L615" t="s">
        <v>999</v>
      </c>
    </row>
    <row r="616" spans="1:12">
      <c r="A616" t="s">
        <v>784</v>
      </c>
      <c r="B616" t="s">
        <v>822</v>
      </c>
      <c r="C616" t="s">
        <v>819</v>
      </c>
      <c r="F616" s="1">
        <v>1709539</v>
      </c>
      <c r="G616" s="1">
        <v>2458141</v>
      </c>
      <c r="H616" s="1"/>
      <c r="I616" s="1"/>
      <c r="K616" t="s">
        <v>788</v>
      </c>
      <c r="L616" t="s">
        <v>999</v>
      </c>
    </row>
    <row r="617" spans="1:12">
      <c r="A617" t="s">
        <v>784</v>
      </c>
      <c r="B617" t="s">
        <v>822</v>
      </c>
      <c r="C617" t="s">
        <v>786</v>
      </c>
      <c r="F617" s="1">
        <v>360579</v>
      </c>
      <c r="G617" s="1">
        <v>373820</v>
      </c>
      <c r="H617" s="1"/>
      <c r="I617" s="1"/>
      <c r="K617" t="s">
        <v>788</v>
      </c>
      <c r="L617" t="s">
        <v>999</v>
      </c>
    </row>
    <row r="618" spans="1:12">
      <c r="A618" t="s">
        <v>784</v>
      </c>
      <c r="B618" t="s">
        <v>822</v>
      </c>
      <c r="C618" t="s">
        <v>796</v>
      </c>
      <c r="F618" s="1">
        <v>36326</v>
      </c>
      <c r="G618" s="1">
        <v>35393</v>
      </c>
      <c r="H618" s="1"/>
      <c r="I618" s="1"/>
      <c r="K618" t="s">
        <v>788</v>
      </c>
      <c r="L618" t="s">
        <v>999</v>
      </c>
    </row>
    <row r="619" spans="1:12">
      <c r="A619" t="s">
        <v>784</v>
      </c>
      <c r="B619" t="s">
        <v>823</v>
      </c>
      <c r="C619" t="s">
        <v>819</v>
      </c>
      <c r="F619" s="1">
        <v>9518</v>
      </c>
      <c r="G619" s="1">
        <v>9679</v>
      </c>
      <c r="H619" s="1"/>
      <c r="I619" s="1"/>
      <c r="K619" t="s">
        <v>788</v>
      </c>
      <c r="L619" t="s">
        <v>999</v>
      </c>
    </row>
    <row r="620" spans="1:12">
      <c r="A620" t="s">
        <v>784</v>
      </c>
      <c r="B620" t="s">
        <v>823</v>
      </c>
      <c r="C620" t="s">
        <v>786</v>
      </c>
      <c r="F620" s="1">
        <v>2216</v>
      </c>
      <c r="G620" s="1">
        <v>2227</v>
      </c>
      <c r="H620" s="1"/>
      <c r="I620" s="1"/>
      <c r="K620" t="s">
        <v>788</v>
      </c>
      <c r="L620" t="s">
        <v>999</v>
      </c>
    </row>
    <row r="621" spans="1:12">
      <c r="A621" t="s">
        <v>784</v>
      </c>
      <c r="B621" t="s">
        <v>823</v>
      </c>
      <c r="C621" t="s">
        <v>796</v>
      </c>
      <c r="F621" s="1">
        <v>494</v>
      </c>
      <c r="G621" s="1">
        <v>494</v>
      </c>
      <c r="H621" s="1"/>
      <c r="I621" s="1"/>
      <c r="K621" t="s">
        <v>788</v>
      </c>
      <c r="L621" t="s">
        <v>999</v>
      </c>
    </row>
    <row r="622" spans="1:12">
      <c r="A622" t="s">
        <v>784</v>
      </c>
      <c r="B622" t="s">
        <v>824</v>
      </c>
      <c r="C622" t="s">
        <v>825</v>
      </c>
      <c r="F622" s="1">
        <v>7891</v>
      </c>
      <c r="G622" s="1">
        <v>0</v>
      </c>
      <c r="H622" s="1"/>
      <c r="I622" s="1"/>
      <c r="K622" t="s">
        <v>788</v>
      </c>
      <c r="L622" t="s">
        <v>999</v>
      </c>
    </row>
    <row r="623" spans="1:12">
      <c r="A623" t="s">
        <v>784</v>
      </c>
      <c r="B623" t="s">
        <v>824</v>
      </c>
      <c r="C623" t="s">
        <v>826</v>
      </c>
      <c r="F623" s="1">
        <v>42493</v>
      </c>
      <c r="G623" s="1">
        <v>28472</v>
      </c>
      <c r="H623" s="1"/>
      <c r="I623" s="1"/>
      <c r="K623" t="s">
        <v>788</v>
      </c>
      <c r="L623" t="s">
        <v>999</v>
      </c>
    </row>
    <row r="624" spans="1:12">
      <c r="A624" t="s">
        <v>784</v>
      </c>
      <c r="B624" t="s">
        <v>824</v>
      </c>
      <c r="C624" t="s">
        <v>827</v>
      </c>
      <c r="F624" s="1">
        <v>1726</v>
      </c>
      <c r="G624" s="1">
        <v>4375</v>
      </c>
      <c r="H624" s="1"/>
      <c r="I624" s="1"/>
      <c r="K624" t="s">
        <v>788</v>
      </c>
      <c r="L624" t="s">
        <v>999</v>
      </c>
    </row>
    <row r="625" spans="1:12">
      <c r="A625" t="s">
        <v>784</v>
      </c>
      <c r="B625" t="s">
        <v>824</v>
      </c>
      <c r="C625" t="s">
        <v>828</v>
      </c>
      <c r="F625" s="1">
        <v>1471</v>
      </c>
      <c r="G625" s="1">
        <v>1753</v>
      </c>
      <c r="H625" s="1"/>
      <c r="I625" s="1"/>
      <c r="K625" t="s">
        <v>788</v>
      </c>
      <c r="L625" t="s">
        <v>999</v>
      </c>
    </row>
    <row r="626" spans="1:12">
      <c r="A626" t="s">
        <v>784</v>
      </c>
      <c r="B626" t="s">
        <v>824</v>
      </c>
      <c r="C626" t="s">
        <v>829</v>
      </c>
      <c r="F626" s="1">
        <v>2120</v>
      </c>
      <c r="G626" s="1">
        <v>1051</v>
      </c>
      <c r="H626" s="1"/>
      <c r="I626" s="1"/>
      <c r="K626" t="s">
        <v>788</v>
      </c>
      <c r="L626" t="s">
        <v>999</v>
      </c>
    </row>
    <row r="627" spans="1:12">
      <c r="A627" t="s">
        <v>784</v>
      </c>
      <c r="B627" t="s">
        <v>824</v>
      </c>
      <c r="C627" t="s">
        <v>786</v>
      </c>
      <c r="F627" s="1">
        <v>3571</v>
      </c>
      <c r="G627" s="1">
        <v>303</v>
      </c>
      <c r="H627" s="1"/>
      <c r="I627" s="1"/>
      <c r="K627" t="s">
        <v>788</v>
      </c>
      <c r="L627" t="s">
        <v>999</v>
      </c>
    </row>
    <row r="628" spans="1:12">
      <c r="A628" t="s">
        <v>784</v>
      </c>
      <c r="B628" t="s">
        <v>824</v>
      </c>
      <c r="C628" t="s">
        <v>796</v>
      </c>
      <c r="F628" s="1">
        <v>9076</v>
      </c>
      <c r="G628" s="1">
        <v>16699</v>
      </c>
      <c r="H628" s="1"/>
      <c r="I628" s="1"/>
      <c r="K628" t="s">
        <v>788</v>
      </c>
      <c r="L628" t="s">
        <v>999</v>
      </c>
    </row>
    <row r="629" spans="1:12">
      <c r="A629" t="s">
        <v>784</v>
      </c>
      <c r="B629" t="s">
        <v>830</v>
      </c>
      <c r="F629">
        <v>26348</v>
      </c>
      <c r="G629">
        <v>0</v>
      </c>
      <c r="K629" t="s">
        <v>788</v>
      </c>
      <c r="L629" t="s">
        <v>999</v>
      </c>
    </row>
    <row r="630" spans="1:12">
      <c r="A630" t="s">
        <v>784</v>
      </c>
      <c r="B630" t="s">
        <v>831</v>
      </c>
      <c r="C630" t="s">
        <v>832</v>
      </c>
      <c r="F630" s="1">
        <v>238847</v>
      </c>
      <c r="G630" s="1">
        <v>264475</v>
      </c>
      <c r="H630" s="1"/>
      <c r="I630" s="1"/>
      <c r="K630" t="s">
        <v>788</v>
      </c>
      <c r="L630" t="s">
        <v>999</v>
      </c>
    </row>
    <row r="631" spans="1:12">
      <c r="A631" t="s">
        <v>784</v>
      </c>
      <c r="B631" t="s">
        <v>831</v>
      </c>
      <c r="C631" t="s">
        <v>833</v>
      </c>
      <c r="F631" s="1">
        <v>140</v>
      </c>
      <c r="G631" s="1">
        <v>140</v>
      </c>
      <c r="H631" s="1"/>
      <c r="I631" s="1"/>
      <c r="K631" t="s">
        <v>788</v>
      </c>
      <c r="L631" t="s">
        <v>999</v>
      </c>
    </row>
    <row r="632" spans="1:12">
      <c r="A632" t="s">
        <v>784</v>
      </c>
      <c r="B632" t="s">
        <v>831</v>
      </c>
      <c r="C632" t="s">
        <v>834</v>
      </c>
      <c r="F632" s="1">
        <v>40688</v>
      </c>
      <c r="G632" s="1">
        <v>45537</v>
      </c>
      <c r="H632" s="1"/>
      <c r="I632" s="1"/>
      <c r="K632" t="s">
        <v>788</v>
      </c>
      <c r="L632" t="s">
        <v>999</v>
      </c>
    </row>
    <row r="633" spans="1:12">
      <c r="A633" t="s">
        <v>784</v>
      </c>
      <c r="B633" t="s">
        <v>831</v>
      </c>
      <c r="C633" t="s">
        <v>835</v>
      </c>
      <c r="F633" s="1">
        <v>87702</v>
      </c>
      <c r="G633" s="1">
        <v>134252</v>
      </c>
      <c r="H633" s="1"/>
      <c r="I633" s="1"/>
      <c r="K633" t="s">
        <v>788</v>
      </c>
      <c r="L633" t="s">
        <v>999</v>
      </c>
    </row>
    <row r="634" spans="1:12">
      <c r="A634" t="s">
        <v>784</v>
      </c>
      <c r="B634" t="s">
        <v>831</v>
      </c>
      <c r="C634" t="s">
        <v>836</v>
      </c>
      <c r="F634" s="1">
        <v>612</v>
      </c>
      <c r="G634" s="1">
        <v>623</v>
      </c>
      <c r="H634" s="1"/>
      <c r="I634" s="1"/>
      <c r="K634" t="s">
        <v>788</v>
      </c>
      <c r="L634" t="s">
        <v>999</v>
      </c>
    </row>
    <row r="635" spans="1:12">
      <c r="A635" t="s">
        <v>784</v>
      </c>
      <c r="B635" t="s">
        <v>831</v>
      </c>
      <c r="C635" t="s">
        <v>837</v>
      </c>
      <c r="F635" s="1">
        <v>23876</v>
      </c>
      <c r="G635" s="1">
        <v>11586</v>
      </c>
      <c r="H635" s="1"/>
      <c r="I635" s="1"/>
      <c r="K635" t="s">
        <v>788</v>
      </c>
      <c r="L635" t="s">
        <v>999</v>
      </c>
    </row>
    <row r="636" spans="1:12">
      <c r="A636" t="s">
        <v>784</v>
      </c>
      <c r="B636" t="s">
        <v>831</v>
      </c>
      <c r="C636" t="s">
        <v>786</v>
      </c>
      <c r="D636" t="s">
        <v>838</v>
      </c>
      <c r="F636" s="1">
        <v>2406</v>
      </c>
      <c r="G636" s="1">
        <v>2413</v>
      </c>
      <c r="H636" s="1"/>
      <c r="I636" s="1"/>
      <c r="K636" t="s">
        <v>788</v>
      </c>
      <c r="L636" t="s">
        <v>999</v>
      </c>
    </row>
    <row r="637" spans="1:12">
      <c r="A637" t="s">
        <v>784</v>
      </c>
      <c r="B637" t="s">
        <v>831</v>
      </c>
      <c r="C637" t="s">
        <v>786</v>
      </c>
      <c r="D637" t="s">
        <v>839</v>
      </c>
      <c r="F637" s="1">
        <v>13716</v>
      </c>
      <c r="G637" s="1">
        <v>14810</v>
      </c>
      <c r="H637" s="1"/>
      <c r="I637" s="1"/>
      <c r="K637" t="s">
        <v>788</v>
      </c>
      <c r="L637" t="s">
        <v>999</v>
      </c>
    </row>
    <row r="638" spans="1:12">
      <c r="A638" t="s">
        <v>784</v>
      </c>
      <c r="B638" t="s">
        <v>831</v>
      </c>
      <c r="C638" t="s">
        <v>786</v>
      </c>
      <c r="D638" t="s">
        <v>835</v>
      </c>
      <c r="F638" s="1">
        <v>11064</v>
      </c>
      <c r="G638" s="1">
        <v>11045</v>
      </c>
      <c r="H638" s="1"/>
      <c r="I638" s="1"/>
      <c r="K638" t="s">
        <v>788</v>
      </c>
      <c r="L638" t="s">
        <v>999</v>
      </c>
    </row>
    <row r="639" spans="1:12">
      <c r="A639" t="s">
        <v>784</v>
      </c>
      <c r="B639" t="s">
        <v>831</v>
      </c>
      <c r="C639" t="s">
        <v>786</v>
      </c>
      <c r="D639" t="s">
        <v>840</v>
      </c>
      <c r="F639" s="1">
        <v>8844</v>
      </c>
      <c r="G639" s="1">
        <v>8994</v>
      </c>
      <c r="H639" s="1"/>
      <c r="I639" s="1"/>
      <c r="K639" t="s">
        <v>788</v>
      </c>
      <c r="L639" t="s">
        <v>999</v>
      </c>
    </row>
    <row r="640" spans="1:12">
      <c r="A640" t="s">
        <v>784</v>
      </c>
      <c r="B640" t="s">
        <v>831</v>
      </c>
      <c r="C640" t="s">
        <v>786</v>
      </c>
      <c r="D640" t="s">
        <v>841</v>
      </c>
      <c r="F640" s="1">
        <v>6881</v>
      </c>
      <c r="G640" s="1">
        <v>6884</v>
      </c>
      <c r="H640" s="1"/>
      <c r="I640" s="1"/>
      <c r="K640" t="s">
        <v>788</v>
      </c>
      <c r="L640" t="s">
        <v>999</v>
      </c>
    </row>
    <row r="641" spans="1:12">
      <c r="A641" t="s">
        <v>784</v>
      </c>
      <c r="B641" t="s">
        <v>831</v>
      </c>
      <c r="C641" t="s">
        <v>786</v>
      </c>
      <c r="D641" t="s">
        <v>842</v>
      </c>
      <c r="F641" s="1">
        <v>7204</v>
      </c>
      <c r="G641" s="1">
        <v>8986</v>
      </c>
      <c r="H641" s="1"/>
      <c r="I641" s="1"/>
      <c r="K641" t="s">
        <v>788</v>
      </c>
      <c r="L641" t="s">
        <v>999</v>
      </c>
    </row>
    <row r="642" spans="1:12">
      <c r="A642" t="s">
        <v>784</v>
      </c>
      <c r="B642" t="s">
        <v>831</v>
      </c>
      <c r="C642" t="s">
        <v>786</v>
      </c>
      <c r="D642" t="s">
        <v>843</v>
      </c>
      <c r="F642" s="1">
        <v>21461</v>
      </c>
      <c r="G642" s="1">
        <v>26770</v>
      </c>
      <c r="H642" s="1"/>
      <c r="I642" s="1"/>
      <c r="K642" t="s">
        <v>788</v>
      </c>
      <c r="L642" t="s">
        <v>999</v>
      </c>
    </row>
    <row r="643" spans="1:12">
      <c r="A643" t="s">
        <v>784</v>
      </c>
      <c r="B643" t="s">
        <v>831</v>
      </c>
      <c r="C643" t="s">
        <v>796</v>
      </c>
      <c r="D643" t="s">
        <v>838</v>
      </c>
      <c r="F643" s="1">
        <v>3100</v>
      </c>
      <c r="G643" s="1">
        <v>3008</v>
      </c>
      <c r="H643" s="1"/>
      <c r="I643" s="1"/>
      <c r="K643" t="s">
        <v>788</v>
      </c>
      <c r="L643" t="s">
        <v>999</v>
      </c>
    </row>
    <row r="644" spans="1:12">
      <c r="A644" t="s">
        <v>784</v>
      </c>
      <c r="B644" t="s">
        <v>831</v>
      </c>
      <c r="C644" t="s">
        <v>796</v>
      </c>
      <c r="D644" t="s">
        <v>839</v>
      </c>
      <c r="F644" s="1">
        <v>2357</v>
      </c>
      <c r="G644" s="1">
        <v>3092</v>
      </c>
      <c r="H644" s="1"/>
      <c r="I644" s="1"/>
      <c r="K644" t="s">
        <v>788</v>
      </c>
      <c r="L644" t="s">
        <v>999</v>
      </c>
    </row>
    <row r="645" spans="1:12">
      <c r="A645" t="s">
        <v>784</v>
      </c>
      <c r="B645" t="s">
        <v>831</v>
      </c>
      <c r="C645" t="s">
        <v>796</v>
      </c>
      <c r="D645" t="s">
        <v>835</v>
      </c>
      <c r="F645" s="1">
        <v>4845</v>
      </c>
      <c r="G645" s="1">
        <v>4716</v>
      </c>
      <c r="H645" s="1"/>
      <c r="I645" s="1"/>
      <c r="K645" t="s">
        <v>788</v>
      </c>
      <c r="L645" t="s">
        <v>999</v>
      </c>
    </row>
    <row r="646" spans="1:12">
      <c r="A646" t="s">
        <v>784</v>
      </c>
      <c r="B646" t="s">
        <v>831</v>
      </c>
      <c r="C646" t="s">
        <v>796</v>
      </c>
      <c r="D646" t="s">
        <v>840</v>
      </c>
      <c r="F646" s="1">
        <v>4007</v>
      </c>
      <c r="G646" s="1">
        <v>3444</v>
      </c>
      <c r="H646" s="1"/>
      <c r="I646" s="1"/>
      <c r="K646" t="s">
        <v>788</v>
      </c>
      <c r="L646" t="s">
        <v>999</v>
      </c>
    </row>
    <row r="647" spans="1:12">
      <c r="A647" t="s">
        <v>784</v>
      </c>
      <c r="B647" t="s">
        <v>831</v>
      </c>
      <c r="C647" t="s">
        <v>796</v>
      </c>
      <c r="D647" t="s">
        <v>841</v>
      </c>
      <c r="F647" s="1">
        <v>1732</v>
      </c>
      <c r="G647" s="1">
        <v>1674</v>
      </c>
      <c r="H647" s="1"/>
      <c r="I647" s="1"/>
      <c r="K647" t="s">
        <v>788</v>
      </c>
      <c r="L647" t="s">
        <v>999</v>
      </c>
    </row>
    <row r="648" spans="1:12">
      <c r="A648" t="s">
        <v>784</v>
      </c>
      <c r="B648" t="s">
        <v>831</v>
      </c>
      <c r="C648" t="s">
        <v>796</v>
      </c>
      <c r="D648" t="s">
        <v>842</v>
      </c>
      <c r="F648" s="1">
        <v>2</v>
      </c>
      <c r="G648" s="1">
        <v>2</v>
      </c>
      <c r="H648" s="1"/>
      <c r="I648" s="1"/>
      <c r="K648" t="s">
        <v>788</v>
      </c>
      <c r="L648" t="s">
        <v>999</v>
      </c>
    </row>
    <row r="649" spans="1:12">
      <c r="A649" t="s">
        <v>784</v>
      </c>
      <c r="B649" t="s">
        <v>831</v>
      </c>
      <c r="C649" t="s">
        <v>796</v>
      </c>
      <c r="D649" t="s">
        <v>843</v>
      </c>
      <c r="F649" s="1">
        <v>25</v>
      </c>
      <c r="G649" s="1">
        <v>23</v>
      </c>
      <c r="H649" s="1"/>
      <c r="I649" s="1"/>
      <c r="K649" t="s">
        <v>788</v>
      </c>
      <c r="L649" t="s">
        <v>999</v>
      </c>
    </row>
    <row r="650" spans="1:12">
      <c r="A650" t="s">
        <v>784</v>
      </c>
      <c r="B650" t="s">
        <v>844</v>
      </c>
      <c r="C650" t="s">
        <v>845</v>
      </c>
      <c r="F650" s="1">
        <v>1906</v>
      </c>
      <c r="G650" s="1">
        <v>1900</v>
      </c>
      <c r="H650" s="1"/>
      <c r="I650" s="1"/>
      <c r="K650" t="s">
        <v>788</v>
      </c>
      <c r="L650" t="s">
        <v>999</v>
      </c>
    </row>
    <row r="651" spans="1:12">
      <c r="A651" t="s">
        <v>784</v>
      </c>
      <c r="B651" t="s">
        <v>844</v>
      </c>
      <c r="C651" t="s">
        <v>846</v>
      </c>
      <c r="F651" s="1">
        <v>732</v>
      </c>
      <c r="G651" s="1">
        <v>9543</v>
      </c>
      <c r="H651" s="1"/>
      <c r="I651" s="1"/>
      <c r="K651" t="s">
        <v>788</v>
      </c>
      <c r="L651" t="s">
        <v>999</v>
      </c>
    </row>
    <row r="652" spans="1:12">
      <c r="A652" t="s">
        <v>784</v>
      </c>
      <c r="B652" t="s">
        <v>844</v>
      </c>
      <c r="C652" t="s">
        <v>847</v>
      </c>
      <c r="F652" s="1">
        <v>419</v>
      </c>
      <c r="G652" s="1">
        <v>0</v>
      </c>
      <c r="H652" s="1"/>
      <c r="I652" s="1"/>
      <c r="K652" t="s">
        <v>788</v>
      </c>
      <c r="L652" t="s">
        <v>999</v>
      </c>
    </row>
    <row r="653" spans="1:12">
      <c r="A653" t="s">
        <v>784</v>
      </c>
      <c r="B653" t="s">
        <v>844</v>
      </c>
      <c r="C653" t="s">
        <v>786</v>
      </c>
      <c r="D653" t="s">
        <v>848</v>
      </c>
      <c r="F653" s="1">
        <v>49186</v>
      </c>
      <c r="G653" s="1">
        <v>50414</v>
      </c>
      <c r="H653" s="1"/>
      <c r="I653" s="1"/>
      <c r="K653" t="s">
        <v>788</v>
      </c>
      <c r="L653" t="s">
        <v>999</v>
      </c>
    </row>
    <row r="654" spans="1:12">
      <c r="A654" t="s">
        <v>784</v>
      </c>
      <c r="B654" t="s">
        <v>844</v>
      </c>
      <c r="C654" t="s">
        <v>786</v>
      </c>
      <c r="D654" t="s">
        <v>849</v>
      </c>
      <c r="F654" s="1">
        <v>2184</v>
      </c>
      <c r="G654" s="1">
        <v>2151</v>
      </c>
      <c r="H654" s="1"/>
      <c r="I654" s="1"/>
      <c r="K654" t="s">
        <v>788</v>
      </c>
      <c r="L654" t="s">
        <v>999</v>
      </c>
    </row>
    <row r="655" spans="1:12">
      <c r="A655" t="s">
        <v>784</v>
      </c>
      <c r="B655" t="s">
        <v>844</v>
      </c>
      <c r="C655" t="s">
        <v>786</v>
      </c>
      <c r="D655" t="s">
        <v>850</v>
      </c>
      <c r="F655" s="1">
        <v>5722</v>
      </c>
      <c r="G655" s="1">
        <v>5621</v>
      </c>
      <c r="H655" s="1"/>
      <c r="I655" s="1"/>
      <c r="K655" t="s">
        <v>788</v>
      </c>
      <c r="L655" t="s">
        <v>999</v>
      </c>
    </row>
    <row r="656" spans="1:12">
      <c r="A656" t="s">
        <v>784</v>
      </c>
      <c r="B656" t="s">
        <v>844</v>
      </c>
      <c r="C656" t="s">
        <v>796</v>
      </c>
      <c r="D656" t="s">
        <v>848</v>
      </c>
      <c r="F656" s="1">
        <v>10579</v>
      </c>
      <c r="G656" s="1">
        <v>10524</v>
      </c>
      <c r="H656" s="1"/>
      <c r="I656" s="1"/>
      <c r="K656" t="s">
        <v>788</v>
      </c>
      <c r="L656" t="s">
        <v>999</v>
      </c>
    </row>
    <row r="657" spans="1:12">
      <c r="A657" t="s">
        <v>784</v>
      </c>
      <c r="B657" t="s">
        <v>844</v>
      </c>
      <c r="C657" t="s">
        <v>796</v>
      </c>
      <c r="D657" t="s">
        <v>849</v>
      </c>
      <c r="F657" s="1">
        <v>1997</v>
      </c>
      <c r="G657" s="1">
        <v>1985</v>
      </c>
      <c r="H657" s="1"/>
      <c r="I657" s="1"/>
      <c r="K657" t="s">
        <v>788</v>
      </c>
      <c r="L657" t="s">
        <v>999</v>
      </c>
    </row>
    <row r="658" spans="1:12">
      <c r="A658" t="s">
        <v>784</v>
      </c>
      <c r="B658" t="s">
        <v>844</v>
      </c>
      <c r="C658" t="s">
        <v>796</v>
      </c>
      <c r="D658" t="s">
        <v>850</v>
      </c>
      <c r="F658" s="1">
        <v>6285</v>
      </c>
      <c r="G658" s="1">
        <v>6657</v>
      </c>
      <c r="H658" s="1"/>
      <c r="I658" s="1"/>
      <c r="K658" t="s">
        <v>788</v>
      </c>
      <c r="L658" t="s">
        <v>999</v>
      </c>
    </row>
    <row r="659" spans="1:12">
      <c r="A659" t="s">
        <v>784</v>
      </c>
      <c r="B659" t="s">
        <v>851</v>
      </c>
      <c r="F659" s="1">
        <v>81784</v>
      </c>
      <c r="G659" s="1">
        <v>76610</v>
      </c>
      <c r="H659" s="1"/>
      <c r="I659" s="1"/>
      <c r="J659" t="s">
        <v>852</v>
      </c>
      <c r="K659" t="s">
        <v>788</v>
      </c>
      <c r="L659" t="s">
        <v>999</v>
      </c>
    </row>
    <row r="660" spans="1:12">
      <c r="A660" t="s">
        <v>863</v>
      </c>
      <c r="B660" t="s">
        <v>862</v>
      </c>
      <c r="C660" t="s">
        <v>853</v>
      </c>
      <c r="D660" t="s">
        <v>854</v>
      </c>
      <c r="F660" s="1">
        <v>111235</v>
      </c>
      <c r="G660" s="1">
        <v>132657</v>
      </c>
      <c r="H660" s="1"/>
      <c r="I660" s="1"/>
      <c r="K660" t="s">
        <v>931</v>
      </c>
      <c r="L660" t="s">
        <v>933</v>
      </c>
    </row>
    <row r="661" spans="1:12">
      <c r="A661" t="s">
        <v>863</v>
      </c>
      <c r="B661" t="s">
        <v>862</v>
      </c>
      <c r="C661" t="s">
        <v>853</v>
      </c>
      <c r="D661" t="s">
        <v>855</v>
      </c>
      <c r="F661" s="1">
        <v>155430</v>
      </c>
      <c r="G661" s="1">
        <v>154720</v>
      </c>
      <c r="H661" s="1"/>
      <c r="I661" s="1"/>
      <c r="K661" t="s">
        <v>931</v>
      </c>
      <c r="L661" t="s">
        <v>933</v>
      </c>
    </row>
    <row r="662" spans="1:12">
      <c r="A662" t="s">
        <v>863</v>
      </c>
      <c r="B662" t="s">
        <v>862</v>
      </c>
      <c r="C662" t="s">
        <v>856</v>
      </c>
      <c r="F662" s="1">
        <v>82035</v>
      </c>
      <c r="G662" s="1">
        <v>112406</v>
      </c>
      <c r="H662" s="1"/>
      <c r="I662" s="1"/>
      <c r="K662" t="s">
        <v>931</v>
      </c>
      <c r="L662" t="s">
        <v>933</v>
      </c>
    </row>
    <row r="663" spans="1:12">
      <c r="A663" t="s">
        <v>863</v>
      </c>
      <c r="B663" t="s">
        <v>862</v>
      </c>
      <c r="C663" t="s">
        <v>857</v>
      </c>
      <c r="F663" s="1">
        <v>163008</v>
      </c>
      <c r="G663" s="1">
        <v>169392</v>
      </c>
      <c r="H663" s="1"/>
      <c r="I663" s="1"/>
      <c r="K663" t="s">
        <v>931</v>
      </c>
      <c r="L663" t="s">
        <v>933</v>
      </c>
    </row>
    <row r="664" spans="1:12">
      <c r="A664" t="s">
        <v>863</v>
      </c>
      <c r="B664" t="s">
        <v>862</v>
      </c>
      <c r="C664" t="s">
        <v>858</v>
      </c>
      <c r="F664" s="1">
        <v>129638</v>
      </c>
      <c r="G664" s="1">
        <v>136595</v>
      </c>
      <c r="H664" s="1"/>
      <c r="I664" s="1"/>
      <c r="K664" t="s">
        <v>931</v>
      </c>
      <c r="L664" t="s">
        <v>933</v>
      </c>
    </row>
    <row r="665" spans="1:12">
      <c r="A665" t="s">
        <v>863</v>
      </c>
      <c r="B665" t="s">
        <v>862</v>
      </c>
      <c r="C665" t="s">
        <v>855</v>
      </c>
      <c r="F665" s="1">
        <v>63347</v>
      </c>
      <c r="G665" s="1">
        <v>74145</v>
      </c>
      <c r="H665" s="1"/>
      <c r="I665" s="1"/>
      <c r="K665" t="s">
        <v>931</v>
      </c>
      <c r="L665" t="s">
        <v>933</v>
      </c>
    </row>
    <row r="666" spans="1:12">
      <c r="A666" t="s">
        <v>863</v>
      </c>
      <c r="B666" t="s">
        <v>862</v>
      </c>
      <c r="C666" t="s">
        <v>859</v>
      </c>
      <c r="F666" s="1">
        <v>223482</v>
      </c>
      <c r="G666" s="1">
        <v>37368</v>
      </c>
      <c r="H666" s="1"/>
      <c r="I666" s="1"/>
      <c r="K666" t="s">
        <v>931</v>
      </c>
      <c r="L666" t="s">
        <v>933</v>
      </c>
    </row>
    <row r="667" spans="1:12">
      <c r="A667" t="s">
        <v>863</v>
      </c>
      <c r="B667" t="s">
        <v>862</v>
      </c>
      <c r="C667" t="s">
        <v>860</v>
      </c>
      <c r="F667" s="1">
        <v>30997</v>
      </c>
      <c r="G667" s="1">
        <v>73752</v>
      </c>
      <c r="H667" s="1"/>
      <c r="I667" s="1"/>
      <c r="K667" t="s">
        <v>931</v>
      </c>
      <c r="L667" t="s">
        <v>933</v>
      </c>
    </row>
    <row r="668" spans="1:12">
      <c r="A668" t="s">
        <v>863</v>
      </c>
      <c r="B668" t="s">
        <v>861</v>
      </c>
      <c r="F668" s="1">
        <v>38068</v>
      </c>
      <c r="G668" s="1">
        <v>39123</v>
      </c>
      <c r="H668" s="1"/>
      <c r="I668" s="1"/>
      <c r="K668" t="s">
        <v>931</v>
      </c>
      <c r="L668" t="s">
        <v>933</v>
      </c>
    </row>
    <row r="669" spans="1:12">
      <c r="A669" t="s">
        <v>863</v>
      </c>
      <c r="B669" t="s">
        <v>864</v>
      </c>
      <c r="F669" s="1">
        <v>8180</v>
      </c>
      <c r="G669" s="1">
        <v>7615</v>
      </c>
      <c r="H669" s="1"/>
      <c r="I669" s="1"/>
      <c r="K669" t="s">
        <v>931</v>
      </c>
      <c r="L669" t="s">
        <v>933</v>
      </c>
    </row>
    <row r="670" spans="1:12">
      <c r="A670" t="s">
        <v>863</v>
      </c>
      <c r="B670" t="s">
        <v>865</v>
      </c>
      <c r="F670" s="1">
        <v>104867</v>
      </c>
      <c r="G670" s="1">
        <v>101787</v>
      </c>
      <c r="H670" s="1"/>
      <c r="I670" s="1"/>
      <c r="K670" t="s">
        <v>931</v>
      </c>
      <c r="L670" t="s">
        <v>933</v>
      </c>
    </row>
    <row r="671" spans="1:12">
      <c r="A671" t="s">
        <v>863</v>
      </c>
      <c r="B671" t="s">
        <v>866</v>
      </c>
      <c r="C671" t="s">
        <v>867</v>
      </c>
      <c r="F671" s="1">
        <v>235951</v>
      </c>
      <c r="G671" s="1">
        <v>238220</v>
      </c>
      <c r="H671" s="1"/>
      <c r="I671" s="1"/>
      <c r="K671" t="s">
        <v>931</v>
      </c>
      <c r="L671" t="s">
        <v>933</v>
      </c>
    </row>
    <row r="672" spans="1:12">
      <c r="A672" t="s">
        <v>863</v>
      </c>
      <c r="B672" t="s">
        <v>866</v>
      </c>
      <c r="C672" t="s">
        <v>868</v>
      </c>
      <c r="F672" s="1">
        <v>218856</v>
      </c>
      <c r="G672" s="1">
        <v>222760</v>
      </c>
      <c r="H672" s="1"/>
      <c r="I672" s="1"/>
      <c r="K672" t="s">
        <v>931</v>
      </c>
      <c r="L672" t="s">
        <v>933</v>
      </c>
    </row>
    <row r="673" spans="1:12">
      <c r="A673" t="s">
        <v>863</v>
      </c>
      <c r="B673" t="s">
        <v>866</v>
      </c>
      <c r="C673" t="s">
        <v>869</v>
      </c>
      <c r="F673" s="1">
        <v>273629</v>
      </c>
      <c r="G673" s="1">
        <v>259600</v>
      </c>
      <c r="H673" s="1"/>
      <c r="I673" s="1"/>
      <c r="K673" t="s">
        <v>931</v>
      </c>
      <c r="L673" t="s">
        <v>933</v>
      </c>
    </row>
    <row r="674" spans="1:12">
      <c r="A674" t="s">
        <v>863</v>
      </c>
      <c r="B674" t="s">
        <v>866</v>
      </c>
      <c r="C674" t="s">
        <v>870</v>
      </c>
      <c r="F674" s="1">
        <v>328656</v>
      </c>
      <c r="G674" s="1">
        <v>342189</v>
      </c>
      <c r="H674" s="1"/>
      <c r="I674" s="1"/>
      <c r="K674" t="s">
        <v>931</v>
      </c>
      <c r="L674" t="s">
        <v>933</v>
      </c>
    </row>
    <row r="675" spans="1:12">
      <c r="A675" t="s">
        <v>863</v>
      </c>
      <c r="B675" t="s">
        <v>866</v>
      </c>
      <c r="C675" t="s">
        <v>871</v>
      </c>
      <c r="F675" s="1">
        <v>74366</v>
      </c>
      <c r="G675" s="1">
        <v>73600</v>
      </c>
      <c r="H675" s="1"/>
      <c r="I675" s="1"/>
      <c r="K675" t="s">
        <v>931</v>
      </c>
      <c r="L675" t="s">
        <v>933</v>
      </c>
    </row>
    <row r="676" spans="1:12">
      <c r="A676" t="s">
        <v>863</v>
      </c>
      <c r="B676" t="s">
        <v>866</v>
      </c>
      <c r="C676" t="s">
        <v>872</v>
      </c>
      <c r="F676" s="1">
        <v>3416</v>
      </c>
      <c r="G676" s="1">
        <v>3428</v>
      </c>
      <c r="H676" s="1"/>
      <c r="I676" s="1"/>
      <c r="K676" t="s">
        <v>931</v>
      </c>
      <c r="L676" t="s">
        <v>933</v>
      </c>
    </row>
    <row r="677" spans="1:12">
      <c r="A677" t="s">
        <v>863</v>
      </c>
      <c r="B677" t="s">
        <v>873</v>
      </c>
      <c r="C677" t="s">
        <v>874</v>
      </c>
      <c r="D677" t="s">
        <v>875</v>
      </c>
      <c r="F677" s="1">
        <v>347459</v>
      </c>
      <c r="G677" s="1">
        <v>351675</v>
      </c>
      <c r="H677" s="1"/>
      <c r="I677" s="1"/>
      <c r="K677" t="s">
        <v>931</v>
      </c>
      <c r="L677" t="s">
        <v>933</v>
      </c>
    </row>
    <row r="678" spans="1:12">
      <c r="A678" t="s">
        <v>863</v>
      </c>
      <c r="B678" t="s">
        <v>873</v>
      </c>
      <c r="C678" t="s">
        <v>874</v>
      </c>
      <c r="D678" t="s">
        <v>876</v>
      </c>
      <c r="F678" s="1">
        <v>323908</v>
      </c>
      <c r="G678" s="1">
        <v>299780</v>
      </c>
      <c r="H678" s="1"/>
      <c r="I678" s="1"/>
      <c r="K678" t="s">
        <v>931</v>
      </c>
      <c r="L678" t="s">
        <v>933</v>
      </c>
    </row>
    <row r="679" spans="1:12">
      <c r="A679" t="s">
        <v>863</v>
      </c>
      <c r="B679" t="s">
        <v>873</v>
      </c>
      <c r="C679" t="s">
        <v>874</v>
      </c>
      <c r="D679" t="s">
        <v>877</v>
      </c>
      <c r="F679" s="1">
        <v>267931</v>
      </c>
      <c r="G679" s="1">
        <v>272975</v>
      </c>
      <c r="H679" s="1"/>
      <c r="I679" s="1"/>
      <c r="K679" t="s">
        <v>931</v>
      </c>
      <c r="L679" t="s">
        <v>933</v>
      </c>
    </row>
    <row r="680" spans="1:12">
      <c r="A680" t="s">
        <v>863</v>
      </c>
      <c r="B680" t="s">
        <v>873</v>
      </c>
      <c r="C680" t="s">
        <v>874</v>
      </c>
      <c r="D680" t="s">
        <v>878</v>
      </c>
      <c r="F680" s="1">
        <v>284419</v>
      </c>
      <c r="G680" s="1">
        <v>286075</v>
      </c>
      <c r="H680" s="1"/>
      <c r="I680" s="1"/>
      <c r="K680" t="s">
        <v>931</v>
      </c>
      <c r="L680" t="s">
        <v>933</v>
      </c>
    </row>
    <row r="681" spans="1:12">
      <c r="A681" t="s">
        <v>863</v>
      </c>
      <c r="B681" t="s">
        <v>873</v>
      </c>
      <c r="C681" t="s">
        <v>879</v>
      </c>
      <c r="F681" s="1">
        <v>152778</v>
      </c>
      <c r="G681" s="1">
        <v>162973</v>
      </c>
      <c r="H681" s="1"/>
      <c r="I681" s="1"/>
      <c r="K681" t="s">
        <v>931</v>
      </c>
      <c r="L681" t="s">
        <v>933</v>
      </c>
    </row>
    <row r="682" spans="1:12">
      <c r="A682" t="s">
        <v>863</v>
      </c>
      <c r="B682" t="s">
        <v>880</v>
      </c>
      <c r="F682" s="1">
        <v>25057</v>
      </c>
      <c r="G682" s="1">
        <v>25518</v>
      </c>
      <c r="H682" s="1"/>
      <c r="I682" s="1"/>
      <c r="K682" t="s">
        <v>931</v>
      </c>
      <c r="L682" t="s">
        <v>933</v>
      </c>
    </row>
    <row r="683" spans="1:12">
      <c r="A683" t="s">
        <v>863</v>
      </c>
      <c r="B683" t="s">
        <v>881</v>
      </c>
      <c r="F683" s="1">
        <v>8808</v>
      </c>
      <c r="G683" s="1">
        <v>8207</v>
      </c>
      <c r="H683" s="1"/>
      <c r="I683" s="1"/>
      <c r="K683" t="s">
        <v>931</v>
      </c>
      <c r="L683" t="s">
        <v>933</v>
      </c>
    </row>
    <row r="684" spans="1:12">
      <c r="A684" t="s">
        <v>863</v>
      </c>
      <c r="B684" t="s">
        <v>882</v>
      </c>
      <c r="F684" s="1">
        <v>2877</v>
      </c>
      <c r="G684" s="1">
        <v>2884</v>
      </c>
      <c r="H684" s="1"/>
      <c r="I684" s="1"/>
      <c r="K684" t="s">
        <v>931</v>
      </c>
      <c r="L684" t="s">
        <v>933</v>
      </c>
    </row>
    <row r="685" spans="1:12">
      <c r="A685" t="s">
        <v>863</v>
      </c>
      <c r="B685" t="s">
        <v>883</v>
      </c>
      <c r="F685" s="1">
        <v>416326</v>
      </c>
      <c r="G685" s="1">
        <v>453560</v>
      </c>
      <c r="H685" s="1"/>
      <c r="I685" s="1"/>
      <c r="K685" t="s">
        <v>931</v>
      </c>
      <c r="L685" t="s">
        <v>933</v>
      </c>
    </row>
    <row r="686" spans="1:12">
      <c r="A686" t="s">
        <v>863</v>
      </c>
      <c r="B686" t="s">
        <v>884</v>
      </c>
      <c r="C686" t="s">
        <v>885</v>
      </c>
      <c r="F686" s="1">
        <v>32294</v>
      </c>
      <c r="G686" s="1">
        <v>31752</v>
      </c>
      <c r="H686" s="1"/>
      <c r="I686" s="1"/>
      <c r="K686" t="s">
        <v>931</v>
      </c>
      <c r="L686" t="s">
        <v>933</v>
      </c>
    </row>
    <row r="687" spans="1:12">
      <c r="A687" t="s">
        <v>863</v>
      </c>
      <c r="B687" t="s">
        <v>884</v>
      </c>
      <c r="C687" t="s">
        <v>886</v>
      </c>
      <c r="F687" s="1">
        <v>31000</v>
      </c>
      <c r="G687" s="1">
        <v>37507</v>
      </c>
      <c r="H687" s="1"/>
      <c r="I687" s="1"/>
      <c r="K687" t="s">
        <v>931</v>
      </c>
      <c r="L687" t="s">
        <v>933</v>
      </c>
    </row>
    <row r="688" spans="1:12">
      <c r="A688" t="s">
        <v>863</v>
      </c>
      <c r="B688" t="s">
        <v>887</v>
      </c>
      <c r="F688" s="1">
        <v>65241</v>
      </c>
      <c r="G688" s="1">
        <v>67025</v>
      </c>
      <c r="H688" s="1"/>
      <c r="I688" s="1"/>
      <c r="K688" t="s">
        <v>931</v>
      </c>
      <c r="L688" t="s">
        <v>933</v>
      </c>
    </row>
    <row r="689" spans="1:12">
      <c r="A689" t="s">
        <v>863</v>
      </c>
      <c r="B689" t="s">
        <v>888</v>
      </c>
      <c r="C689" t="s">
        <v>889</v>
      </c>
      <c r="F689" s="1">
        <v>24247</v>
      </c>
      <c r="G689" s="1">
        <v>23878</v>
      </c>
      <c r="H689" s="1"/>
      <c r="I689" s="1"/>
      <c r="K689" t="s">
        <v>931</v>
      </c>
      <c r="L689" t="s">
        <v>933</v>
      </c>
    </row>
    <row r="690" spans="1:12">
      <c r="A690" t="s">
        <v>863</v>
      </c>
      <c r="B690" t="s">
        <v>888</v>
      </c>
      <c r="C690" t="s">
        <v>890</v>
      </c>
      <c r="F690" s="1">
        <v>25035</v>
      </c>
      <c r="G690" s="1">
        <v>25161</v>
      </c>
      <c r="H690" s="1"/>
      <c r="I690" s="1"/>
      <c r="K690" t="s">
        <v>931</v>
      </c>
      <c r="L690" t="s">
        <v>933</v>
      </c>
    </row>
    <row r="691" spans="1:12">
      <c r="A691" t="s">
        <v>863</v>
      </c>
      <c r="B691" t="s">
        <v>888</v>
      </c>
      <c r="C691" t="s">
        <v>891</v>
      </c>
      <c r="F691" s="1">
        <v>147793</v>
      </c>
      <c r="G691" s="1">
        <v>151110</v>
      </c>
      <c r="H691" s="1"/>
      <c r="I691" s="1"/>
      <c r="K691" t="s">
        <v>931</v>
      </c>
      <c r="L691" t="s">
        <v>933</v>
      </c>
    </row>
    <row r="692" spans="1:12">
      <c r="A692" t="s">
        <v>863</v>
      </c>
      <c r="B692" t="s">
        <v>892</v>
      </c>
      <c r="F692" s="1">
        <v>122296</v>
      </c>
      <c r="G692" s="1">
        <v>128467</v>
      </c>
      <c r="H692" s="1"/>
      <c r="I692" s="1"/>
      <c r="K692" t="s">
        <v>931</v>
      </c>
      <c r="L692" t="s">
        <v>933</v>
      </c>
    </row>
    <row r="693" spans="1:12">
      <c r="A693" t="s">
        <v>863</v>
      </c>
      <c r="B693" t="s">
        <v>893</v>
      </c>
      <c r="F693" s="1">
        <v>20383</v>
      </c>
      <c r="G693" s="1">
        <v>20346</v>
      </c>
      <c r="H693" s="1"/>
      <c r="I693" s="1"/>
      <c r="K693" t="s">
        <v>931</v>
      </c>
      <c r="L693" t="s">
        <v>933</v>
      </c>
    </row>
    <row r="694" spans="1:12">
      <c r="A694" t="s">
        <v>863</v>
      </c>
      <c r="B694" t="s">
        <v>894</v>
      </c>
      <c r="C694" t="s">
        <v>895</v>
      </c>
      <c r="F694" s="1">
        <v>51851</v>
      </c>
      <c r="G694" s="1">
        <v>81492</v>
      </c>
      <c r="H694" s="1"/>
      <c r="I694" s="1"/>
      <c r="K694" t="s">
        <v>931</v>
      </c>
      <c r="L694" t="s">
        <v>933</v>
      </c>
    </row>
    <row r="695" spans="1:12">
      <c r="A695" t="s">
        <v>863</v>
      </c>
      <c r="B695" t="s">
        <v>894</v>
      </c>
      <c r="C695" t="s">
        <v>896</v>
      </c>
      <c r="F695" s="1">
        <v>34886</v>
      </c>
      <c r="G695" s="1">
        <v>37471</v>
      </c>
      <c r="H695" s="1"/>
      <c r="I695" s="1"/>
      <c r="K695" t="s">
        <v>931</v>
      </c>
      <c r="L695" t="s">
        <v>933</v>
      </c>
    </row>
    <row r="696" spans="1:12">
      <c r="A696" t="s">
        <v>863</v>
      </c>
      <c r="B696" t="s">
        <v>897</v>
      </c>
      <c r="F696" s="1">
        <v>14356</v>
      </c>
      <c r="G696" s="1">
        <v>14196</v>
      </c>
      <c r="H696" s="1"/>
      <c r="I696" s="1"/>
      <c r="K696" t="s">
        <v>931</v>
      </c>
      <c r="L696" t="s">
        <v>933</v>
      </c>
    </row>
    <row r="697" spans="1:12">
      <c r="A697" t="s">
        <v>863</v>
      </c>
      <c r="B697" t="s">
        <v>898</v>
      </c>
      <c r="F697" s="1">
        <v>99470</v>
      </c>
      <c r="G697" s="1">
        <v>86768</v>
      </c>
      <c r="H697" s="1"/>
      <c r="I697" s="1"/>
      <c r="K697" t="s">
        <v>931</v>
      </c>
      <c r="L697" t="s">
        <v>933</v>
      </c>
    </row>
    <row r="698" spans="1:12">
      <c r="A698" t="s">
        <v>863</v>
      </c>
      <c r="B698" t="s">
        <v>899</v>
      </c>
      <c r="F698" s="1">
        <v>19029</v>
      </c>
      <c r="G698" s="1">
        <v>21875</v>
      </c>
      <c r="H698" s="1"/>
      <c r="I698" s="1"/>
      <c r="K698" t="s">
        <v>931</v>
      </c>
      <c r="L698" t="s">
        <v>933</v>
      </c>
    </row>
    <row r="699" spans="1:12">
      <c r="A699" t="s">
        <v>901</v>
      </c>
      <c r="B699" t="s">
        <v>900</v>
      </c>
      <c r="C699" t="s">
        <v>903</v>
      </c>
      <c r="D699" t="s">
        <v>904</v>
      </c>
      <c r="F699" s="1">
        <v>43053</v>
      </c>
      <c r="G699" s="1">
        <v>109553</v>
      </c>
      <c r="H699" s="1"/>
      <c r="I699" s="1"/>
      <c r="K699" t="s">
        <v>932</v>
      </c>
      <c r="L699" t="s">
        <v>930</v>
      </c>
    </row>
    <row r="700" spans="1:12">
      <c r="A700" t="s">
        <v>901</v>
      </c>
      <c r="B700" t="s">
        <v>900</v>
      </c>
      <c r="C700" t="s">
        <v>903</v>
      </c>
      <c r="D700" t="s">
        <v>905</v>
      </c>
      <c r="F700" s="1">
        <v>60423</v>
      </c>
      <c r="G700" s="1">
        <v>107078</v>
      </c>
      <c r="H700" s="1"/>
      <c r="I700" s="1"/>
      <c r="K700" t="s">
        <v>932</v>
      </c>
      <c r="L700" t="s">
        <v>930</v>
      </c>
    </row>
    <row r="701" spans="1:12">
      <c r="A701" t="s">
        <v>901</v>
      </c>
      <c r="B701" t="s">
        <v>900</v>
      </c>
      <c r="C701" t="s">
        <v>903</v>
      </c>
      <c r="D701" t="s">
        <v>906</v>
      </c>
      <c r="F701" s="1">
        <v>21694</v>
      </c>
      <c r="G701" s="1">
        <v>12111</v>
      </c>
      <c r="H701" s="1"/>
      <c r="I701" s="1"/>
      <c r="K701" t="s">
        <v>932</v>
      </c>
      <c r="L701" t="s">
        <v>930</v>
      </c>
    </row>
    <row r="702" spans="1:12">
      <c r="A702" t="s">
        <v>901</v>
      </c>
      <c r="B702" t="s">
        <v>900</v>
      </c>
      <c r="C702" t="s">
        <v>903</v>
      </c>
      <c r="D702" t="s">
        <v>907</v>
      </c>
      <c r="F702" s="1">
        <v>29192</v>
      </c>
      <c r="G702" s="1">
        <v>29312</v>
      </c>
      <c r="H702" s="1"/>
      <c r="I702" s="1"/>
      <c r="K702" t="s">
        <v>932</v>
      </c>
      <c r="L702" t="s">
        <v>930</v>
      </c>
    </row>
    <row r="703" spans="1:12">
      <c r="A703" t="s">
        <v>901</v>
      </c>
      <c r="B703" t="s">
        <v>900</v>
      </c>
      <c r="C703" t="s">
        <v>903</v>
      </c>
      <c r="D703" t="s">
        <v>908</v>
      </c>
      <c r="F703" s="1">
        <v>84569</v>
      </c>
      <c r="G703" s="1">
        <v>85809</v>
      </c>
      <c r="H703" s="1"/>
      <c r="I703" s="1"/>
      <c r="K703" t="s">
        <v>932</v>
      </c>
      <c r="L703" t="s">
        <v>930</v>
      </c>
    </row>
    <row r="704" spans="1:12">
      <c r="A704" t="s">
        <v>901</v>
      </c>
      <c r="B704" t="s">
        <v>900</v>
      </c>
      <c r="C704" t="s">
        <v>903</v>
      </c>
      <c r="D704" t="s">
        <v>909</v>
      </c>
      <c r="F704" s="1">
        <v>54393</v>
      </c>
      <c r="G704" s="1">
        <v>58199</v>
      </c>
      <c r="H704" s="1"/>
      <c r="I704" s="1"/>
      <c r="K704" t="s">
        <v>932</v>
      </c>
      <c r="L704" t="s">
        <v>930</v>
      </c>
    </row>
    <row r="705" spans="1:12">
      <c r="A705" t="s">
        <v>901</v>
      </c>
      <c r="B705" t="s">
        <v>900</v>
      </c>
      <c r="C705" t="s">
        <v>903</v>
      </c>
      <c r="D705" t="s">
        <v>910</v>
      </c>
      <c r="F705" s="1">
        <v>190549</v>
      </c>
      <c r="G705" s="1">
        <v>164918</v>
      </c>
      <c r="H705" s="1"/>
      <c r="I705" s="1"/>
      <c r="K705" t="s">
        <v>932</v>
      </c>
      <c r="L705" t="s">
        <v>930</v>
      </c>
    </row>
    <row r="706" spans="1:12">
      <c r="A706" t="s">
        <v>901</v>
      </c>
      <c r="B706" t="s">
        <v>900</v>
      </c>
      <c r="C706" t="s">
        <v>903</v>
      </c>
      <c r="D706" t="s">
        <v>911</v>
      </c>
      <c r="F706" s="1">
        <v>54281</v>
      </c>
      <c r="G706" s="1">
        <v>54541</v>
      </c>
      <c r="H706" s="1"/>
      <c r="I706" s="1"/>
      <c r="K706" t="s">
        <v>932</v>
      </c>
      <c r="L706" t="s">
        <v>930</v>
      </c>
    </row>
    <row r="707" spans="1:12">
      <c r="A707" t="s">
        <v>901</v>
      </c>
      <c r="B707" t="s">
        <v>900</v>
      </c>
      <c r="C707" t="s">
        <v>903</v>
      </c>
      <c r="D707" t="s">
        <v>912</v>
      </c>
      <c r="F707" s="1">
        <v>175505</v>
      </c>
      <c r="G707" s="1">
        <v>181943</v>
      </c>
      <c r="H707" s="1"/>
      <c r="I707" s="1"/>
      <c r="K707" t="s">
        <v>932</v>
      </c>
      <c r="L707" t="s">
        <v>930</v>
      </c>
    </row>
    <row r="708" spans="1:12">
      <c r="A708" t="s">
        <v>901</v>
      </c>
      <c r="B708" t="s">
        <v>900</v>
      </c>
      <c r="C708" t="s">
        <v>903</v>
      </c>
      <c r="D708" t="s">
        <v>913</v>
      </c>
      <c r="F708" s="1">
        <v>157455</v>
      </c>
      <c r="G708" s="1">
        <v>157885</v>
      </c>
      <c r="H708" s="1"/>
      <c r="I708" s="1"/>
      <c r="K708" t="s">
        <v>932</v>
      </c>
      <c r="L708" t="s">
        <v>930</v>
      </c>
    </row>
    <row r="709" spans="1:12">
      <c r="A709" t="s">
        <v>901</v>
      </c>
      <c r="B709" t="s">
        <v>900</v>
      </c>
      <c r="C709" t="s">
        <v>903</v>
      </c>
      <c r="D709" t="s">
        <v>915</v>
      </c>
      <c r="F709" s="1">
        <v>8887</v>
      </c>
      <c r="G709" s="1">
        <v>5022</v>
      </c>
      <c r="H709" s="1"/>
      <c r="I709" s="1"/>
      <c r="K709" t="s">
        <v>932</v>
      </c>
      <c r="L709" t="s">
        <v>930</v>
      </c>
    </row>
    <row r="710" spans="1:12">
      <c r="A710" t="s">
        <v>901</v>
      </c>
      <c r="B710" t="s">
        <v>900</v>
      </c>
      <c r="C710" t="s">
        <v>903</v>
      </c>
      <c r="D710" t="s">
        <v>916</v>
      </c>
      <c r="F710" s="1">
        <v>18663</v>
      </c>
      <c r="G710" s="1">
        <v>52067</v>
      </c>
      <c r="H710" s="1"/>
      <c r="I710" s="1"/>
      <c r="K710" t="s">
        <v>932</v>
      </c>
      <c r="L710" t="s">
        <v>930</v>
      </c>
    </row>
    <row r="711" spans="1:12">
      <c r="A711" t="s">
        <v>901</v>
      </c>
      <c r="B711" t="s">
        <v>900</v>
      </c>
      <c r="C711" t="s">
        <v>903</v>
      </c>
      <c r="D711" t="s">
        <v>914</v>
      </c>
      <c r="F711" s="1">
        <v>35050</v>
      </c>
      <c r="G711" s="1">
        <v>39508</v>
      </c>
      <c r="H711" s="1"/>
      <c r="I711" s="1"/>
      <c r="K711" t="s">
        <v>932</v>
      </c>
      <c r="L711" t="s">
        <v>930</v>
      </c>
    </row>
    <row r="712" spans="1:12">
      <c r="A712" t="s">
        <v>901</v>
      </c>
      <c r="B712" t="s">
        <v>900</v>
      </c>
      <c r="C712" t="s">
        <v>917</v>
      </c>
      <c r="D712" t="s">
        <v>918</v>
      </c>
      <c r="F712" s="1">
        <v>541671</v>
      </c>
      <c r="G712" s="1">
        <v>506988</v>
      </c>
      <c r="H712" s="1"/>
      <c r="I712" s="1"/>
      <c r="K712" t="s">
        <v>932</v>
      </c>
      <c r="L712" t="s">
        <v>930</v>
      </c>
    </row>
    <row r="713" spans="1:12">
      <c r="A713" t="s">
        <v>901</v>
      </c>
      <c r="B713" t="s">
        <v>900</v>
      </c>
      <c r="C713" t="s">
        <v>917</v>
      </c>
      <c r="D713" t="s">
        <v>919</v>
      </c>
      <c r="F713" s="1">
        <v>13205</v>
      </c>
      <c r="G713" s="1">
        <v>12960</v>
      </c>
      <c r="H713" s="1"/>
      <c r="I713" s="1"/>
      <c r="K713" t="s">
        <v>932</v>
      </c>
      <c r="L713" t="s">
        <v>930</v>
      </c>
    </row>
    <row r="714" spans="1:12">
      <c r="A714" t="s">
        <v>901</v>
      </c>
      <c r="B714" t="s">
        <v>921</v>
      </c>
      <c r="F714" s="1">
        <v>19852</v>
      </c>
      <c r="G714" s="1">
        <v>20397</v>
      </c>
      <c r="H714" s="1"/>
      <c r="I714" s="1"/>
      <c r="K714" t="s">
        <v>932</v>
      </c>
      <c r="L714" t="s">
        <v>930</v>
      </c>
    </row>
    <row r="715" spans="1:12">
      <c r="A715" t="s">
        <v>901</v>
      </c>
      <c r="B715" t="s">
        <v>922</v>
      </c>
      <c r="F715" s="1">
        <v>24791</v>
      </c>
      <c r="G715" s="1">
        <v>26709</v>
      </c>
      <c r="H715" s="1"/>
      <c r="I715" s="1"/>
      <c r="K715" t="s">
        <v>932</v>
      </c>
      <c r="L715" t="s">
        <v>930</v>
      </c>
    </row>
    <row r="716" spans="1:12">
      <c r="A716" t="s">
        <v>901</v>
      </c>
      <c r="B716" t="s">
        <v>923</v>
      </c>
      <c r="F716" s="1">
        <v>176762</v>
      </c>
      <c r="G716" s="1">
        <v>190232</v>
      </c>
      <c r="H716" s="1"/>
      <c r="I716" s="1"/>
      <c r="K716" t="s">
        <v>932</v>
      </c>
      <c r="L716" t="s">
        <v>930</v>
      </c>
    </row>
    <row r="717" spans="1:12">
      <c r="A717" t="s">
        <v>901</v>
      </c>
      <c r="B717" t="s">
        <v>924</v>
      </c>
      <c r="F717" s="1">
        <v>23061</v>
      </c>
      <c r="G717" s="1">
        <v>22882</v>
      </c>
      <c r="H717" s="1"/>
      <c r="I717" s="1"/>
      <c r="K717" t="s">
        <v>932</v>
      </c>
      <c r="L717" t="s">
        <v>930</v>
      </c>
    </row>
    <row r="718" spans="1:12">
      <c r="A718" t="s">
        <v>901</v>
      </c>
      <c r="B718" t="s">
        <v>925</v>
      </c>
      <c r="F718" s="1">
        <v>23147</v>
      </c>
      <c r="G718" s="1">
        <v>23312</v>
      </c>
      <c r="H718" s="1"/>
      <c r="I718" s="1"/>
      <c r="K718" t="s">
        <v>932</v>
      </c>
      <c r="L718" t="s">
        <v>930</v>
      </c>
    </row>
    <row r="719" spans="1:12">
      <c r="A719" t="s">
        <v>901</v>
      </c>
      <c r="B719" t="s">
        <v>926</v>
      </c>
      <c r="F719" s="1">
        <v>11680</v>
      </c>
      <c r="G719" s="1">
        <v>10350</v>
      </c>
      <c r="H719" s="1"/>
      <c r="I719" s="1"/>
      <c r="K719" t="s">
        <v>932</v>
      </c>
      <c r="L719" t="s">
        <v>930</v>
      </c>
    </row>
    <row r="720" spans="1:12">
      <c r="A720" t="s">
        <v>901</v>
      </c>
      <c r="B720" t="s">
        <v>927</v>
      </c>
      <c r="F720" s="1">
        <v>13525</v>
      </c>
      <c r="G720" s="1">
        <v>13434</v>
      </c>
      <c r="H720" s="1"/>
      <c r="I720" s="1"/>
      <c r="K720" t="s">
        <v>932</v>
      </c>
      <c r="L720" t="s">
        <v>930</v>
      </c>
    </row>
    <row r="721" spans="1:12">
      <c r="A721" t="s">
        <v>901</v>
      </c>
      <c r="B721" t="s">
        <v>928</v>
      </c>
      <c r="F721" s="1">
        <v>44666</v>
      </c>
      <c r="G721" s="1">
        <v>46272</v>
      </c>
      <c r="H721" s="1"/>
      <c r="I721" s="1"/>
      <c r="K721" t="s">
        <v>932</v>
      </c>
      <c r="L721" t="s">
        <v>930</v>
      </c>
    </row>
    <row r="722" spans="1:12">
      <c r="A722" t="s">
        <v>901</v>
      </c>
      <c r="B722" t="s">
        <v>929</v>
      </c>
      <c r="F722" s="1">
        <v>31890</v>
      </c>
      <c r="G722" s="1">
        <v>33851</v>
      </c>
      <c r="H722" s="1"/>
      <c r="I722" s="1"/>
      <c r="K722" t="s">
        <v>932</v>
      </c>
      <c r="L722" t="s">
        <v>930</v>
      </c>
    </row>
    <row r="723" spans="1:12">
      <c r="A723" t="s">
        <v>934</v>
      </c>
      <c r="B723" t="s">
        <v>935</v>
      </c>
      <c r="C723" t="s">
        <v>936</v>
      </c>
      <c r="D723" t="s">
        <v>937</v>
      </c>
      <c r="F723" s="1">
        <v>552769</v>
      </c>
      <c r="G723" s="1">
        <v>583902</v>
      </c>
      <c r="H723" s="1"/>
      <c r="I723" s="1"/>
      <c r="K723" t="s">
        <v>967</v>
      </c>
      <c r="L723" t="s">
        <v>966</v>
      </c>
    </row>
    <row r="724" spans="1:12">
      <c r="A724" t="s">
        <v>934</v>
      </c>
      <c r="B724" t="s">
        <v>935</v>
      </c>
      <c r="C724" t="s">
        <v>936</v>
      </c>
      <c r="D724" t="s">
        <v>938</v>
      </c>
      <c r="F724" s="1">
        <v>235975</v>
      </c>
      <c r="G724" s="1">
        <v>258027</v>
      </c>
      <c r="H724" s="1"/>
      <c r="I724" s="1"/>
      <c r="K724" t="s">
        <v>967</v>
      </c>
      <c r="L724" t="s">
        <v>966</v>
      </c>
    </row>
    <row r="725" spans="1:12">
      <c r="A725" t="s">
        <v>934</v>
      </c>
      <c r="B725" t="s">
        <v>935</v>
      </c>
      <c r="C725" t="s">
        <v>936</v>
      </c>
      <c r="D725" t="s">
        <v>939</v>
      </c>
      <c r="F725" s="1">
        <v>26428</v>
      </c>
      <c r="G725" s="1">
        <v>25846</v>
      </c>
      <c r="H725" s="1"/>
      <c r="I725" s="1"/>
      <c r="K725" t="s">
        <v>967</v>
      </c>
      <c r="L725" t="s">
        <v>966</v>
      </c>
    </row>
    <row r="726" spans="1:12">
      <c r="A726" t="s">
        <v>934</v>
      </c>
      <c r="B726" t="s">
        <v>935</v>
      </c>
      <c r="C726" t="s">
        <v>940</v>
      </c>
      <c r="D726" t="s">
        <v>941</v>
      </c>
      <c r="F726" s="1">
        <v>72570</v>
      </c>
      <c r="G726" s="1">
        <v>76191</v>
      </c>
      <c r="H726" s="1"/>
      <c r="I726" s="1"/>
      <c r="K726" t="s">
        <v>967</v>
      </c>
      <c r="L726" t="s">
        <v>966</v>
      </c>
    </row>
    <row r="727" spans="1:12">
      <c r="A727" t="s">
        <v>934</v>
      </c>
      <c r="B727" t="s">
        <v>935</v>
      </c>
      <c r="C727" t="s">
        <v>940</v>
      </c>
      <c r="D727" t="s">
        <v>942</v>
      </c>
      <c r="F727" s="1">
        <v>240845</v>
      </c>
      <c r="G727" s="1">
        <v>250477</v>
      </c>
      <c r="H727" s="1"/>
      <c r="I727" s="1"/>
      <c r="K727" t="s">
        <v>967</v>
      </c>
      <c r="L727" t="s">
        <v>966</v>
      </c>
    </row>
    <row r="728" spans="1:12">
      <c r="A728" t="s">
        <v>934</v>
      </c>
      <c r="B728" t="s">
        <v>935</v>
      </c>
      <c r="C728" t="s">
        <v>943</v>
      </c>
      <c r="D728" t="s">
        <v>944</v>
      </c>
      <c r="F728" s="1">
        <v>184286</v>
      </c>
      <c r="G728" s="1">
        <v>191095</v>
      </c>
      <c r="H728" s="1"/>
      <c r="I728" s="1"/>
      <c r="K728" t="s">
        <v>967</v>
      </c>
      <c r="L728" t="s">
        <v>966</v>
      </c>
    </row>
    <row r="729" spans="1:12">
      <c r="A729" t="s">
        <v>934</v>
      </c>
      <c r="B729" t="s">
        <v>935</v>
      </c>
      <c r="C729" t="s">
        <v>943</v>
      </c>
      <c r="D729" t="s">
        <v>945</v>
      </c>
      <c r="F729" s="1">
        <v>70349</v>
      </c>
      <c r="G729" s="1">
        <v>72205</v>
      </c>
      <c r="H729" s="1"/>
      <c r="I729" s="1"/>
      <c r="K729" t="s">
        <v>967</v>
      </c>
      <c r="L729" t="s">
        <v>966</v>
      </c>
    </row>
    <row r="730" spans="1:12">
      <c r="A730" t="s">
        <v>934</v>
      </c>
      <c r="B730" t="s">
        <v>946</v>
      </c>
      <c r="C730" t="s">
        <v>950</v>
      </c>
      <c r="D730" t="s">
        <v>947</v>
      </c>
      <c r="F730" s="1">
        <v>188944</v>
      </c>
      <c r="G730" s="1">
        <v>186284</v>
      </c>
      <c r="H730" s="1"/>
      <c r="I730" s="1"/>
      <c r="K730" t="s">
        <v>967</v>
      </c>
      <c r="L730" t="s">
        <v>966</v>
      </c>
    </row>
    <row r="731" spans="1:12">
      <c r="A731" t="s">
        <v>934</v>
      </c>
      <c r="B731" t="s">
        <v>946</v>
      </c>
      <c r="C731" t="s">
        <v>950</v>
      </c>
      <c r="D731" t="s">
        <v>949</v>
      </c>
      <c r="F731" s="1">
        <v>125400</v>
      </c>
      <c r="G731" s="1">
        <v>125400</v>
      </c>
      <c r="H731" s="1"/>
      <c r="I731" s="1"/>
      <c r="K731" t="s">
        <v>967</v>
      </c>
      <c r="L731" t="s">
        <v>966</v>
      </c>
    </row>
    <row r="732" spans="1:12">
      <c r="A732" t="s">
        <v>934</v>
      </c>
      <c r="B732" t="s">
        <v>946</v>
      </c>
      <c r="C732" t="s">
        <v>950</v>
      </c>
      <c r="D732" t="s">
        <v>948</v>
      </c>
      <c r="F732" s="1">
        <v>0</v>
      </c>
      <c r="G732" s="1">
        <v>1500</v>
      </c>
      <c r="H732" s="1"/>
      <c r="I732" s="1"/>
      <c r="K732" t="s">
        <v>967</v>
      </c>
      <c r="L732" t="s">
        <v>966</v>
      </c>
    </row>
    <row r="733" spans="1:12">
      <c r="A733" t="s">
        <v>934</v>
      </c>
      <c r="B733" t="s">
        <v>946</v>
      </c>
      <c r="C733" t="s">
        <v>951</v>
      </c>
      <c r="F733" s="1">
        <v>12218</v>
      </c>
      <c r="G733" s="1">
        <v>12429</v>
      </c>
      <c r="H733" s="1"/>
      <c r="I733" s="1"/>
      <c r="K733" t="s">
        <v>967</v>
      </c>
      <c r="L733" t="s">
        <v>966</v>
      </c>
    </row>
    <row r="734" spans="1:12">
      <c r="A734" t="s">
        <v>934</v>
      </c>
      <c r="B734" t="s">
        <v>952</v>
      </c>
      <c r="C734" t="s">
        <v>961</v>
      </c>
      <c r="D734" t="s">
        <v>953</v>
      </c>
      <c r="F734" s="1">
        <v>927697</v>
      </c>
      <c r="G734" s="1">
        <v>947717</v>
      </c>
      <c r="H734" s="1"/>
      <c r="I734" s="1"/>
      <c r="K734" t="s">
        <v>967</v>
      </c>
      <c r="L734" t="s">
        <v>966</v>
      </c>
    </row>
    <row r="735" spans="1:12">
      <c r="A735" t="s">
        <v>934</v>
      </c>
      <c r="B735" t="s">
        <v>952</v>
      </c>
      <c r="C735" t="s">
        <v>961</v>
      </c>
      <c r="D735" t="s">
        <v>954</v>
      </c>
      <c r="F735" s="1">
        <v>947911</v>
      </c>
      <c r="G735" s="1">
        <v>1113375</v>
      </c>
      <c r="H735" s="1"/>
      <c r="I735" s="1"/>
      <c r="K735" t="s">
        <v>967</v>
      </c>
      <c r="L735" t="s">
        <v>966</v>
      </c>
    </row>
    <row r="736" spans="1:12">
      <c r="A736" t="s">
        <v>934</v>
      </c>
      <c r="B736" t="s">
        <v>952</v>
      </c>
      <c r="C736" t="s">
        <v>961</v>
      </c>
      <c r="D736" t="s">
        <v>955</v>
      </c>
      <c r="F736" s="1">
        <v>1007411</v>
      </c>
      <c r="G736" s="1">
        <v>1166428</v>
      </c>
      <c r="H736" s="1"/>
      <c r="I736" s="1"/>
      <c r="K736" t="s">
        <v>967</v>
      </c>
      <c r="L736" t="s">
        <v>966</v>
      </c>
    </row>
    <row r="737" spans="1:12">
      <c r="A737" t="s">
        <v>934</v>
      </c>
      <c r="B737" t="s">
        <v>952</v>
      </c>
      <c r="C737" t="s">
        <v>961</v>
      </c>
      <c r="D737" t="s">
        <v>956</v>
      </c>
      <c r="F737" s="1">
        <v>293806</v>
      </c>
      <c r="G737" s="1">
        <v>383900</v>
      </c>
      <c r="H737" s="1"/>
      <c r="I737" s="1"/>
      <c r="K737" t="s">
        <v>967</v>
      </c>
      <c r="L737" t="s">
        <v>966</v>
      </c>
    </row>
    <row r="738" spans="1:12">
      <c r="A738" t="s">
        <v>934</v>
      </c>
      <c r="B738" t="s">
        <v>952</v>
      </c>
      <c r="C738" t="s">
        <v>961</v>
      </c>
      <c r="D738" t="s">
        <v>957</v>
      </c>
      <c r="F738" s="1">
        <v>1062683</v>
      </c>
      <c r="G738" s="1">
        <v>1493360</v>
      </c>
      <c r="H738" s="1"/>
      <c r="I738" s="1"/>
      <c r="K738" t="s">
        <v>967</v>
      </c>
      <c r="L738" t="s">
        <v>966</v>
      </c>
    </row>
    <row r="739" spans="1:12">
      <c r="A739" t="s">
        <v>934</v>
      </c>
      <c r="B739" t="s">
        <v>952</v>
      </c>
      <c r="C739" t="s">
        <v>961</v>
      </c>
      <c r="D739" t="s">
        <v>958</v>
      </c>
      <c r="F739" s="1">
        <v>364530</v>
      </c>
      <c r="G739" s="1">
        <v>396271</v>
      </c>
      <c r="H739" s="1"/>
      <c r="I739" s="1"/>
      <c r="K739" t="s">
        <v>967</v>
      </c>
      <c r="L739" t="s">
        <v>966</v>
      </c>
    </row>
    <row r="740" spans="1:12">
      <c r="A740" t="s">
        <v>934</v>
      </c>
      <c r="B740" t="s">
        <v>952</v>
      </c>
      <c r="C740" t="s">
        <v>961</v>
      </c>
      <c r="D740" t="s">
        <v>959</v>
      </c>
      <c r="F740" s="1">
        <v>179301</v>
      </c>
      <c r="G740" s="1">
        <v>222289</v>
      </c>
      <c r="H740" s="1"/>
      <c r="I740" s="1"/>
      <c r="K740" t="s">
        <v>967</v>
      </c>
      <c r="L740" t="s">
        <v>966</v>
      </c>
    </row>
    <row r="741" spans="1:12">
      <c r="A741" t="s">
        <v>934</v>
      </c>
      <c r="B741" t="s">
        <v>952</v>
      </c>
      <c r="C741" t="s">
        <v>960</v>
      </c>
      <c r="F741" s="1">
        <v>33787</v>
      </c>
      <c r="G741" s="1">
        <v>30000</v>
      </c>
      <c r="H741" s="1"/>
      <c r="I741" s="1"/>
      <c r="K741" t="s">
        <v>967</v>
      </c>
      <c r="L741" t="s">
        <v>966</v>
      </c>
    </row>
    <row r="742" spans="1:12">
      <c r="A742" t="s">
        <v>934</v>
      </c>
      <c r="B742" t="s">
        <v>962</v>
      </c>
      <c r="F742" s="1">
        <v>129248</v>
      </c>
      <c r="G742" s="1">
        <v>130642</v>
      </c>
      <c r="H742" s="1"/>
      <c r="I742" s="1"/>
      <c r="K742" t="s">
        <v>967</v>
      </c>
      <c r="L742" t="s">
        <v>966</v>
      </c>
    </row>
    <row r="743" spans="1:12">
      <c r="A743" t="s">
        <v>934</v>
      </c>
      <c r="B743" t="s">
        <v>963</v>
      </c>
      <c r="C743" t="s">
        <v>964</v>
      </c>
      <c r="F743" s="1">
        <v>188627</v>
      </c>
      <c r="G743" s="1">
        <v>189484</v>
      </c>
      <c r="H743" s="1"/>
      <c r="I743" s="1"/>
      <c r="K743" t="s">
        <v>967</v>
      </c>
      <c r="L743" t="s">
        <v>966</v>
      </c>
    </row>
    <row r="744" spans="1:12">
      <c r="A744" t="s">
        <v>934</v>
      </c>
      <c r="B744" t="s">
        <v>963</v>
      </c>
      <c r="C744" t="s">
        <v>965</v>
      </c>
      <c r="F744" s="1">
        <v>62876</v>
      </c>
      <c r="G744" s="1">
        <v>63162</v>
      </c>
      <c r="H744" s="1"/>
      <c r="I744" s="1"/>
      <c r="K744" t="s">
        <v>967</v>
      </c>
      <c r="L744" t="s">
        <v>966</v>
      </c>
    </row>
    <row r="745" spans="1:12">
      <c r="A745" t="s">
        <v>968</v>
      </c>
      <c r="B745" t="s">
        <v>969</v>
      </c>
      <c r="C745" t="s">
        <v>970</v>
      </c>
      <c r="D745" t="s">
        <v>972</v>
      </c>
      <c r="F745" s="1">
        <v>669405</v>
      </c>
      <c r="G745" s="1">
        <v>669153</v>
      </c>
      <c r="H745" s="1"/>
      <c r="I745" s="1"/>
      <c r="K745" t="s">
        <v>977</v>
      </c>
      <c r="L745" t="s">
        <v>976</v>
      </c>
    </row>
    <row r="746" spans="1:12">
      <c r="A746" t="s">
        <v>968</v>
      </c>
      <c r="B746" t="s">
        <v>969</v>
      </c>
      <c r="C746" t="s">
        <v>970</v>
      </c>
      <c r="D746" t="s">
        <v>975</v>
      </c>
      <c r="F746" s="1">
        <v>176000</v>
      </c>
      <c r="G746" s="1">
        <v>175765</v>
      </c>
      <c r="H746" s="1"/>
      <c r="I746" s="1"/>
      <c r="K746" t="s">
        <v>977</v>
      </c>
      <c r="L746" t="s">
        <v>976</v>
      </c>
    </row>
    <row r="747" spans="1:12">
      <c r="A747" t="s">
        <v>968</v>
      </c>
      <c r="B747" t="s">
        <v>969</v>
      </c>
      <c r="C747" t="s">
        <v>970</v>
      </c>
      <c r="D747" t="s">
        <v>974</v>
      </c>
      <c r="F747" s="1">
        <f>3669858+14590</f>
        <v>3684448</v>
      </c>
      <c r="G747" s="1">
        <f>3553114+16824</f>
        <v>3569938</v>
      </c>
      <c r="H747" s="1"/>
      <c r="I747" s="1"/>
      <c r="K747" t="s">
        <v>977</v>
      </c>
      <c r="L747" t="s">
        <v>976</v>
      </c>
    </row>
    <row r="748" spans="1:12">
      <c r="A748" t="s">
        <v>968</v>
      </c>
      <c r="B748" t="s">
        <v>969</v>
      </c>
      <c r="C748" t="s">
        <v>971</v>
      </c>
      <c r="D748" t="s">
        <v>973</v>
      </c>
      <c r="F748" s="1">
        <v>1427709</v>
      </c>
      <c r="G748" s="1">
        <v>1467979</v>
      </c>
      <c r="H748" s="1"/>
      <c r="I748" s="1"/>
      <c r="K748" t="s">
        <v>977</v>
      </c>
      <c r="L748" t="s">
        <v>976</v>
      </c>
    </row>
    <row r="749" spans="1:12">
      <c r="A749" t="s">
        <v>978</v>
      </c>
      <c r="B749" t="s">
        <v>981</v>
      </c>
      <c r="F749" s="1">
        <v>27237</v>
      </c>
      <c r="G749" s="1">
        <v>27225</v>
      </c>
      <c r="H749" s="1"/>
      <c r="I749" s="1"/>
      <c r="K749" t="s">
        <v>980</v>
      </c>
      <c r="L749" t="s">
        <v>979</v>
      </c>
    </row>
    <row r="750" spans="1:12">
      <c r="A750" t="s">
        <v>978</v>
      </c>
      <c r="B750" t="s">
        <v>984</v>
      </c>
      <c r="F750" s="1">
        <v>21906</v>
      </c>
      <c r="G750" s="1">
        <v>22671</v>
      </c>
      <c r="H750" s="1"/>
      <c r="I750" s="1"/>
      <c r="K750" t="s">
        <v>983</v>
      </c>
      <c r="L750" t="s">
        <v>982</v>
      </c>
    </row>
    <row r="751" spans="1:12">
      <c r="A751" t="s">
        <v>978</v>
      </c>
      <c r="B751" t="s">
        <v>985</v>
      </c>
      <c r="C751" t="s">
        <v>987</v>
      </c>
      <c r="F751" s="1">
        <v>39829</v>
      </c>
      <c r="G751" s="1">
        <v>47496</v>
      </c>
      <c r="H751" s="1"/>
      <c r="I751" s="1"/>
      <c r="K751" t="s">
        <v>986</v>
      </c>
      <c r="L751" t="s">
        <v>988</v>
      </c>
    </row>
    <row r="752" spans="1:12">
      <c r="A752" t="s">
        <v>978</v>
      </c>
      <c r="B752" t="s">
        <v>985</v>
      </c>
      <c r="C752" t="s">
        <v>238</v>
      </c>
      <c r="F752" s="1">
        <v>137303</v>
      </c>
      <c r="G752" s="1">
        <v>129232</v>
      </c>
      <c r="H752" s="1"/>
      <c r="I752" s="1"/>
      <c r="K752" t="s">
        <v>986</v>
      </c>
      <c r="L752" t="s">
        <v>988</v>
      </c>
    </row>
    <row r="753" spans="1:12">
      <c r="A753" t="s">
        <v>978</v>
      </c>
      <c r="B753" t="s">
        <v>989</v>
      </c>
      <c r="F753" s="1">
        <v>5286</v>
      </c>
      <c r="G753" s="1">
        <v>7878</v>
      </c>
      <c r="H753" s="1"/>
      <c r="I753" s="1"/>
      <c r="K753" t="s">
        <v>991</v>
      </c>
      <c r="L753" t="s">
        <v>990</v>
      </c>
    </row>
    <row r="754" spans="1:12">
      <c r="A754" t="s">
        <v>992</v>
      </c>
      <c r="B754" t="s">
        <v>1005</v>
      </c>
      <c r="C754" t="s">
        <v>1002</v>
      </c>
      <c r="F754" s="1">
        <v>70710</v>
      </c>
      <c r="G754" s="1">
        <v>48519</v>
      </c>
      <c r="H754" s="1"/>
      <c r="I754" s="1"/>
      <c r="K754" t="s">
        <v>1024</v>
      </c>
      <c r="L754" t="s">
        <v>1023</v>
      </c>
    </row>
    <row r="755" spans="1:12">
      <c r="A755" t="s">
        <v>992</v>
      </c>
      <c r="B755" t="s">
        <v>1005</v>
      </c>
      <c r="C755" t="s">
        <v>1003</v>
      </c>
      <c r="F755" s="1">
        <v>98301</v>
      </c>
      <c r="G755" s="1">
        <v>95983</v>
      </c>
      <c r="H755" s="1"/>
      <c r="I755" s="1"/>
      <c r="K755" t="s">
        <v>1024</v>
      </c>
      <c r="L755" t="s">
        <v>1023</v>
      </c>
    </row>
    <row r="756" spans="1:12">
      <c r="A756" t="s">
        <v>992</v>
      </c>
      <c r="B756" t="s">
        <v>1005</v>
      </c>
      <c r="C756" t="s">
        <v>1004</v>
      </c>
      <c r="F756" s="1">
        <v>268066</v>
      </c>
      <c r="G756" s="1">
        <v>210896</v>
      </c>
      <c r="H756" s="1"/>
      <c r="I756" s="1"/>
      <c r="K756" t="s">
        <v>1024</v>
      </c>
      <c r="L756" t="s">
        <v>1023</v>
      </c>
    </row>
    <row r="757" spans="1:12">
      <c r="A757" t="s">
        <v>992</v>
      </c>
      <c r="B757" t="s">
        <v>1006</v>
      </c>
      <c r="C757" t="s">
        <v>1007</v>
      </c>
      <c r="F757" s="1">
        <v>337691</v>
      </c>
      <c r="G757" s="1">
        <v>348571</v>
      </c>
      <c r="H757" s="1"/>
      <c r="I757" s="1"/>
      <c r="K757" t="s">
        <v>1024</v>
      </c>
      <c r="L757" t="s">
        <v>1023</v>
      </c>
    </row>
    <row r="758" spans="1:12">
      <c r="A758" t="s">
        <v>992</v>
      </c>
      <c r="B758" t="s">
        <v>1006</v>
      </c>
      <c r="C758" t="s">
        <v>1008</v>
      </c>
      <c r="F758" s="1">
        <v>627150</v>
      </c>
      <c r="G758" s="1">
        <v>647348</v>
      </c>
      <c r="H758" s="1"/>
      <c r="I758" s="1"/>
      <c r="K758" t="s">
        <v>1024</v>
      </c>
      <c r="L758" t="s">
        <v>1023</v>
      </c>
    </row>
    <row r="759" spans="1:12">
      <c r="A759" t="s">
        <v>992</v>
      </c>
      <c r="B759" t="s">
        <v>1006</v>
      </c>
      <c r="C759" t="s">
        <v>1009</v>
      </c>
      <c r="F759" s="1">
        <v>25755</v>
      </c>
      <c r="G759" s="1">
        <v>26587</v>
      </c>
      <c r="H759" s="1"/>
      <c r="I759" s="1"/>
      <c r="K759" t="s">
        <v>1024</v>
      </c>
      <c r="L759" t="s">
        <v>1023</v>
      </c>
    </row>
    <row r="760" spans="1:12">
      <c r="A760" t="s">
        <v>992</v>
      </c>
      <c r="B760" t="s">
        <v>1006</v>
      </c>
      <c r="C760" t="s">
        <v>1010</v>
      </c>
      <c r="F760" s="1">
        <v>88669</v>
      </c>
      <c r="G760" s="1">
        <v>80403</v>
      </c>
      <c r="H760" s="1"/>
      <c r="I760" s="1"/>
      <c r="K760" t="s">
        <v>1024</v>
      </c>
      <c r="L760" t="s">
        <v>1023</v>
      </c>
    </row>
    <row r="761" spans="1:12">
      <c r="A761" t="s">
        <v>992</v>
      </c>
      <c r="B761" t="s">
        <v>1006</v>
      </c>
      <c r="C761" t="s">
        <v>1011</v>
      </c>
      <c r="F761" s="1">
        <v>100673</v>
      </c>
      <c r="G761" s="1">
        <v>109103</v>
      </c>
      <c r="H761" s="1"/>
      <c r="I761" s="1"/>
      <c r="K761" t="s">
        <v>1024</v>
      </c>
      <c r="L761" t="s">
        <v>1023</v>
      </c>
    </row>
    <row r="762" spans="1:12">
      <c r="A762" t="s">
        <v>992</v>
      </c>
      <c r="B762" t="s">
        <v>1006</v>
      </c>
      <c r="C762" t="s">
        <v>1012</v>
      </c>
      <c r="F762" s="1">
        <v>3658</v>
      </c>
      <c r="G762" s="1">
        <v>3705</v>
      </c>
      <c r="H762" s="1"/>
      <c r="I762" s="1"/>
      <c r="K762" t="s">
        <v>1024</v>
      </c>
      <c r="L762" t="s">
        <v>1023</v>
      </c>
    </row>
    <row r="763" spans="1:12">
      <c r="A763" t="s">
        <v>992</v>
      </c>
      <c r="B763" t="s">
        <v>1013</v>
      </c>
      <c r="C763" t="s">
        <v>1014</v>
      </c>
      <c r="F763" s="1">
        <v>73430</v>
      </c>
      <c r="G763" s="1">
        <v>68150</v>
      </c>
      <c r="H763" s="1"/>
      <c r="I763" s="1"/>
      <c r="K763" t="s">
        <v>1024</v>
      </c>
      <c r="L763" t="s">
        <v>1023</v>
      </c>
    </row>
    <row r="764" spans="1:12">
      <c r="A764" t="s">
        <v>992</v>
      </c>
      <c r="B764" t="s">
        <v>1013</v>
      </c>
      <c r="C764" t="s">
        <v>1015</v>
      </c>
      <c r="F764" s="1">
        <v>86052</v>
      </c>
      <c r="G764" s="1">
        <v>25487</v>
      </c>
      <c r="H764" s="1"/>
      <c r="I764" s="1"/>
      <c r="K764" t="s">
        <v>1024</v>
      </c>
      <c r="L764" t="s">
        <v>1023</v>
      </c>
    </row>
    <row r="765" spans="1:12">
      <c r="A765" t="s">
        <v>992</v>
      </c>
      <c r="B765" t="s">
        <v>1016</v>
      </c>
      <c r="C765" t="s">
        <v>1017</v>
      </c>
      <c r="F765" s="1">
        <v>214488</v>
      </c>
      <c r="G765" s="1">
        <v>250057</v>
      </c>
      <c r="H765" s="1"/>
      <c r="I765" s="1"/>
      <c r="K765" t="s">
        <v>1024</v>
      </c>
      <c r="L765" t="s">
        <v>1023</v>
      </c>
    </row>
    <row r="766" spans="1:12">
      <c r="A766" t="s">
        <v>992</v>
      </c>
      <c r="B766" t="s">
        <v>1016</v>
      </c>
      <c r="C766" t="s">
        <v>1018</v>
      </c>
      <c r="F766" s="1">
        <v>37518</v>
      </c>
      <c r="G766" s="1">
        <v>40474</v>
      </c>
      <c r="H766" s="1"/>
      <c r="I766" s="1"/>
      <c r="K766" t="s">
        <v>1024</v>
      </c>
      <c r="L766" t="s">
        <v>1023</v>
      </c>
    </row>
    <row r="767" spans="1:12">
      <c r="A767" t="s">
        <v>992</v>
      </c>
      <c r="B767" t="s">
        <v>1016</v>
      </c>
      <c r="C767" t="s">
        <v>1019</v>
      </c>
      <c r="F767" s="1">
        <v>11017</v>
      </c>
      <c r="G767" s="1">
        <v>3420</v>
      </c>
      <c r="H767" s="1"/>
      <c r="I767" s="1"/>
      <c r="K767" t="s">
        <v>1024</v>
      </c>
      <c r="L767" t="s">
        <v>1023</v>
      </c>
    </row>
    <row r="768" spans="1:12">
      <c r="A768" t="s">
        <v>992</v>
      </c>
      <c r="B768" t="s">
        <v>1016</v>
      </c>
      <c r="C768" t="s">
        <v>1020</v>
      </c>
      <c r="F768" s="1">
        <v>69069</v>
      </c>
      <c r="G768" s="1">
        <v>81440</v>
      </c>
      <c r="H768" s="1"/>
      <c r="I768" s="1"/>
      <c r="K768" t="s">
        <v>1024</v>
      </c>
      <c r="L768" t="s">
        <v>1023</v>
      </c>
    </row>
    <row r="769" spans="1:12">
      <c r="A769" t="s">
        <v>992</v>
      </c>
      <c r="B769" t="s">
        <v>1016</v>
      </c>
      <c r="C769" t="s">
        <v>1021</v>
      </c>
      <c r="F769" s="1">
        <v>2030</v>
      </c>
      <c r="G769" s="1">
        <v>2064</v>
      </c>
      <c r="H769" s="1"/>
      <c r="I769" s="1"/>
      <c r="K769" t="s">
        <v>1024</v>
      </c>
      <c r="L769" t="s">
        <v>1023</v>
      </c>
    </row>
    <row r="770" spans="1:12">
      <c r="A770" t="s">
        <v>992</v>
      </c>
      <c r="B770" t="s">
        <v>1022</v>
      </c>
      <c r="F770" s="1">
        <v>313565</v>
      </c>
      <c r="G770" s="1">
        <v>346457</v>
      </c>
      <c r="H770" s="1"/>
      <c r="I770" s="1"/>
      <c r="K770" t="s">
        <v>1024</v>
      </c>
      <c r="L770" t="s">
        <v>1023</v>
      </c>
    </row>
    <row r="771" spans="1:12">
      <c r="F771" s="1"/>
      <c r="G771" s="1"/>
      <c r="H771" s="1"/>
      <c r="I771" s="1"/>
    </row>
    <row r="772" spans="1:12">
      <c r="F772" s="1"/>
      <c r="G772" s="1"/>
      <c r="H772" s="1"/>
      <c r="I772" s="1"/>
    </row>
    <row r="773" spans="1:12">
      <c r="F773" s="1"/>
      <c r="G773" s="1"/>
      <c r="H773" s="1"/>
      <c r="I773" s="1"/>
    </row>
    <row r="774" spans="1:12">
      <c r="F774" s="1"/>
      <c r="G774" s="1"/>
      <c r="H774" s="1"/>
      <c r="I774" s="1"/>
    </row>
    <row r="775" spans="1:12">
      <c r="F775" s="1"/>
      <c r="G775" s="1"/>
      <c r="H775" s="1"/>
      <c r="I775" s="1"/>
    </row>
    <row r="776" spans="1:12">
      <c r="F776" s="1"/>
      <c r="G776" s="1"/>
      <c r="H776" s="1"/>
      <c r="I776" s="1"/>
    </row>
    <row r="777" spans="1:12">
      <c r="F777" s="1"/>
      <c r="G777" s="1"/>
      <c r="H777" s="1"/>
      <c r="I777" s="1"/>
    </row>
    <row r="778" spans="1:12">
      <c r="F778" s="1"/>
      <c r="G778" s="1"/>
      <c r="H778" s="1"/>
      <c r="I778" s="1"/>
    </row>
    <row r="779" spans="1:12">
      <c r="F779" s="1"/>
      <c r="G779" s="1"/>
      <c r="H779" s="1"/>
      <c r="I779" s="1"/>
    </row>
    <row r="780" spans="1:12">
      <c r="F780" s="1"/>
      <c r="G780" s="1"/>
      <c r="H780" s="1"/>
      <c r="I780" s="1"/>
    </row>
    <row r="781" spans="1:12">
      <c r="F781" s="1"/>
      <c r="G781" s="1"/>
      <c r="H781" s="1"/>
      <c r="I781" s="1"/>
    </row>
    <row r="782" spans="1:12">
      <c r="F782" s="1"/>
      <c r="G782" s="1"/>
      <c r="H782" s="1"/>
      <c r="I782" s="1"/>
    </row>
    <row r="783" spans="1:12">
      <c r="F783" s="1"/>
      <c r="G783" s="1"/>
      <c r="H783" s="1"/>
      <c r="I783" s="1"/>
    </row>
    <row r="784" spans="1:12">
      <c r="F784" s="1"/>
      <c r="G784" s="1"/>
      <c r="H784" s="1"/>
      <c r="I784" s="1"/>
    </row>
    <row r="785" spans="6:9">
      <c r="F785" s="1"/>
      <c r="G785" s="1"/>
      <c r="H785" s="1"/>
      <c r="I785" s="1"/>
    </row>
    <row r="786" spans="6:9">
      <c r="F786" s="1"/>
      <c r="G786" s="1"/>
      <c r="H786" s="1"/>
      <c r="I786" s="1"/>
    </row>
    <row r="787" spans="6:9">
      <c r="F787" s="1"/>
      <c r="G787" s="1"/>
      <c r="H787" s="1"/>
      <c r="I787" s="1"/>
    </row>
    <row r="788" spans="6:9">
      <c r="F788" s="1"/>
      <c r="G788" s="1"/>
      <c r="H788" s="1"/>
      <c r="I788" s="1"/>
    </row>
    <row r="789" spans="6:9">
      <c r="F789" s="1"/>
      <c r="G789" s="1"/>
      <c r="H789" s="1"/>
      <c r="I789" s="1"/>
    </row>
    <row r="790" spans="6:9">
      <c r="F790" s="1"/>
      <c r="G790" s="1"/>
      <c r="H790" s="1"/>
      <c r="I790" s="1"/>
    </row>
    <row r="791" spans="6:9">
      <c r="F791" s="1"/>
      <c r="G791" s="1"/>
      <c r="H791" s="1"/>
      <c r="I791" s="1"/>
    </row>
    <row r="792" spans="6:9">
      <c r="F792" s="1"/>
      <c r="G792" s="1"/>
      <c r="H792" s="1"/>
      <c r="I792" s="1"/>
    </row>
    <row r="793" spans="6:9">
      <c r="F793" s="1"/>
      <c r="G793" s="1"/>
      <c r="H793" s="1"/>
      <c r="I793" s="1"/>
    </row>
    <row r="794" spans="6:9">
      <c r="F794" s="1"/>
      <c r="G794" s="1"/>
      <c r="H794" s="1"/>
      <c r="I794" s="1"/>
    </row>
    <row r="795" spans="6:9">
      <c r="F795" s="1"/>
      <c r="G795" s="1"/>
      <c r="H795" s="1"/>
      <c r="I795" s="1"/>
    </row>
    <row r="796" spans="6:9">
      <c r="F796" s="1"/>
      <c r="G796" s="1"/>
      <c r="H796" s="1"/>
      <c r="I796" s="1"/>
    </row>
    <row r="797" spans="6:9">
      <c r="F797" s="1"/>
      <c r="G797" s="1"/>
      <c r="H797" s="1"/>
      <c r="I797" s="1"/>
    </row>
    <row r="798" spans="6:9">
      <c r="F798" s="1"/>
      <c r="G798" s="1"/>
      <c r="H798" s="1"/>
      <c r="I798" s="1"/>
    </row>
    <row r="799" spans="6:9">
      <c r="F799" s="1"/>
      <c r="G799" s="1"/>
      <c r="H799" s="1"/>
      <c r="I799" s="1"/>
    </row>
    <row r="800" spans="6:9">
      <c r="F800" s="1"/>
      <c r="G800" s="1"/>
      <c r="H800" s="1"/>
      <c r="I800" s="1"/>
    </row>
    <row r="801" spans="6:9">
      <c r="F801" s="1"/>
      <c r="G801" s="1"/>
      <c r="H801" s="1"/>
      <c r="I801" s="1"/>
    </row>
    <row r="802" spans="6:9">
      <c r="F802" s="1"/>
      <c r="G802" s="1"/>
      <c r="H802" s="1"/>
      <c r="I802" s="1"/>
    </row>
    <row r="803" spans="6:9">
      <c r="F803" s="1"/>
      <c r="G803" s="1"/>
      <c r="H803" s="1"/>
      <c r="I803" s="1"/>
    </row>
    <row r="804" spans="6:9">
      <c r="F804" s="1"/>
      <c r="G804" s="1"/>
      <c r="H804" s="1"/>
      <c r="I804" s="1"/>
    </row>
    <row r="805" spans="6:9">
      <c r="F805" s="1"/>
      <c r="G805" s="1"/>
      <c r="H805" s="1"/>
      <c r="I805" s="1"/>
    </row>
    <row r="806" spans="6:9">
      <c r="F806" s="1"/>
      <c r="G806" s="1"/>
      <c r="H806" s="1"/>
      <c r="I806" s="1"/>
    </row>
    <row r="807" spans="6:9">
      <c r="F807" s="1"/>
      <c r="G807" s="1"/>
      <c r="H807" s="1"/>
      <c r="I807" s="1"/>
    </row>
    <row r="808" spans="6:9">
      <c r="F808" s="1"/>
      <c r="G808" s="1"/>
      <c r="H808" s="1"/>
      <c r="I808" s="1"/>
    </row>
    <row r="809" spans="6:9">
      <c r="F809" s="1"/>
      <c r="G809" s="1"/>
      <c r="H809" s="1"/>
      <c r="I809" s="1"/>
    </row>
    <row r="810" spans="6:9">
      <c r="F810" s="1"/>
      <c r="G810" s="1"/>
      <c r="H810" s="1"/>
      <c r="I810" s="1"/>
    </row>
    <row r="811" spans="6:9">
      <c r="F811" s="1"/>
      <c r="G811" s="1"/>
      <c r="H811" s="1"/>
      <c r="I811" s="1"/>
    </row>
    <row r="812" spans="6:9">
      <c r="F812" s="1"/>
      <c r="G812" s="1"/>
      <c r="H812" s="1"/>
      <c r="I812" s="1"/>
    </row>
    <row r="813" spans="6:9">
      <c r="F813" s="1"/>
      <c r="G813" s="1"/>
      <c r="H813" s="1"/>
      <c r="I813" s="1"/>
    </row>
    <row r="814" spans="6:9">
      <c r="F814" s="1"/>
      <c r="G814" s="1"/>
      <c r="H814" s="1"/>
      <c r="I814" s="1"/>
    </row>
    <row r="815" spans="6:9">
      <c r="F815" s="1"/>
      <c r="G815" s="1"/>
      <c r="H815" s="1"/>
      <c r="I815" s="1"/>
    </row>
    <row r="816" spans="6:9">
      <c r="F816" s="1"/>
      <c r="G816" s="1"/>
      <c r="H816" s="1"/>
      <c r="I816" s="1"/>
    </row>
    <row r="817" spans="6:9">
      <c r="F817" s="1"/>
      <c r="G817" s="1"/>
      <c r="H817" s="1"/>
      <c r="I817" s="1"/>
    </row>
    <row r="818" spans="6:9">
      <c r="F818" s="1"/>
      <c r="G818" s="1"/>
      <c r="H818" s="1"/>
      <c r="I818" s="1"/>
    </row>
    <row r="819" spans="6:9">
      <c r="F819" s="1"/>
      <c r="G819" s="1"/>
      <c r="H819" s="1"/>
      <c r="I819" s="1"/>
    </row>
    <row r="820" spans="6:9">
      <c r="F820" s="1"/>
      <c r="G820" s="1"/>
      <c r="H820" s="1"/>
      <c r="I820" s="1"/>
    </row>
    <row r="821" spans="6:9">
      <c r="F821" s="1"/>
      <c r="G821" s="1"/>
      <c r="H821" s="1"/>
      <c r="I821" s="1"/>
    </row>
    <row r="822" spans="6:9">
      <c r="F822" s="1"/>
      <c r="G822" s="1"/>
      <c r="H822" s="1"/>
      <c r="I822" s="1"/>
    </row>
    <row r="823" spans="6:9">
      <c r="F823" s="1"/>
      <c r="G823" s="1"/>
      <c r="H823" s="1"/>
      <c r="I823" s="1"/>
    </row>
    <row r="824" spans="6:9">
      <c r="F824" s="1"/>
      <c r="G824" s="1"/>
      <c r="H824" s="1"/>
      <c r="I824" s="1"/>
    </row>
    <row r="825" spans="6:9">
      <c r="F825" s="1"/>
      <c r="G825" s="1"/>
      <c r="H825" s="1"/>
      <c r="I825" s="1"/>
    </row>
    <row r="826" spans="6:9">
      <c r="F826" s="1"/>
      <c r="G826" s="1"/>
      <c r="H826" s="1"/>
      <c r="I826" s="1"/>
    </row>
    <row r="827" spans="6:9">
      <c r="F827" s="1"/>
      <c r="G827" s="1"/>
      <c r="H827" s="1"/>
      <c r="I827" s="1"/>
    </row>
    <row r="828" spans="6:9">
      <c r="F828" s="1"/>
      <c r="G828" s="1"/>
      <c r="H828" s="1"/>
      <c r="I828" s="1"/>
    </row>
    <row r="829" spans="6:9">
      <c r="F829" s="1"/>
      <c r="G829" s="1"/>
      <c r="H829" s="1"/>
      <c r="I829" s="1"/>
    </row>
    <row r="830" spans="6:9">
      <c r="F830" s="1"/>
      <c r="G830" s="1"/>
      <c r="H830" s="1"/>
      <c r="I830" s="1"/>
    </row>
    <row r="831" spans="6:9">
      <c r="F831" s="1"/>
      <c r="G831" s="1"/>
      <c r="H831" s="1"/>
      <c r="I831" s="1"/>
    </row>
    <row r="832" spans="6:9">
      <c r="F832" s="1"/>
      <c r="G832" s="1"/>
      <c r="H832" s="1"/>
      <c r="I832" s="1"/>
    </row>
    <row r="833" spans="6:9">
      <c r="F833" s="1"/>
      <c r="G833" s="1"/>
      <c r="H833" s="1"/>
      <c r="I833" s="1"/>
    </row>
    <row r="834" spans="6:9">
      <c r="F834" s="1"/>
      <c r="G834" s="1"/>
      <c r="H834" s="1"/>
      <c r="I834" s="1"/>
    </row>
    <row r="835" spans="6:9">
      <c r="F835" s="1"/>
      <c r="G835" s="1"/>
      <c r="H835" s="1"/>
      <c r="I835" s="1"/>
    </row>
    <row r="836" spans="6:9">
      <c r="F836" s="1"/>
      <c r="G836" s="1"/>
      <c r="H836" s="1"/>
      <c r="I836" s="1"/>
    </row>
    <row r="837" spans="6:9">
      <c r="F837" s="1"/>
      <c r="G837" s="1"/>
      <c r="H837" s="1"/>
      <c r="I837" s="1"/>
    </row>
    <row r="838" spans="6:9">
      <c r="F838" s="1"/>
      <c r="G838" s="1"/>
      <c r="H838" s="1"/>
      <c r="I838" s="1"/>
    </row>
    <row r="839" spans="6:9">
      <c r="F839" s="1"/>
      <c r="G839" s="1"/>
      <c r="H839" s="1"/>
      <c r="I839" s="1"/>
    </row>
    <row r="840" spans="6:9">
      <c r="F840" s="1"/>
      <c r="G840" s="1"/>
      <c r="H840" s="1"/>
      <c r="I840" s="1"/>
    </row>
    <row r="841" spans="6:9">
      <c r="F841" s="1"/>
      <c r="G841" s="1"/>
      <c r="H841" s="1"/>
      <c r="I841" s="1"/>
    </row>
    <row r="842" spans="6:9">
      <c r="F842" s="1"/>
      <c r="G842" s="1"/>
      <c r="H842" s="1"/>
      <c r="I842" s="1"/>
    </row>
    <row r="843" spans="6:9">
      <c r="F843" s="1"/>
      <c r="G843" s="1"/>
      <c r="H843" s="1"/>
      <c r="I843" s="1"/>
    </row>
    <row r="844" spans="6:9">
      <c r="F844" s="1"/>
      <c r="G844" s="1"/>
      <c r="H844" s="1"/>
      <c r="I844" s="1"/>
    </row>
    <row r="845" spans="6:9">
      <c r="F845" s="1"/>
      <c r="G845" s="1"/>
      <c r="H845" s="1"/>
      <c r="I845" s="1"/>
    </row>
    <row r="846" spans="6:9">
      <c r="F846" s="1"/>
      <c r="G846" s="1"/>
      <c r="H846" s="1"/>
      <c r="I846" s="1"/>
    </row>
    <row r="847" spans="6:9">
      <c r="F847" s="1"/>
      <c r="G847" s="1"/>
      <c r="H847" s="1"/>
      <c r="I847" s="1"/>
    </row>
    <row r="848" spans="6:9">
      <c r="F848" s="1"/>
      <c r="G848" s="1"/>
      <c r="H848" s="1"/>
      <c r="I848" s="1"/>
    </row>
    <row r="849" spans="6:9">
      <c r="F849" s="1"/>
      <c r="G849" s="1"/>
      <c r="H849" s="1"/>
      <c r="I849" s="1"/>
    </row>
    <row r="850" spans="6:9">
      <c r="F850" s="1"/>
      <c r="G850" s="1"/>
      <c r="H850" s="1"/>
      <c r="I850" s="1"/>
    </row>
    <row r="851" spans="6:9">
      <c r="F851" s="1"/>
      <c r="G851" s="1"/>
      <c r="H851" s="1"/>
      <c r="I851" s="1"/>
    </row>
    <row r="852" spans="6:9">
      <c r="F852" s="1"/>
      <c r="G852" s="1"/>
      <c r="H852" s="1"/>
      <c r="I852" s="1"/>
    </row>
    <row r="853" spans="6:9">
      <c r="F853" s="1"/>
      <c r="G853" s="1"/>
      <c r="H853" s="1"/>
      <c r="I853" s="1"/>
    </row>
    <row r="854" spans="6:9">
      <c r="F854" s="1"/>
      <c r="G854" s="1"/>
      <c r="H854" s="1"/>
      <c r="I854" s="1"/>
    </row>
    <row r="855" spans="6:9">
      <c r="F855" s="1"/>
      <c r="G855" s="1"/>
      <c r="H855" s="1"/>
      <c r="I855" s="1"/>
    </row>
    <row r="856" spans="6:9">
      <c r="F856" s="1"/>
      <c r="G856" s="1"/>
      <c r="H856" s="1"/>
      <c r="I856" s="1"/>
    </row>
    <row r="857" spans="6:9">
      <c r="F857" s="1"/>
      <c r="G857" s="1"/>
      <c r="H857" s="1"/>
      <c r="I857" s="1"/>
    </row>
    <row r="858" spans="6:9">
      <c r="F858" s="1"/>
      <c r="G858" s="1"/>
      <c r="H858" s="1"/>
      <c r="I858" s="1"/>
    </row>
    <row r="859" spans="6:9">
      <c r="F859" s="1"/>
      <c r="G859" s="1"/>
      <c r="H859" s="1"/>
      <c r="I859" s="1"/>
    </row>
    <row r="860" spans="6:9">
      <c r="F860" s="1"/>
      <c r="G860" s="1"/>
      <c r="H860" s="1"/>
      <c r="I860" s="1"/>
    </row>
    <row r="861" spans="6:9">
      <c r="F861" s="1"/>
      <c r="G861" s="1"/>
      <c r="H861" s="1"/>
      <c r="I861" s="1"/>
    </row>
    <row r="862" spans="6:9">
      <c r="F862" s="1"/>
      <c r="G862" s="1"/>
      <c r="H862" s="1"/>
      <c r="I862" s="1"/>
    </row>
    <row r="863" spans="6:9">
      <c r="F863" s="1"/>
      <c r="G863" s="1"/>
      <c r="H863" s="1"/>
      <c r="I863" s="1"/>
    </row>
    <row r="864" spans="6:9">
      <c r="F864" s="1"/>
      <c r="G864" s="1"/>
      <c r="H864" s="1"/>
      <c r="I864" s="1"/>
    </row>
    <row r="865" spans="6:9">
      <c r="F865" s="1"/>
      <c r="G865" s="1"/>
      <c r="H865" s="1"/>
      <c r="I865" s="1"/>
    </row>
    <row r="866" spans="6:9">
      <c r="F866" s="1"/>
      <c r="G866" s="1"/>
      <c r="H866" s="1"/>
      <c r="I866" s="1"/>
    </row>
    <row r="867" spans="6:9">
      <c r="F867" s="1"/>
      <c r="G867" s="1"/>
      <c r="H867" s="1"/>
      <c r="I867" s="1"/>
    </row>
    <row r="868" spans="6:9">
      <c r="F868" s="1"/>
      <c r="G868" s="1"/>
      <c r="H868" s="1"/>
      <c r="I868" s="1"/>
    </row>
    <row r="869" spans="6:9">
      <c r="F869" s="1"/>
      <c r="G869" s="1"/>
      <c r="H869" s="1"/>
      <c r="I869" s="1"/>
    </row>
    <row r="870" spans="6:9">
      <c r="F870" s="1"/>
      <c r="G870" s="1"/>
      <c r="H870" s="1"/>
      <c r="I870" s="1"/>
    </row>
    <row r="871" spans="6:9">
      <c r="F871" s="1"/>
      <c r="G871" s="1"/>
      <c r="H871" s="1"/>
      <c r="I871" s="1"/>
    </row>
    <row r="872" spans="6:9">
      <c r="F872" s="1"/>
      <c r="G872" s="1"/>
      <c r="H872" s="1"/>
      <c r="I872" s="1"/>
    </row>
    <row r="873" spans="6:9">
      <c r="F873" s="1"/>
      <c r="G873" s="1"/>
      <c r="H873" s="1"/>
      <c r="I873" s="1"/>
    </row>
    <row r="874" spans="6:9">
      <c r="F874" s="1"/>
      <c r="G874" s="1"/>
      <c r="H874" s="1"/>
      <c r="I874" s="1"/>
    </row>
    <row r="875" spans="6:9">
      <c r="F875" s="1"/>
      <c r="G875" s="1"/>
      <c r="H875" s="1"/>
      <c r="I875" s="1"/>
    </row>
    <row r="876" spans="6:9">
      <c r="F876" s="1"/>
      <c r="G876" s="1"/>
      <c r="H876" s="1"/>
      <c r="I876" s="1"/>
    </row>
    <row r="877" spans="6:9">
      <c r="F877" s="1"/>
      <c r="G877" s="1"/>
      <c r="H877" s="1"/>
      <c r="I877" s="1"/>
    </row>
    <row r="878" spans="6:9">
      <c r="F878" s="1"/>
      <c r="G878" s="1"/>
      <c r="H878" s="1"/>
      <c r="I878" s="1"/>
    </row>
    <row r="879" spans="6:9">
      <c r="F879" s="1"/>
      <c r="G879" s="1"/>
      <c r="H879" s="1"/>
      <c r="I879" s="1"/>
    </row>
    <row r="880" spans="6:9">
      <c r="F880" s="1"/>
      <c r="G880" s="1"/>
      <c r="H880" s="1"/>
      <c r="I880" s="1"/>
    </row>
    <row r="881" spans="6:9">
      <c r="F881" s="1"/>
      <c r="G881" s="1"/>
      <c r="H881" s="1"/>
      <c r="I881" s="1"/>
    </row>
    <row r="882" spans="6:9">
      <c r="F882" s="1"/>
      <c r="G882" s="1"/>
      <c r="H882" s="1"/>
      <c r="I882" s="1"/>
    </row>
    <row r="883" spans="6:9">
      <c r="F883" s="1"/>
      <c r="G883" s="1"/>
      <c r="H883" s="1"/>
      <c r="I883" s="1"/>
    </row>
    <row r="884" spans="6:9">
      <c r="F884" s="1"/>
      <c r="G884" s="1"/>
      <c r="H884" s="1"/>
      <c r="I884" s="1"/>
    </row>
    <row r="885" spans="6:9">
      <c r="F885" s="1"/>
      <c r="G885" s="1"/>
      <c r="H885" s="1"/>
      <c r="I885" s="1"/>
    </row>
    <row r="886" spans="6:9">
      <c r="F886" s="1"/>
      <c r="G886" s="1"/>
      <c r="H886" s="1"/>
      <c r="I886" s="1"/>
    </row>
    <row r="887" spans="6:9">
      <c r="F887" s="1"/>
      <c r="G887" s="1"/>
      <c r="H887" s="1"/>
      <c r="I887" s="1"/>
    </row>
    <row r="888" spans="6:9">
      <c r="F888" s="1"/>
      <c r="G888" s="1"/>
      <c r="H888" s="1"/>
      <c r="I888" s="1"/>
    </row>
    <row r="889" spans="6:9">
      <c r="F889" s="1"/>
      <c r="G889" s="1"/>
      <c r="H889" s="1"/>
      <c r="I889" s="1"/>
    </row>
    <row r="890" spans="6:9">
      <c r="F890" s="1"/>
      <c r="G890" s="1"/>
      <c r="H890" s="1"/>
      <c r="I890" s="1"/>
    </row>
    <row r="891" spans="6:9">
      <c r="F891" s="1"/>
      <c r="G891" s="1"/>
      <c r="H891" s="1"/>
      <c r="I891" s="1"/>
    </row>
    <row r="892" spans="6:9">
      <c r="F892" s="1"/>
      <c r="G892" s="1"/>
      <c r="H892" s="1"/>
      <c r="I892" s="1"/>
    </row>
    <row r="893" spans="6:9">
      <c r="F893" s="1"/>
      <c r="G893" s="1"/>
      <c r="H893" s="1"/>
      <c r="I893" s="1"/>
    </row>
    <row r="894" spans="6:9">
      <c r="F894" s="1"/>
      <c r="G894" s="1"/>
      <c r="H894" s="1"/>
      <c r="I894" s="1"/>
    </row>
    <row r="895" spans="6:9">
      <c r="F895" s="1"/>
      <c r="G895" s="1"/>
      <c r="H895" s="1"/>
      <c r="I895" s="1"/>
    </row>
    <row r="896" spans="6:9">
      <c r="F896" s="1"/>
      <c r="G896" s="1"/>
      <c r="H896" s="1"/>
      <c r="I896" s="1"/>
    </row>
    <row r="897" spans="6:9">
      <c r="F897" s="1"/>
      <c r="G897" s="1"/>
      <c r="H897" s="1"/>
      <c r="I897" s="1"/>
    </row>
    <row r="898" spans="6:9">
      <c r="F898" s="1"/>
      <c r="G898" s="1"/>
      <c r="H898" s="1"/>
      <c r="I898" s="1"/>
    </row>
    <row r="899" spans="6:9">
      <c r="F899" s="1"/>
      <c r="G899" s="1"/>
      <c r="H899" s="1"/>
      <c r="I899" s="1"/>
    </row>
    <row r="900" spans="6:9">
      <c r="F900" s="1"/>
      <c r="G900" s="1"/>
      <c r="H900" s="1"/>
      <c r="I900" s="1"/>
    </row>
    <row r="901" spans="6:9">
      <c r="F901" s="1"/>
      <c r="G901" s="1"/>
      <c r="H901" s="1"/>
      <c r="I901" s="1"/>
    </row>
    <row r="902" spans="6:9">
      <c r="F902" s="1"/>
      <c r="G902" s="1"/>
      <c r="H902" s="1"/>
      <c r="I902" s="1"/>
    </row>
    <row r="903" spans="6:9">
      <c r="F903" s="1"/>
      <c r="G903" s="1"/>
      <c r="H903" s="1"/>
      <c r="I903" s="1"/>
    </row>
    <row r="904" spans="6:9">
      <c r="F904" s="1"/>
      <c r="G904" s="1"/>
      <c r="H904" s="1"/>
      <c r="I904" s="1"/>
    </row>
    <row r="905" spans="6:9">
      <c r="F905" s="1"/>
      <c r="G905" s="1"/>
      <c r="H905" s="1"/>
      <c r="I905" s="1"/>
    </row>
    <row r="906" spans="6:9">
      <c r="F906" s="1"/>
      <c r="G906" s="1"/>
      <c r="H906" s="1"/>
      <c r="I906" s="1"/>
    </row>
    <row r="907" spans="6:9">
      <c r="F907" s="1"/>
      <c r="G907" s="1"/>
      <c r="H907" s="1"/>
      <c r="I907" s="1"/>
    </row>
    <row r="908" spans="6:9">
      <c r="F908" s="1"/>
      <c r="G908" s="1"/>
      <c r="H908" s="1"/>
      <c r="I908" s="1"/>
    </row>
    <row r="909" spans="6:9">
      <c r="F909" s="1"/>
      <c r="G909" s="1"/>
      <c r="H909" s="1"/>
      <c r="I909" s="1"/>
    </row>
    <row r="910" spans="6:9">
      <c r="F910" s="1"/>
      <c r="G910" s="1"/>
      <c r="H910" s="1"/>
      <c r="I910" s="1"/>
    </row>
    <row r="911" spans="6:9">
      <c r="F911" s="1"/>
      <c r="G911" s="1"/>
      <c r="H911" s="1"/>
      <c r="I911" s="1"/>
    </row>
    <row r="912" spans="6:9">
      <c r="F912" s="1"/>
      <c r="G912" s="1"/>
      <c r="H912" s="1"/>
      <c r="I912" s="1"/>
    </row>
    <row r="913" spans="6:9">
      <c r="F913" s="1"/>
      <c r="G913" s="1"/>
      <c r="H913" s="1"/>
      <c r="I913" s="1"/>
    </row>
    <row r="914" spans="6:9">
      <c r="F914" s="1"/>
      <c r="G914" s="1"/>
      <c r="H914" s="1"/>
      <c r="I914" s="1"/>
    </row>
    <row r="915" spans="6:9">
      <c r="F915" s="1"/>
      <c r="G915" s="1"/>
      <c r="H915" s="1"/>
      <c r="I915" s="1"/>
    </row>
    <row r="916" spans="6:9">
      <c r="F916" s="1"/>
      <c r="G916" s="1"/>
      <c r="H916" s="1"/>
      <c r="I916" s="1"/>
    </row>
    <row r="917" spans="6:9">
      <c r="F917" s="1"/>
      <c r="G917" s="1"/>
      <c r="H917" s="1"/>
      <c r="I917" s="1"/>
    </row>
    <row r="918" spans="6:9">
      <c r="F918" s="1"/>
      <c r="G918" s="1"/>
      <c r="H918" s="1"/>
      <c r="I918" s="1"/>
    </row>
    <row r="919" spans="6:9">
      <c r="F919" s="1"/>
      <c r="G919" s="1"/>
      <c r="H919" s="1"/>
      <c r="I919" s="1"/>
    </row>
    <row r="920" spans="6:9">
      <c r="F920" s="1"/>
      <c r="G920" s="1"/>
      <c r="H920" s="1"/>
      <c r="I920" s="1"/>
    </row>
    <row r="921" spans="6:9">
      <c r="F921" s="1"/>
      <c r="G921" s="1"/>
      <c r="H921" s="1"/>
      <c r="I921" s="1"/>
    </row>
    <row r="922" spans="6:9">
      <c r="F922" s="1"/>
      <c r="G922" s="1"/>
      <c r="H922" s="1"/>
      <c r="I922" s="1"/>
    </row>
    <row r="923" spans="6:9">
      <c r="F923" s="1"/>
      <c r="G923" s="1"/>
      <c r="H923" s="1"/>
      <c r="I923" s="1"/>
    </row>
    <row r="924" spans="6:9">
      <c r="F924" s="1"/>
      <c r="G924" s="1"/>
      <c r="H924" s="1"/>
      <c r="I924" s="1"/>
    </row>
    <row r="925" spans="6:9">
      <c r="F925" s="1"/>
      <c r="G925" s="1"/>
      <c r="H925" s="1"/>
      <c r="I925" s="1"/>
    </row>
    <row r="926" spans="6:9">
      <c r="F926" s="1"/>
      <c r="G926" s="1"/>
      <c r="H926" s="1"/>
      <c r="I926" s="1"/>
    </row>
    <row r="927" spans="6:9">
      <c r="F927" s="1"/>
      <c r="G927" s="1"/>
      <c r="H927" s="1"/>
      <c r="I927" s="1"/>
    </row>
    <row r="928" spans="6:9">
      <c r="F928" s="1"/>
      <c r="G928" s="1"/>
      <c r="H928" s="1"/>
      <c r="I928" s="1"/>
    </row>
    <row r="929" spans="6:9">
      <c r="F929" s="1"/>
      <c r="G929" s="1"/>
      <c r="H929" s="1"/>
      <c r="I929" s="1"/>
    </row>
    <row r="930" spans="6:9">
      <c r="F930" s="1"/>
      <c r="G930" s="1"/>
      <c r="H930" s="1"/>
      <c r="I930" s="1"/>
    </row>
    <row r="931" spans="6:9">
      <c r="F931" s="1"/>
      <c r="G931" s="1"/>
      <c r="H931" s="1"/>
      <c r="I931" s="1"/>
    </row>
    <row r="932" spans="6:9">
      <c r="F932" s="1"/>
      <c r="G932" s="1"/>
      <c r="H932" s="1"/>
      <c r="I932" s="1"/>
    </row>
    <row r="933" spans="6:9">
      <c r="F933" s="1"/>
      <c r="G933" s="1"/>
      <c r="H933" s="1"/>
      <c r="I933" s="1"/>
    </row>
    <row r="934" spans="6:9">
      <c r="F934" s="1"/>
      <c r="G934" s="1"/>
      <c r="H934" s="1"/>
      <c r="I934" s="1"/>
    </row>
    <row r="935" spans="6:9">
      <c r="F935" s="1"/>
      <c r="G935" s="1"/>
      <c r="H935" s="1"/>
      <c r="I935" s="1"/>
    </row>
    <row r="936" spans="6:9">
      <c r="F936" s="1"/>
      <c r="G936" s="1"/>
      <c r="H936" s="1"/>
      <c r="I936" s="1"/>
    </row>
    <row r="937" spans="6:9">
      <c r="F937" s="1"/>
      <c r="G937" s="1"/>
      <c r="H937" s="1"/>
      <c r="I937" s="1"/>
    </row>
    <row r="938" spans="6:9">
      <c r="F938" s="1"/>
      <c r="G938" s="1"/>
      <c r="H938" s="1"/>
      <c r="I938" s="1"/>
    </row>
    <row r="939" spans="6:9">
      <c r="F939" s="1"/>
      <c r="G939" s="1"/>
      <c r="H939" s="1"/>
      <c r="I939" s="1"/>
    </row>
    <row r="940" spans="6:9">
      <c r="F940" s="1"/>
      <c r="G940" s="1"/>
      <c r="H940" s="1"/>
      <c r="I940" s="1"/>
    </row>
    <row r="941" spans="6:9">
      <c r="F941" s="1"/>
      <c r="G941" s="1"/>
      <c r="H941" s="1"/>
      <c r="I941" s="1"/>
    </row>
    <row r="942" spans="6:9">
      <c r="F942" s="1"/>
      <c r="G942" s="1"/>
      <c r="H942" s="1"/>
      <c r="I942" s="1"/>
    </row>
    <row r="943" spans="6:9">
      <c r="F943" s="1"/>
      <c r="G943" s="1"/>
      <c r="H943" s="1"/>
      <c r="I943" s="1"/>
    </row>
    <row r="944" spans="6:9">
      <c r="F944" s="1"/>
      <c r="G944" s="1"/>
      <c r="H944" s="1"/>
      <c r="I944" s="1"/>
    </row>
    <row r="945" spans="6:9">
      <c r="F945" s="1"/>
      <c r="G945" s="1"/>
      <c r="H945" s="1"/>
      <c r="I945" s="1"/>
    </row>
    <row r="946" spans="6:9">
      <c r="F946" s="1"/>
      <c r="G946" s="1"/>
      <c r="H946" s="1"/>
      <c r="I946" s="1"/>
    </row>
    <row r="947" spans="6:9">
      <c r="F947" s="1"/>
      <c r="G947" s="1"/>
      <c r="H947" s="1"/>
      <c r="I947" s="1"/>
    </row>
    <row r="948" spans="6:9">
      <c r="F948" s="1"/>
      <c r="G948" s="1"/>
      <c r="H948" s="1"/>
      <c r="I948" s="1"/>
    </row>
    <row r="949" spans="6:9">
      <c r="F949" s="1"/>
      <c r="G949" s="1"/>
      <c r="H949" s="1"/>
      <c r="I949" s="1"/>
    </row>
    <row r="950" spans="6:9">
      <c r="F950" s="1"/>
      <c r="G950" s="1"/>
      <c r="H950" s="1"/>
      <c r="I950" s="1"/>
    </row>
    <row r="951" spans="6:9">
      <c r="F951" s="1"/>
      <c r="G951" s="1"/>
      <c r="H951" s="1"/>
      <c r="I951" s="1"/>
    </row>
    <row r="952" spans="6:9">
      <c r="F952" s="1"/>
      <c r="G952" s="1"/>
      <c r="H952" s="1"/>
      <c r="I952" s="1"/>
    </row>
    <row r="953" spans="6:9">
      <c r="F953" s="1"/>
      <c r="G953" s="1"/>
      <c r="H953" s="1"/>
      <c r="I953" s="1"/>
    </row>
    <row r="954" spans="6:9">
      <c r="F954" s="1"/>
      <c r="G954" s="1"/>
      <c r="H954" s="1"/>
      <c r="I954" s="1"/>
    </row>
    <row r="955" spans="6:9">
      <c r="F955" s="1"/>
      <c r="G955" s="1"/>
      <c r="H955" s="1"/>
      <c r="I955" s="1"/>
    </row>
    <row r="956" spans="6:9">
      <c r="F956" s="1"/>
      <c r="G956" s="1"/>
      <c r="H956" s="1"/>
      <c r="I956" s="1"/>
    </row>
    <row r="957" spans="6:9">
      <c r="F957" s="1"/>
      <c r="G957" s="1"/>
      <c r="H957" s="1"/>
      <c r="I957" s="1"/>
    </row>
    <row r="958" spans="6:9">
      <c r="F958" s="1"/>
      <c r="G958" s="1"/>
      <c r="H958" s="1"/>
      <c r="I958" s="1"/>
    </row>
    <row r="959" spans="6:9">
      <c r="F959" s="1"/>
      <c r="G959" s="1"/>
      <c r="H959" s="1"/>
      <c r="I959" s="1"/>
    </row>
    <row r="960" spans="6:9">
      <c r="F960" s="1"/>
      <c r="G960" s="1"/>
      <c r="H960" s="1"/>
      <c r="I960" s="1"/>
    </row>
    <row r="961" spans="6:9">
      <c r="F961" s="1"/>
      <c r="G961" s="1"/>
      <c r="H961" s="1"/>
      <c r="I961" s="1"/>
    </row>
    <row r="962" spans="6:9">
      <c r="F962" s="1"/>
      <c r="G962" s="1"/>
      <c r="H962" s="1"/>
      <c r="I962" s="1"/>
    </row>
    <row r="963" spans="6:9">
      <c r="F963" s="1"/>
      <c r="G963" s="1"/>
      <c r="H963" s="1"/>
      <c r="I963" s="1"/>
    </row>
    <row r="964" spans="6:9">
      <c r="F964" s="1"/>
      <c r="G964" s="1"/>
      <c r="H964" s="1"/>
      <c r="I964" s="1"/>
    </row>
    <row r="965" spans="6:9">
      <c r="F965" s="1"/>
      <c r="G965" s="1"/>
      <c r="H965" s="1"/>
      <c r="I965" s="1"/>
    </row>
    <row r="966" spans="6:9">
      <c r="F966" s="1"/>
      <c r="G966" s="1"/>
      <c r="H966" s="1"/>
      <c r="I966" s="1"/>
    </row>
    <row r="967" spans="6:9">
      <c r="F967" s="1"/>
      <c r="G967" s="1"/>
      <c r="H967" s="1"/>
      <c r="I967" s="1"/>
    </row>
    <row r="968" spans="6:9">
      <c r="F968" s="1"/>
      <c r="G968" s="1"/>
      <c r="H968" s="1"/>
      <c r="I968" s="1"/>
    </row>
    <row r="969" spans="6:9">
      <c r="F969" s="1"/>
      <c r="G969" s="1"/>
      <c r="H969" s="1"/>
      <c r="I969" s="1"/>
    </row>
    <row r="970" spans="6:9">
      <c r="F970" s="1"/>
      <c r="G970" s="1"/>
      <c r="H970" s="1"/>
      <c r="I970" s="1"/>
    </row>
    <row r="971" spans="6:9">
      <c r="F971" s="1"/>
      <c r="G971" s="1"/>
      <c r="H971" s="1"/>
      <c r="I971" s="1"/>
    </row>
    <row r="972" spans="6:9">
      <c r="F972" s="1"/>
      <c r="G972" s="1"/>
      <c r="H972" s="1"/>
      <c r="I972" s="1"/>
    </row>
    <row r="973" spans="6:9">
      <c r="F973" s="1"/>
      <c r="G973" s="1"/>
      <c r="H973" s="1"/>
      <c r="I973" s="1"/>
    </row>
    <row r="974" spans="6:9">
      <c r="F974" s="1"/>
      <c r="G974" s="1"/>
      <c r="H974" s="1"/>
      <c r="I974" s="1"/>
    </row>
    <row r="975" spans="6:9">
      <c r="F975" s="1"/>
      <c r="G975" s="1"/>
      <c r="H975" s="1"/>
      <c r="I975" s="1"/>
    </row>
    <row r="976" spans="6:9">
      <c r="F976" s="1"/>
      <c r="G976" s="1"/>
      <c r="H976" s="1"/>
      <c r="I976" s="1"/>
    </row>
    <row r="977" spans="6:9">
      <c r="F977" s="1"/>
      <c r="G977" s="1"/>
      <c r="H977" s="1"/>
      <c r="I977" s="1"/>
    </row>
    <row r="978" spans="6:9">
      <c r="F978" s="1"/>
      <c r="G978" s="1"/>
      <c r="H978" s="1"/>
      <c r="I978" s="1"/>
    </row>
    <row r="979" spans="6:9">
      <c r="F979" s="1"/>
      <c r="G979" s="1"/>
      <c r="H979" s="1"/>
      <c r="I979" s="1"/>
    </row>
    <row r="980" spans="6:9">
      <c r="F980" s="1"/>
      <c r="G980" s="1"/>
      <c r="H980" s="1"/>
      <c r="I980" s="1"/>
    </row>
    <row r="981" spans="6:9">
      <c r="F981" s="1"/>
      <c r="G981" s="1"/>
      <c r="H981" s="1"/>
      <c r="I981" s="1"/>
    </row>
    <row r="982" spans="6:9">
      <c r="F982" s="1"/>
      <c r="G982" s="1"/>
      <c r="H982" s="1"/>
      <c r="I982" s="1"/>
    </row>
    <row r="983" spans="6:9">
      <c r="F983" s="1"/>
      <c r="G983" s="1"/>
      <c r="H983" s="1"/>
      <c r="I983" s="1"/>
    </row>
    <row r="984" spans="6:9">
      <c r="F984" s="1"/>
      <c r="G984" s="1"/>
      <c r="H984" s="1"/>
      <c r="I984" s="1"/>
    </row>
    <row r="985" spans="6:9">
      <c r="F985" s="1"/>
      <c r="G985" s="1"/>
      <c r="H985" s="1"/>
      <c r="I985" s="1"/>
    </row>
    <row r="986" spans="6:9">
      <c r="F986" s="1"/>
      <c r="G986" s="1"/>
      <c r="H986" s="1"/>
      <c r="I986" s="1"/>
    </row>
    <row r="987" spans="6:9">
      <c r="F987" s="1"/>
      <c r="G987" s="1"/>
      <c r="H987" s="1"/>
      <c r="I987" s="1"/>
    </row>
    <row r="988" spans="6:9">
      <c r="F988" s="1"/>
      <c r="G988" s="1"/>
      <c r="H988" s="1"/>
      <c r="I988" s="1"/>
    </row>
    <row r="989" spans="6:9">
      <c r="F989" s="1"/>
      <c r="G989" s="1"/>
      <c r="H989" s="1"/>
      <c r="I989" s="1"/>
    </row>
    <row r="990" spans="6:9">
      <c r="F990" s="1"/>
      <c r="G990" s="1"/>
      <c r="H990" s="1"/>
      <c r="I990" s="1"/>
    </row>
    <row r="991" spans="6:9">
      <c r="F991" s="1"/>
      <c r="G991" s="1"/>
      <c r="H991" s="1"/>
      <c r="I991" s="1"/>
    </row>
    <row r="992" spans="6:9">
      <c r="F992" s="1"/>
      <c r="G992" s="1"/>
      <c r="H992" s="1"/>
      <c r="I992" s="1"/>
    </row>
    <row r="993" spans="6:9">
      <c r="F993" s="1"/>
      <c r="G993" s="1"/>
      <c r="H993" s="1"/>
      <c r="I993" s="1"/>
    </row>
    <row r="994" spans="6:9">
      <c r="F994" s="1"/>
      <c r="G994" s="1"/>
      <c r="H994" s="1"/>
      <c r="I994" s="1"/>
    </row>
    <row r="995" spans="6:9">
      <c r="F995" s="1"/>
      <c r="G995" s="1"/>
      <c r="H995" s="1"/>
      <c r="I995" s="1"/>
    </row>
    <row r="996" spans="6:9">
      <c r="F996" s="1"/>
      <c r="G996" s="1"/>
      <c r="H996" s="1"/>
      <c r="I996" s="1"/>
    </row>
    <row r="997" spans="6:9">
      <c r="F997" s="1"/>
      <c r="G997" s="1"/>
      <c r="H997" s="1"/>
      <c r="I997" s="1"/>
    </row>
    <row r="998" spans="6:9">
      <c r="F998" s="1"/>
      <c r="G998" s="1"/>
      <c r="H998" s="1"/>
      <c r="I998" s="1"/>
    </row>
    <row r="999" spans="6:9">
      <c r="F999" s="1"/>
      <c r="G999" s="1"/>
      <c r="H999" s="1"/>
      <c r="I999" s="1"/>
    </row>
    <row r="1000" spans="6:9">
      <c r="F1000" s="1"/>
      <c r="G1000" s="1"/>
      <c r="H1000" s="1"/>
      <c r="I1000" s="1"/>
    </row>
    <row r="1001" spans="6:9">
      <c r="F1001" s="1"/>
      <c r="G1001" s="1"/>
      <c r="H1001" s="1"/>
      <c r="I1001" s="1"/>
    </row>
    <row r="1002" spans="6:9">
      <c r="F1002" s="1"/>
      <c r="G1002" s="1"/>
      <c r="H1002" s="1"/>
      <c r="I1002" s="1"/>
    </row>
    <row r="1003" spans="6:9">
      <c r="F1003" s="1"/>
      <c r="G1003" s="1"/>
      <c r="H1003" s="1"/>
      <c r="I1003" s="1"/>
    </row>
    <row r="1004" spans="6:9">
      <c r="F1004" s="1"/>
      <c r="G1004" s="1"/>
      <c r="H1004" s="1"/>
      <c r="I1004" s="1"/>
    </row>
    <row r="1005" spans="6:9">
      <c r="F1005" s="1"/>
      <c r="G1005" s="1"/>
      <c r="H1005" s="1"/>
      <c r="I1005" s="1"/>
    </row>
    <row r="1006" spans="6:9">
      <c r="F1006" s="1"/>
      <c r="G1006" s="1"/>
      <c r="H1006" s="1"/>
      <c r="I1006" s="1"/>
    </row>
    <row r="1007" spans="6:9">
      <c r="F1007" s="1"/>
      <c r="G1007" s="1"/>
      <c r="H1007" s="1"/>
      <c r="I1007" s="1"/>
    </row>
    <row r="1008" spans="6:9">
      <c r="F1008" s="1"/>
      <c r="G1008" s="1"/>
      <c r="H1008" s="1"/>
      <c r="I1008" s="1"/>
    </row>
    <row r="1009" spans="6:9">
      <c r="F1009" s="1"/>
      <c r="G1009" s="1"/>
      <c r="H1009" s="1"/>
      <c r="I1009" s="1"/>
    </row>
    <row r="1010" spans="6:9">
      <c r="F1010" s="1"/>
      <c r="G1010" s="1"/>
      <c r="H1010" s="1"/>
      <c r="I1010" s="1"/>
    </row>
    <row r="1011" spans="6:9">
      <c r="F1011" s="1"/>
      <c r="G1011" s="1"/>
      <c r="H1011" s="1"/>
      <c r="I1011" s="1"/>
    </row>
    <row r="1012" spans="6:9">
      <c r="F1012" s="1"/>
      <c r="G1012" s="1"/>
      <c r="H1012" s="1"/>
      <c r="I1012" s="1"/>
    </row>
    <row r="1013" spans="6:9">
      <c r="F1013" s="1"/>
      <c r="G1013" s="1"/>
      <c r="H1013" s="1"/>
      <c r="I1013" s="1"/>
    </row>
    <row r="1014" spans="6:9">
      <c r="F1014" s="1"/>
      <c r="G1014" s="1"/>
      <c r="H1014" s="1"/>
      <c r="I1014" s="1"/>
    </row>
    <row r="1015" spans="6:9">
      <c r="F1015" s="1"/>
      <c r="G1015" s="1"/>
      <c r="H1015" s="1"/>
      <c r="I1015" s="1"/>
    </row>
    <row r="1016" spans="6:9">
      <c r="F1016" s="1"/>
      <c r="G1016" s="1"/>
      <c r="H1016" s="1"/>
      <c r="I1016" s="1"/>
    </row>
    <row r="1017" spans="6:9">
      <c r="F1017" s="1"/>
      <c r="G1017" s="1"/>
      <c r="H1017" s="1"/>
      <c r="I1017" s="1"/>
    </row>
    <row r="1018" spans="6:9">
      <c r="F1018" s="1"/>
      <c r="G1018" s="1"/>
      <c r="H1018" s="1"/>
      <c r="I1018" s="1"/>
    </row>
    <row r="1019" spans="6:9">
      <c r="F1019" s="1"/>
      <c r="G1019" s="1"/>
      <c r="H1019" s="1"/>
      <c r="I1019" s="1"/>
    </row>
    <row r="1020" spans="6:9">
      <c r="F1020" s="1"/>
      <c r="G1020" s="1"/>
      <c r="H1020" s="1"/>
      <c r="I1020" s="1"/>
    </row>
    <row r="1021" spans="6:9">
      <c r="F1021" s="1"/>
      <c r="G1021" s="1"/>
      <c r="H1021" s="1"/>
      <c r="I1021" s="1"/>
    </row>
    <row r="1022" spans="6:9">
      <c r="F1022" s="1"/>
      <c r="G1022" s="1"/>
      <c r="H1022" s="1"/>
      <c r="I1022" s="1"/>
    </row>
    <row r="1023" spans="6:9">
      <c r="F1023" s="1"/>
      <c r="G1023" s="1"/>
      <c r="H1023" s="1"/>
      <c r="I1023" s="1"/>
    </row>
    <row r="1024" spans="6:9">
      <c r="F1024" s="1"/>
      <c r="G1024" s="1"/>
      <c r="H1024" s="1"/>
      <c r="I1024" s="1"/>
    </row>
    <row r="1025" spans="6:9">
      <c r="F1025" s="1"/>
      <c r="G1025" s="1"/>
      <c r="H1025" s="1"/>
      <c r="I1025" s="1"/>
    </row>
    <row r="1026" spans="6:9">
      <c r="F1026" s="1"/>
      <c r="G1026" s="1"/>
      <c r="H1026" s="1"/>
      <c r="I1026" s="1"/>
    </row>
    <row r="1027" spans="6:9">
      <c r="F1027" s="1"/>
      <c r="G1027" s="1"/>
      <c r="H1027" s="1"/>
      <c r="I1027" s="1"/>
    </row>
    <row r="1028" spans="6:9">
      <c r="F1028" s="1"/>
      <c r="G1028" s="1"/>
      <c r="H1028" s="1"/>
      <c r="I1028" s="1"/>
    </row>
    <row r="1029" spans="6:9">
      <c r="F1029" s="1"/>
      <c r="G1029" s="1"/>
      <c r="H1029" s="1"/>
      <c r="I1029" s="1"/>
    </row>
    <row r="1030" spans="6:9">
      <c r="F1030" s="1"/>
      <c r="G1030" s="1"/>
      <c r="H1030" s="1"/>
      <c r="I1030" s="1"/>
    </row>
    <row r="1031" spans="6:9">
      <c r="F1031" s="1"/>
      <c r="G1031" s="1"/>
      <c r="H1031" s="1"/>
      <c r="I1031" s="1"/>
    </row>
    <row r="1032" spans="6:9">
      <c r="F1032" s="1"/>
      <c r="G1032" s="1"/>
      <c r="H1032" s="1"/>
      <c r="I1032" s="1"/>
    </row>
    <row r="1033" spans="6:9">
      <c r="F1033" s="1"/>
      <c r="G1033" s="1"/>
      <c r="H1033" s="1"/>
      <c r="I1033" s="1"/>
    </row>
    <row r="1034" spans="6:9">
      <c r="F1034" s="1"/>
      <c r="G1034" s="1"/>
      <c r="H1034" s="1"/>
      <c r="I1034" s="1"/>
    </row>
    <row r="1035" spans="6:9">
      <c r="F1035" s="1"/>
      <c r="G1035" s="1"/>
      <c r="H1035" s="1"/>
      <c r="I1035" s="1"/>
    </row>
    <row r="1036" spans="6:9">
      <c r="F1036" s="1"/>
      <c r="G1036" s="1"/>
      <c r="H1036" s="1"/>
      <c r="I1036" s="1"/>
    </row>
    <row r="1037" spans="6:9">
      <c r="F1037" s="1"/>
      <c r="G1037" s="1"/>
      <c r="H1037" s="3"/>
      <c r="I1037" s="3"/>
    </row>
    <row r="1038" spans="6:9">
      <c r="F1038" s="1"/>
      <c r="G1038" s="1"/>
      <c r="H1038" s="3"/>
      <c r="I1038" s="3"/>
    </row>
    <row r="1039" spans="6:9">
      <c r="F1039" s="1"/>
      <c r="G1039" s="1"/>
      <c r="H1039" s="3"/>
      <c r="I1039" s="3"/>
    </row>
    <row r="1040" spans="6:9">
      <c r="F1040" s="1"/>
      <c r="G1040" s="1"/>
      <c r="H1040" s="3"/>
      <c r="I1040" s="3"/>
    </row>
    <row r="1041" spans="1:11">
      <c r="F1041" s="1"/>
      <c r="G1041" s="1"/>
      <c r="H1041" s="3"/>
      <c r="I1041" s="3"/>
    </row>
    <row r="1042" spans="1:11">
      <c r="F1042" s="1"/>
      <c r="G1042" s="1"/>
      <c r="H1042" s="3"/>
      <c r="I1042" s="3"/>
    </row>
    <row r="1043" spans="1:11">
      <c r="F1043" s="1"/>
      <c r="G1043" s="1"/>
      <c r="H1043" s="3"/>
      <c r="I1043" s="3"/>
    </row>
    <row r="1044" spans="1:11">
      <c r="F1044" s="1"/>
      <c r="G1044" s="1"/>
      <c r="H1044" s="3"/>
      <c r="I1044" s="3"/>
    </row>
    <row r="1045" spans="1:11">
      <c r="F1045" s="1"/>
      <c r="G1045" s="1"/>
      <c r="H1045" s="3"/>
      <c r="I1045" s="3"/>
    </row>
    <row r="1046" spans="1:11">
      <c r="F1046" s="1"/>
      <c r="G1046" s="1"/>
      <c r="H1046" s="3"/>
      <c r="I1046" s="3"/>
    </row>
    <row r="1047" spans="1:11">
      <c r="F1047" s="1"/>
      <c r="G1047" s="1"/>
      <c r="H1047" s="3"/>
      <c r="I1047" s="3"/>
    </row>
    <row r="1048" spans="1:11">
      <c r="F1048" s="1"/>
      <c r="G1048" s="1"/>
      <c r="H1048" s="3"/>
      <c r="I1048" s="3"/>
    </row>
    <row r="1049" spans="1:11">
      <c r="F1049" s="1"/>
      <c r="G1049" s="1"/>
      <c r="H1049" s="3"/>
      <c r="I1049" s="3"/>
    </row>
    <row r="1050" spans="1:11">
      <c r="A1050" s="2"/>
      <c r="B1050" s="2"/>
      <c r="C1050" s="2"/>
      <c r="D1050" s="2"/>
      <c r="E1050" s="2"/>
      <c r="F1050" s="2"/>
      <c r="G1050" s="2"/>
      <c r="H1050" s="2"/>
      <c r="I1050" s="2"/>
      <c r="J1050" s="2"/>
      <c r="K1050" s="2"/>
    </row>
    <row r="1051" spans="1:11">
      <c r="A1051" s="2"/>
      <c r="B1051" s="2"/>
      <c r="C1051" s="2"/>
      <c r="D1051" s="2"/>
      <c r="E1051" s="2"/>
      <c r="F1051" s="2"/>
      <c r="G1051" s="2"/>
      <c r="H1051" s="2"/>
      <c r="I1051" s="2"/>
      <c r="J1051" s="2"/>
      <c r="K1051" s="2"/>
    </row>
    <row r="1052" spans="1:11">
      <c r="A1052" s="2"/>
      <c r="B1052" s="2"/>
      <c r="C1052" s="2"/>
      <c r="D1052" s="2"/>
      <c r="E1052" s="2"/>
      <c r="F1052" s="2"/>
      <c r="G1052" s="2"/>
      <c r="H1052" s="2"/>
      <c r="I1052" s="2"/>
      <c r="J1052" s="2"/>
      <c r="K1052" s="2"/>
    </row>
    <row r="1053" spans="1:11">
      <c r="A1053" s="2"/>
      <c r="B1053" s="2"/>
      <c r="C1053" s="2"/>
      <c r="D1053" s="2"/>
      <c r="E1053" s="2"/>
      <c r="F1053" s="2"/>
      <c r="G1053" s="2"/>
      <c r="H1053" s="2"/>
      <c r="I1053" s="2"/>
      <c r="J1053" s="2"/>
      <c r="K1053" s="2"/>
    </row>
    <row r="1054" spans="1:11">
      <c r="A1054" s="2"/>
      <c r="B1054" s="2"/>
      <c r="C1054" s="2"/>
      <c r="D1054" s="2"/>
      <c r="E1054" s="2"/>
      <c r="F1054" s="2"/>
      <c r="G1054" s="2"/>
      <c r="H1054" s="2"/>
      <c r="I1054" s="2"/>
      <c r="J1054" s="2"/>
      <c r="K1054" s="2"/>
    </row>
    <row r="1055" spans="1:11">
      <c r="A1055" s="2"/>
      <c r="B1055" s="2"/>
      <c r="C1055" s="2"/>
      <c r="D1055" s="2"/>
      <c r="E1055" s="2"/>
      <c r="F1055" s="2"/>
      <c r="G1055" s="2"/>
      <c r="H1055" s="2"/>
      <c r="I1055" s="2"/>
      <c r="J1055" s="2"/>
      <c r="K1055" s="2"/>
    </row>
    <row r="1056" spans="1:11">
      <c r="A1056" s="2"/>
      <c r="B1056" s="2"/>
      <c r="C1056" s="2"/>
      <c r="D1056" s="2"/>
      <c r="E1056" s="2"/>
      <c r="F1056" s="2"/>
      <c r="G1056" s="2"/>
      <c r="H1056" s="2"/>
      <c r="I1056" s="2"/>
      <c r="J1056" s="2"/>
      <c r="K1056" s="2"/>
    </row>
    <row r="1057" spans="1:11">
      <c r="A1057" s="2"/>
      <c r="B1057" s="2"/>
      <c r="C1057" s="2"/>
      <c r="D1057" s="2"/>
      <c r="E1057" s="2"/>
      <c r="F1057" s="2"/>
      <c r="G1057" s="2"/>
      <c r="H1057" s="2"/>
      <c r="I1057" s="2"/>
      <c r="J1057" s="2"/>
      <c r="K1057" s="2"/>
    </row>
    <row r="1058" spans="1:11">
      <c r="A1058" s="2"/>
      <c r="B1058" s="2"/>
      <c r="C1058" s="2"/>
      <c r="D1058" s="2"/>
      <c r="E1058" s="2"/>
      <c r="F1058" s="2"/>
      <c r="G1058" s="2"/>
      <c r="H1058" s="2"/>
      <c r="I1058" s="2"/>
      <c r="J1058" s="2"/>
      <c r="K1058" s="2"/>
    </row>
    <row r="1059" spans="1:11">
      <c r="A1059" s="2"/>
      <c r="B1059" s="2"/>
      <c r="C1059" s="2"/>
      <c r="D1059" s="2"/>
      <c r="E1059" s="2"/>
      <c r="F1059" s="2"/>
      <c r="G1059" s="2"/>
      <c r="H1059" s="2"/>
      <c r="I1059" s="2"/>
      <c r="J1059" s="2"/>
      <c r="K1059" s="2"/>
    </row>
    <row r="1060" spans="1:11">
      <c r="A1060" s="2"/>
      <c r="B1060" s="2"/>
      <c r="C1060" s="2"/>
      <c r="D1060" s="2"/>
      <c r="E1060" s="2"/>
      <c r="F1060" s="2"/>
      <c r="G1060" s="2"/>
      <c r="H1060" s="2"/>
      <c r="I1060" s="2"/>
      <c r="J1060" s="2"/>
      <c r="K1060" s="2"/>
    </row>
    <row r="1061" spans="1:11">
      <c r="A1061" s="2"/>
      <c r="B1061" s="2"/>
      <c r="C1061" s="2"/>
      <c r="D1061" s="2"/>
      <c r="E1061" s="2"/>
      <c r="F1061" s="2"/>
      <c r="G1061" s="2"/>
      <c r="H1061" s="2"/>
      <c r="I1061" s="2"/>
      <c r="J1061" s="2"/>
      <c r="K1061" s="2"/>
    </row>
    <row r="1062" spans="1:11">
      <c r="A1062" s="2"/>
      <c r="B1062" s="2"/>
      <c r="C1062" s="2"/>
      <c r="D1062" s="2"/>
      <c r="E1062" s="2"/>
      <c r="F1062" s="2"/>
      <c r="G1062" s="2"/>
      <c r="H1062" s="2"/>
      <c r="I1062" s="2"/>
      <c r="J1062" s="2"/>
      <c r="K1062" s="2"/>
    </row>
    <row r="1063" spans="1:11">
      <c r="A1063" s="2"/>
      <c r="B1063" s="2"/>
      <c r="C1063" s="2"/>
      <c r="D1063" s="2"/>
      <c r="E1063" s="2"/>
      <c r="F1063" s="2"/>
      <c r="G1063" s="2"/>
      <c r="H1063" s="2"/>
      <c r="I1063" s="2"/>
      <c r="J1063" s="2"/>
      <c r="K1063" s="2"/>
    </row>
    <row r="1064" spans="1:11">
      <c r="A1064" s="2"/>
      <c r="B1064" s="2"/>
      <c r="C1064" s="2"/>
      <c r="D1064" s="2"/>
      <c r="E1064" s="2"/>
      <c r="F1064" s="2"/>
      <c r="G1064" s="2"/>
      <c r="H1064" s="2"/>
      <c r="I1064" s="2"/>
      <c r="J1064" s="2"/>
      <c r="K1064" s="2"/>
    </row>
    <row r="1065" spans="1:11">
      <c r="A1065" s="2"/>
      <c r="B1065" s="2"/>
      <c r="C1065" s="2"/>
      <c r="D1065" s="2"/>
      <c r="E1065" s="2"/>
      <c r="F1065" s="2"/>
      <c r="G1065" s="2"/>
      <c r="H1065" s="2"/>
      <c r="I1065" s="2"/>
      <c r="J1065" s="2"/>
      <c r="K1065" s="2"/>
    </row>
    <row r="1066" spans="1:11">
      <c r="A1066" s="2"/>
      <c r="B1066" s="2"/>
      <c r="C1066" s="2"/>
      <c r="D1066" s="2"/>
      <c r="E1066" s="2"/>
      <c r="F1066" s="2"/>
      <c r="G1066" s="2"/>
      <c r="H1066" s="2"/>
      <c r="I1066" s="2"/>
      <c r="J1066" s="2"/>
      <c r="K1066" s="2"/>
    </row>
    <row r="1067" spans="1:11">
      <c r="A1067" s="2"/>
      <c r="B1067" s="2"/>
      <c r="C1067" s="2"/>
      <c r="D1067" s="2"/>
      <c r="E1067" s="2"/>
      <c r="F1067" s="2"/>
      <c r="G1067" s="2"/>
      <c r="H1067" s="2"/>
      <c r="I1067" s="2"/>
      <c r="J1067" s="2"/>
      <c r="K1067" s="2"/>
    </row>
    <row r="1068" spans="1:11">
      <c r="A1068" s="2"/>
      <c r="B1068" s="2"/>
      <c r="C1068" s="2"/>
      <c r="D1068" s="2"/>
      <c r="E1068" s="2"/>
      <c r="F1068" s="2"/>
      <c r="G1068" s="2"/>
      <c r="H1068" s="2"/>
      <c r="I1068" s="2"/>
      <c r="J1068" s="2"/>
      <c r="K1068" s="2"/>
    </row>
  </sheetData>
  <hyperlinks>
    <hyperlink ref="B455" r:id="rId1" display="http://www.regional.gov.au/department/statements/2013-14/portfolio-budget-statements/pdf/NFSA_PBS_1314FY.pdf"/>
    <hyperlink ref="B456" r:id="rId2" display="http://www.regional.gov.au/department/statements/2013-14/portfolio-budget-statements/pdf/NGA_PBS_1314FY.pdf"/>
    <hyperlink ref="B457" r:id="rId3" display="http://www.regional.gov.au/department/statements/2013-14/portfolio-budget-statements/pdf/NLA_PBS_1314FY.pdf"/>
    <hyperlink ref="B458" r:id="rId4" display="http://www.regional.gov.au/department/statements/2013-14/portfolio-budget-statements/pdf/NMA_PBS_1314FY.pdf"/>
    <hyperlink ref="B459" r:id="rId5" display="http://www.regional.gov.au/department/statements/2013-14/portfolio-budget-statements/pdf/NPGA_PBS_1314FY.pdf"/>
    <hyperlink ref="B460" r:id="rId6" display="http://www.regional.gov.au/department/statements/2013-14/portfolio-budget-statements/pdf/Screen_PBS_1314FY.pdf"/>
    <hyperlink ref="B461" r:id="rId7" display="http://www.regional.gov.au/department/statements/2013-14/portfolio-budget-statements/pdf/ASADA_PBS_1314FY.pdf"/>
    <hyperlink ref="B462" r:id="rId8" display="http://www.regional.gov.au/department/statements/2013-14/portfolio-budget-statements/pdf/NAA_PBS_1314FY.pdf"/>
    <hyperlink ref="B463" r:id="rId9" display="http://www.regional.gov.au/department/statements/2013-14/portfolio-budget-statements/pdf/NCA_PBS_1314FY.pdf"/>
    <hyperlink ref="B464" r:id="rId10" display="http://www.regional.gov.au/department/statements/2013-14/portfolio-budget-statements/pdf/OPH_PBS_1314FY.pdf"/>
  </hyperlinks>
  <pageMargins left="0.75" right="0.75" top="1" bottom="1" header="0.5" footer="0.5"/>
  <pageSetup paperSize="9" orientation="portrait" horizontalDpi="4294967292" verticalDpi="4294967292"/>
  <legacyDrawing r:id="rId1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70"/>
  <sheetViews>
    <sheetView tabSelected="1" topLeftCell="A677" workbookViewId="0">
      <selection activeCell="H1" sqref="H1:I1048576"/>
    </sheetView>
  </sheetViews>
  <sheetFormatPr baseColWidth="10" defaultRowHeight="15" x14ac:dyDescent="0"/>
  <sheetData>
    <row r="1" spans="1:10">
      <c r="A1" s="2" t="s">
        <v>95</v>
      </c>
      <c r="B1" s="2" t="s">
        <v>96</v>
      </c>
      <c r="C1" s="2" t="s">
        <v>97</v>
      </c>
      <c r="D1" s="2" t="s">
        <v>98</v>
      </c>
      <c r="E1" s="2" t="s">
        <v>99</v>
      </c>
      <c r="F1" s="2" t="s">
        <v>100</v>
      </c>
      <c r="G1" s="2" t="s">
        <v>343</v>
      </c>
      <c r="H1" t="s">
        <v>101</v>
      </c>
      <c r="I1" t="s">
        <v>102</v>
      </c>
      <c r="J1" t="s">
        <v>103</v>
      </c>
    </row>
    <row r="2" spans="1:10">
      <c r="A2" t="s">
        <v>203</v>
      </c>
      <c r="B2" t="s">
        <v>192</v>
      </c>
      <c r="F2" s="1">
        <v>271417</v>
      </c>
      <c r="G2" s="1">
        <v>178439</v>
      </c>
      <c r="I2" t="s">
        <v>232</v>
      </c>
      <c r="J2" t="s">
        <v>357</v>
      </c>
    </row>
    <row r="3" spans="1:10">
      <c r="A3" t="s">
        <v>203</v>
      </c>
      <c r="B3" t="s">
        <v>193</v>
      </c>
      <c r="F3" s="1">
        <v>18598</v>
      </c>
      <c r="G3" s="1">
        <v>3678</v>
      </c>
      <c r="I3" t="s">
        <v>232</v>
      </c>
      <c r="J3" t="s">
        <v>357</v>
      </c>
    </row>
    <row r="4" spans="1:10">
      <c r="A4" t="s">
        <v>203</v>
      </c>
      <c r="B4" t="s">
        <v>194</v>
      </c>
      <c r="F4" s="1">
        <v>22895</v>
      </c>
      <c r="G4" s="1">
        <v>24737</v>
      </c>
      <c r="I4" t="s">
        <v>232</v>
      </c>
      <c r="J4" t="s">
        <v>357</v>
      </c>
    </row>
    <row r="5" spans="1:10">
      <c r="A5" t="s">
        <v>203</v>
      </c>
      <c r="B5" t="s">
        <v>198</v>
      </c>
      <c r="C5" t="s">
        <v>195</v>
      </c>
      <c r="F5" s="1">
        <v>48935036</v>
      </c>
      <c r="G5" s="1">
        <v>51233846</v>
      </c>
      <c r="I5" t="s">
        <v>232</v>
      </c>
      <c r="J5" t="s">
        <v>357</v>
      </c>
    </row>
    <row r="6" spans="1:10">
      <c r="A6" t="s">
        <v>203</v>
      </c>
      <c r="B6" t="s">
        <v>198</v>
      </c>
      <c r="C6" t="s">
        <v>196</v>
      </c>
      <c r="F6" s="1">
        <v>13280449</v>
      </c>
      <c r="G6" s="1">
        <v>14040015</v>
      </c>
      <c r="I6" t="s">
        <v>232</v>
      </c>
      <c r="J6" t="s">
        <v>357</v>
      </c>
    </row>
    <row r="7" spans="1:10">
      <c r="A7" t="s">
        <v>203</v>
      </c>
      <c r="B7" t="s">
        <v>198</v>
      </c>
      <c r="C7" t="s">
        <v>197</v>
      </c>
      <c r="F7" s="1">
        <v>3944991</v>
      </c>
      <c r="G7" s="1">
        <v>2112164</v>
      </c>
      <c r="I7" t="s">
        <v>232</v>
      </c>
      <c r="J7" t="s">
        <v>357</v>
      </c>
    </row>
    <row r="8" spans="1:10">
      <c r="A8" t="s">
        <v>203</v>
      </c>
      <c r="B8" t="s">
        <v>198</v>
      </c>
      <c r="C8" t="s">
        <v>199</v>
      </c>
      <c r="F8" s="1">
        <v>1387532</v>
      </c>
      <c r="G8" s="1">
        <v>1408969</v>
      </c>
      <c r="I8" t="s">
        <v>232</v>
      </c>
      <c r="J8" t="s">
        <v>357</v>
      </c>
    </row>
    <row r="9" spans="1:10">
      <c r="A9" t="s">
        <v>203</v>
      </c>
      <c r="B9" t="s">
        <v>198</v>
      </c>
      <c r="C9" t="s">
        <v>200</v>
      </c>
      <c r="F9" s="1">
        <v>1244118</v>
      </c>
      <c r="G9" s="1">
        <v>1237636</v>
      </c>
      <c r="I9" t="s">
        <v>232</v>
      </c>
      <c r="J9" t="s">
        <v>357</v>
      </c>
    </row>
    <row r="10" spans="1:10">
      <c r="A10" t="s">
        <v>203</v>
      </c>
      <c r="B10" t="s">
        <v>198</v>
      </c>
      <c r="C10" t="s">
        <v>201</v>
      </c>
      <c r="F10" s="1">
        <v>1263727</v>
      </c>
      <c r="G10" s="1">
        <v>1282683</v>
      </c>
      <c r="I10" t="s">
        <v>232</v>
      </c>
      <c r="J10" t="s">
        <v>357</v>
      </c>
    </row>
    <row r="11" spans="1:10">
      <c r="A11" t="s">
        <v>203</v>
      </c>
      <c r="B11" t="s">
        <v>198</v>
      </c>
      <c r="C11" t="s">
        <v>202</v>
      </c>
      <c r="F11" s="1">
        <v>10966356</v>
      </c>
      <c r="G11" s="1">
        <v>11079773</v>
      </c>
      <c r="I11" t="s">
        <v>232</v>
      </c>
      <c r="J11" t="s">
        <v>357</v>
      </c>
    </row>
    <row r="12" spans="1:10">
      <c r="A12" t="s">
        <v>203</v>
      </c>
      <c r="B12" t="s">
        <v>204</v>
      </c>
      <c r="F12" s="1">
        <v>166772</v>
      </c>
      <c r="G12" s="1">
        <v>122417</v>
      </c>
      <c r="I12" t="s">
        <v>232</v>
      </c>
      <c r="J12" t="s">
        <v>357</v>
      </c>
    </row>
    <row r="13" spans="1:10">
      <c r="A13" t="s">
        <v>203</v>
      </c>
      <c r="B13" t="s">
        <v>205</v>
      </c>
      <c r="C13" t="s">
        <v>207</v>
      </c>
      <c r="F13" s="1">
        <v>12209424</v>
      </c>
      <c r="G13" s="1">
        <v>12456587</v>
      </c>
      <c r="I13" t="s">
        <v>232</v>
      </c>
      <c r="J13" t="s">
        <v>357</v>
      </c>
    </row>
    <row r="14" spans="1:10">
      <c r="A14" t="s">
        <v>203</v>
      </c>
      <c r="B14" t="s">
        <v>205</v>
      </c>
      <c r="C14" t="s">
        <v>206</v>
      </c>
      <c r="F14" s="1">
        <v>10237</v>
      </c>
      <c r="G14" s="1">
        <v>12313</v>
      </c>
      <c r="I14" t="s">
        <v>232</v>
      </c>
      <c r="J14" t="s">
        <v>357</v>
      </c>
    </row>
    <row r="15" spans="1:10">
      <c r="A15" t="s">
        <v>203</v>
      </c>
      <c r="B15" t="s">
        <v>191</v>
      </c>
      <c r="F15" s="1">
        <v>423705</v>
      </c>
      <c r="G15" s="1">
        <v>388804</v>
      </c>
      <c r="I15" t="s">
        <v>232</v>
      </c>
      <c r="J15" t="s">
        <v>357</v>
      </c>
    </row>
    <row r="16" spans="1:10">
      <c r="A16" t="s">
        <v>203</v>
      </c>
      <c r="B16" t="s">
        <v>208</v>
      </c>
      <c r="F16" s="1">
        <v>117558</v>
      </c>
      <c r="G16" s="1">
        <v>124690</v>
      </c>
      <c r="I16" t="s">
        <v>232</v>
      </c>
      <c r="J16" t="s">
        <v>357</v>
      </c>
    </row>
    <row r="17" spans="1:10">
      <c r="A17" t="s">
        <v>203</v>
      </c>
      <c r="B17" t="s">
        <v>209</v>
      </c>
      <c r="C17" t="s">
        <v>206</v>
      </c>
      <c r="F17" s="1">
        <v>454422</v>
      </c>
      <c r="G17" s="1">
        <v>450833</v>
      </c>
      <c r="I17" t="s">
        <v>232</v>
      </c>
      <c r="J17" t="s">
        <v>357</v>
      </c>
    </row>
    <row r="18" spans="1:10">
      <c r="A18" t="s">
        <v>203</v>
      </c>
      <c r="B18" t="s">
        <v>209</v>
      </c>
      <c r="C18" t="s">
        <v>210</v>
      </c>
      <c r="F18" s="1">
        <v>70606</v>
      </c>
      <c r="G18" s="1">
        <v>55433</v>
      </c>
      <c r="I18" t="s">
        <v>232</v>
      </c>
      <c r="J18" t="s">
        <v>357</v>
      </c>
    </row>
    <row r="19" spans="1:10">
      <c r="A19" t="s">
        <v>203</v>
      </c>
      <c r="B19" t="s">
        <v>211</v>
      </c>
      <c r="C19" t="s">
        <v>211</v>
      </c>
      <c r="F19" s="1">
        <v>3273323</v>
      </c>
      <c r="G19" s="1">
        <v>3368725</v>
      </c>
      <c r="I19" t="s">
        <v>232</v>
      </c>
      <c r="J19" t="s">
        <v>357</v>
      </c>
    </row>
    <row r="20" spans="1:10">
      <c r="A20" t="s">
        <v>203</v>
      </c>
      <c r="B20" t="s">
        <v>211</v>
      </c>
      <c r="C20" t="s">
        <v>212</v>
      </c>
      <c r="F20" s="1">
        <v>16982</v>
      </c>
      <c r="G20" s="1">
        <v>14411</v>
      </c>
      <c r="I20" t="s">
        <v>232</v>
      </c>
      <c r="J20" t="s">
        <v>357</v>
      </c>
    </row>
    <row r="21" spans="1:10">
      <c r="A21" t="s">
        <v>203</v>
      </c>
      <c r="B21" t="s">
        <v>211</v>
      </c>
      <c r="C21" t="s">
        <v>213</v>
      </c>
      <c r="F21" s="1">
        <v>162092</v>
      </c>
      <c r="G21" s="1">
        <v>176225</v>
      </c>
      <c r="I21" t="s">
        <v>232</v>
      </c>
      <c r="J21" t="s">
        <v>357</v>
      </c>
    </row>
    <row r="22" spans="1:10">
      <c r="A22" t="s">
        <v>203</v>
      </c>
      <c r="B22" t="s">
        <v>211</v>
      </c>
      <c r="C22" t="s">
        <v>214</v>
      </c>
      <c r="F22" s="1">
        <v>34553</v>
      </c>
      <c r="G22" s="1">
        <v>32495</v>
      </c>
      <c r="I22" t="s">
        <v>232</v>
      </c>
      <c r="J22" t="s">
        <v>357</v>
      </c>
    </row>
    <row r="23" spans="1:10">
      <c r="A23" t="s">
        <v>203</v>
      </c>
      <c r="B23" t="s">
        <v>211</v>
      </c>
      <c r="C23" t="s">
        <v>215</v>
      </c>
      <c r="F23" s="1">
        <v>14544</v>
      </c>
      <c r="G23" s="1">
        <v>15161</v>
      </c>
      <c r="I23" t="s">
        <v>232</v>
      </c>
      <c r="J23" t="s">
        <v>357</v>
      </c>
    </row>
    <row r="24" spans="1:10">
      <c r="A24" t="s">
        <v>203</v>
      </c>
      <c r="B24" t="s">
        <v>211</v>
      </c>
      <c r="C24" t="s">
        <v>216</v>
      </c>
      <c r="F24" s="1">
        <v>35000</v>
      </c>
      <c r="G24" s="1">
        <v>47000</v>
      </c>
      <c r="I24" t="s">
        <v>232</v>
      </c>
      <c r="J24" t="s">
        <v>357</v>
      </c>
    </row>
    <row r="25" spans="1:10">
      <c r="A25" t="s">
        <v>203</v>
      </c>
      <c r="B25" t="s">
        <v>211</v>
      </c>
      <c r="C25" t="s">
        <v>217</v>
      </c>
      <c r="F25" s="1">
        <v>40000</v>
      </c>
      <c r="G25" s="1">
        <v>43000</v>
      </c>
      <c r="I25" t="s">
        <v>232</v>
      </c>
      <c r="J25" t="s">
        <v>357</v>
      </c>
    </row>
    <row r="26" spans="1:10">
      <c r="A26" t="s">
        <v>203</v>
      </c>
      <c r="B26" t="s">
        <v>211</v>
      </c>
      <c r="C26" t="s">
        <v>218</v>
      </c>
      <c r="F26" s="1">
        <v>267000</v>
      </c>
      <c r="G26" s="1">
        <v>237000</v>
      </c>
      <c r="I26" t="s">
        <v>232</v>
      </c>
      <c r="J26" t="s">
        <v>357</v>
      </c>
    </row>
    <row r="27" spans="1:10">
      <c r="A27" t="s">
        <v>203</v>
      </c>
      <c r="B27" t="s">
        <v>211</v>
      </c>
      <c r="C27" t="s">
        <v>346</v>
      </c>
      <c r="F27" s="1">
        <v>1471000</v>
      </c>
      <c r="G27" s="1">
        <v>1410000</v>
      </c>
      <c r="I27" t="s">
        <v>232</v>
      </c>
      <c r="J27" t="s">
        <v>357</v>
      </c>
    </row>
    <row r="28" spans="1:10">
      <c r="A28" t="s">
        <v>203</v>
      </c>
      <c r="B28" t="s">
        <v>211</v>
      </c>
      <c r="C28" t="s">
        <v>219</v>
      </c>
      <c r="F28" s="1">
        <v>206000</v>
      </c>
      <c r="G28" s="1">
        <v>191000</v>
      </c>
      <c r="I28" t="s">
        <v>232</v>
      </c>
      <c r="J28" t="s">
        <v>357</v>
      </c>
    </row>
    <row r="29" spans="1:10">
      <c r="A29" t="s">
        <v>203</v>
      </c>
      <c r="B29" t="s">
        <v>211</v>
      </c>
      <c r="C29" t="s">
        <v>220</v>
      </c>
      <c r="F29" s="1">
        <v>83000</v>
      </c>
      <c r="G29" s="1">
        <v>138000</v>
      </c>
      <c r="I29" t="s">
        <v>232</v>
      </c>
      <c r="J29" t="s">
        <v>357</v>
      </c>
    </row>
    <row r="30" spans="1:10">
      <c r="A30" t="s">
        <v>203</v>
      </c>
      <c r="B30" t="s">
        <v>211</v>
      </c>
      <c r="C30" t="s">
        <v>221</v>
      </c>
      <c r="F30" s="1">
        <v>328000</v>
      </c>
      <c r="G30" s="1">
        <v>339000</v>
      </c>
      <c r="I30" t="s">
        <v>232</v>
      </c>
      <c r="J30" t="s">
        <v>357</v>
      </c>
    </row>
    <row r="31" spans="1:10">
      <c r="A31" t="s">
        <v>203</v>
      </c>
      <c r="B31" t="s">
        <v>211</v>
      </c>
      <c r="C31" t="s">
        <v>222</v>
      </c>
      <c r="F31" s="1">
        <v>5519000</v>
      </c>
      <c r="G31" s="1">
        <v>5871000</v>
      </c>
      <c r="I31" t="s">
        <v>232</v>
      </c>
      <c r="J31" t="s">
        <v>357</v>
      </c>
    </row>
    <row r="32" spans="1:10">
      <c r="A32" t="s">
        <v>203</v>
      </c>
      <c r="B32" t="s">
        <v>211</v>
      </c>
      <c r="C32" t="s">
        <v>223</v>
      </c>
      <c r="F32" s="1">
        <v>33000</v>
      </c>
      <c r="G32" s="1">
        <v>130944</v>
      </c>
      <c r="I32" t="s">
        <v>232</v>
      </c>
      <c r="J32" t="s">
        <v>357</v>
      </c>
    </row>
    <row r="33" spans="1:10">
      <c r="A33" t="s">
        <v>203</v>
      </c>
      <c r="B33" t="s">
        <v>211</v>
      </c>
      <c r="C33" t="s">
        <v>228</v>
      </c>
      <c r="F33" s="1">
        <v>17000</v>
      </c>
      <c r="G33" s="1">
        <v>19000</v>
      </c>
      <c r="I33" t="s">
        <v>232</v>
      </c>
      <c r="J33" t="s">
        <v>357</v>
      </c>
    </row>
    <row r="34" spans="1:10">
      <c r="A34" t="s">
        <v>203</v>
      </c>
      <c r="B34" t="s">
        <v>211</v>
      </c>
      <c r="C34" t="s">
        <v>224</v>
      </c>
      <c r="F34" s="1">
        <v>500000</v>
      </c>
      <c r="G34" s="1">
        <v>500000</v>
      </c>
      <c r="I34" t="s">
        <v>232</v>
      </c>
      <c r="J34" t="s">
        <v>357</v>
      </c>
    </row>
    <row r="35" spans="1:10">
      <c r="A35" t="s">
        <v>203</v>
      </c>
      <c r="B35" t="s">
        <v>211</v>
      </c>
      <c r="C35" t="s">
        <v>225</v>
      </c>
      <c r="F35" s="1">
        <v>6782536</v>
      </c>
      <c r="G35" s="1">
        <v>6985728</v>
      </c>
      <c r="I35" t="s">
        <v>232</v>
      </c>
      <c r="J35" t="s">
        <v>357</v>
      </c>
    </row>
    <row r="36" spans="1:10">
      <c r="A36" t="s">
        <v>203</v>
      </c>
      <c r="B36" t="s">
        <v>211</v>
      </c>
      <c r="C36" t="s">
        <v>226</v>
      </c>
      <c r="F36" s="1">
        <v>954600</v>
      </c>
      <c r="G36" s="1">
        <v>975600</v>
      </c>
      <c r="I36" t="s">
        <v>232</v>
      </c>
      <c r="J36" t="s">
        <v>357</v>
      </c>
    </row>
    <row r="37" spans="1:10">
      <c r="A37" t="s">
        <v>203</v>
      </c>
      <c r="B37" t="s">
        <v>211</v>
      </c>
      <c r="C37" t="s">
        <v>347</v>
      </c>
      <c r="F37" s="1">
        <v>1000</v>
      </c>
      <c r="G37">
        <v>0</v>
      </c>
      <c r="I37" t="s">
        <v>232</v>
      </c>
      <c r="J37" t="s">
        <v>357</v>
      </c>
    </row>
    <row r="38" spans="1:10">
      <c r="A38" t="s">
        <v>203</v>
      </c>
      <c r="B38" t="s">
        <v>211</v>
      </c>
      <c r="C38" t="s">
        <v>227</v>
      </c>
      <c r="F38" s="1">
        <v>60000</v>
      </c>
      <c r="G38" s="1">
        <v>35600</v>
      </c>
      <c r="I38" t="s">
        <v>232</v>
      </c>
      <c r="J38" t="s">
        <v>357</v>
      </c>
    </row>
    <row r="39" spans="1:10">
      <c r="A39" t="s">
        <v>203</v>
      </c>
      <c r="B39" t="s">
        <v>348</v>
      </c>
      <c r="F39" s="1">
        <v>8409</v>
      </c>
      <c r="G39" s="1">
        <v>338352</v>
      </c>
      <c r="I39" t="s">
        <v>232</v>
      </c>
      <c r="J39" t="s">
        <v>357</v>
      </c>
    </row>
    <row r="40" spans="1:10">
      <c r="A40" t="s">
        <v>203</v>
      </c>
      <c r="B40" t="s">
        <v>229</v>
      </c>
      <c r="F40" s="1">
        <v>6524</v>
      </c>
      <c r="G40" s="1">
        <v>6509</v>
      </c>
      <c r="I40" t="s">
        <v>232</v>
      </c>
      <c r="J40" t="s">
        <v>357</v>
      </c>
    </row>
    <row r="41" spans="1:10">
      <c r="A41" t="s">
        <v>203</v>
      </c>
      <c r="B41" t="s">
        <v>230</v>
      </c>
      <c r="F41" s="1">
        <v>1016</v>
      </c>
      <c r="G41" s="1">
        <v>1017</v>
      </c>
      <c r="I41" t="s">
        <v>232</v>
      </c>
      <c r="J41" t="s">
        <v>357</v>
      </c>
    </row>
    <row r="42" spans="1:10">
      <c r="A42" t="s">
        <v>203</v>
      </c>
      <c r="B42" t="s">
        <v>231</v>
      </c>
      <c r="F42" s="1">
        <v>2660</v>
      </c>
      <c r="G42" s="1">
        <v>2656</v>
      </c>
      <c r="I42" t="s">
        <v>232</v>
      </c>
      <c r="J42" t="s">
        <v>357</v>
      </c>
    </row>
    <row r="43" spans="1:10">
      <c r="A43" t="s">
        <v>203</v>
      </c>
      <c r="B43" t="s">
        <v>233</v>
      </c>
      <c r="F43" s="1">
        <v>2784</v>
      </c>
      <c r="G43" s="1">
        <v>2795</v>
      </c>
      <c r="I43" t="s">
        <v>232</v>
      </c>
      <c r="J43" t="s">
        <v>357</v>
      </c>
    </row>
    <row r="44" spans="1:10">
      <c r="A44" t="s">
        <v>203</v>
      </c>
      <c r="B44" t="s">
        <v>234</v>
      </c>
      <c r="F44" s="1">
        <v>2337</v>
      </c>
      <c r="G44" s="1">
        <v>2361</v>
      </c>
      <c r="I44" t="s">
        <v>232</v>
      </c>
      <c r="J44" t="s">
        <v>357</v>
      </c>
    </row>
    <row r="45" spans="1:10">
      <c r="A45" t="s">
        <v>203</v>
      </c>
      <c r="B45" t="s">
        <v>235</v>
      </c>
      <c r="F45" s="1">
        <v>4728</v>
      </c>
      <c r="G45" s="1">
        <v>4760</v>
      </c>
      <c r="I45" t="s">
        <v>232</v>
      </c>
      <c r="J45" t="s">
        <v>357</v>
      </c>
    </row>
    <row r="46" spans="1:10">
      <c r="A46" t="s">
        <v>203</v>
      </c>
      <c r="B46" t="s">
        <v>236</v>
      </c>
      <c r="F46" s="1">
        <v>38452</v>
      </c>
      <c r="G46" s="1">
        <v>38977</v>
      </c>
      <c r="I46" t="s">
        <v>232</v>
      </c>
      <c r="J46" t="s">
        <v>357</v>
      </c>
    </row>
    <row r="47" spans="1:10">
      <c r="A47" t="s">
        <v>203</v>
      </c>
      <c r="B47" t="s">
        <v>237</v>
      </c>
      <c r="F47" s="1">
        <v>151402</v>
      </c>
      <c r="G47" s="1">
        <v>152423</v>
      </c>
      <c r="I47" t="s">
        <v>232</v>
      </c>
      <c r="J47" t="s">
        <v>357</v>
      </c>
    </row>
    <row r="48" spans="1:10">
      <c r="A48" t="s">
        <v>1</v>
      </c>
      <c r="B48" t="s">
        <v>526</v>
      </c>
      <c r="C48" t="s">
        <v>520</v>
      </c>
      <c r="D48" t="s">
        <v>514</v>
      </c>
      <c r="F48" s="1">
        <v>56095</v>
      </c>
      <c r="G48" s="1">
        <v>56745</v>
      </c>
      <c r="I48" t="s">
        <v>539</v>
      </c>
      <c r="J48" t="s">
        <v>540</v>
      </c>
    </row>
    <row r="49" spans="1:10">
      <c r="A49" t="s">
        <v>1</v>
      </c>
      <c r="B49" t="s">
        <v>526</v>
      </c>
      <c r="C49" t="s">
        <v>520</v>
      </c>
      <c r="D49" t="s">
        <v>515</v>
      </c>
      <c r="F49" s="1">
        <v>20192</v>
      </c>
      <c r="G49" s="1">
        <v>12889</v>
      </c>
      <c r="I49" t="s">
        <v>539</v>
      </c>
      <c r="J49" t="s">
        <v>540</v>
      </c>
    </row>
    <row r="50" spans="1:10">
      <c r="A50" t="s">
        <v>1</v>
      </c>
      <c r="B50" t="s">
        <v>526</v>
      </c>
      <c r="C50" t="s">
        <v>520</v>
      </c>
      <c r="D50" t="s">
        <v>516</v>
      </c>
      <c r="F50" s="1">
        <v>23223</v>
      </c>
      <c r="G50" s="1">
        <v>22080</v>
      </c>
      <c r="I50" t="s">
        <v>539</v>
      </c>
      <c r="J50" t="s">
        <v>540</v>
      </c>
    </row>
    <row r="51" spans="1:10">
      <c r="A51" t="s">
        <v>1</v>
      </c>
      <c r="B51" t="s">
        <v>526</v>
      </c>
      <c r="C51" t="s">
        <v>520</v>
      </c>
      <c r="D51" t="s">
        <v>517</v>
      </c>
      <c r="F51" s="1">
        <v>12028</v>
      </c>
      <c r="G51" s="1">
        <v>12010</v>
      </c>
      <c r="I51" t="s">
        <v>539</v>
      </c>
      <c r="J51" t="s">
        <v>540</v>
      </c>
    </row>
    <row r="52" spans="1:10">
      <c r="A52" t="s">
        <v>1</v>
      </c>
      <c r="B52" t="s">
        <v>526</v>
      </c>
      <c r="C52" t="s">
        <v>520</v>
      </c>
      <c r="D52" t="s">
        <v>518</v>
      </c>
      <c r="F52" s="1">
        <v>9470</v>
      </c>
      <c r="G52" s="1">
        <v>9457</v>
      </c>
      <c r="I52" t="s">
        <v>539</v>
      </c>
      <c r="J52" t="s">
        <v>540</v>
      </c>
    </row>
    <row r="53" spans="1:10">
      <c r="A53" t="s">
        <v>1</v>
      </c>
      <c r="B53" t="s">
        <v>526</v>
      </c>
      <c r="C53" t="s">
        <v>520</v>
      </c>
      <c r="D53" t="s">
        <v>519</v>
      </c>
      <c r="F53" s="1">
        <v>94681</v>
      </c>
      <c r="G53" s="1">
        <v>117833</v>
      </c>
      <c r="I53" t="s">
        <v>539</v>
      </c>
      <c r="J53" t="s">
        <v>540</v>
      </c>
    </row>
    <row r="54" spans="1:10">
      <c r="A54" t="s">
        <v>1</v>
      </c>
      <c r="B54" t="s">
        <v>526</v>
      </c>
      <c r="C54" t="s">
        <v>520</v>
      </c>
      <c r="D54" t="s">
        <v>238</v>
      </c>
      <c r="F54" s="1">
        <v>5619</v>
      </c>
      <c r="G54" s="1">
        <v>13032</v>
      </c>
      <c r="I54" t="s">
        <v>539</v>
      </c>
      <c r="J54" t="s">
        <v>540</v>
      </c>
    </row>
    <row r="55" spans="1:10">
      <c r="A55" t="s">
        <v>1</v>
      </c>
      <c r="B55" t="s">
        <v>526</v>
      </c>
      <c r="C55" t="s">
        <v>521</v>
      </c>
      <c r="F55" s="1">
        <v>7975324</v>
      </c>
      <c r="G55" s="1">
        <v>7072485</v>
      </c>
      <c r="I55" t="s">
        <v>539</v>
      </c>
      <c r="J55" t="s">
        <v>540</v>
      </c>
    </row>
    <row r="56" spans="1:10">
      <c r="A56" t="s">
        <v>1</v>
      </c>
      <c r="B56" t="s">
        <v>526</v>
      </c>
      <c r="C56" t="s">
        <v>522</v>
      </c>
      <c r="D56" t="s">
        <v>523</v>
      </c>
      <c r="F56" s="1">
        <v>896275</v>
      </c>
      <c r="G56" s="1">
        <v>953872</v>
      </c>
      <c r="I56" t="s">
        <v>539</v>
      </c>
      <c r="J56" t="s">
        <v>540</v>
      </c>
    </row>
    <row r="57" spans="1:10">
      <c r="A57" t="s">
        <v>1</v>
      </c>
      <c r="B57" t="s">
        <v>526</v>
      </c>
      <c r="C57" t="s">
        <v>522</v>
      </c>
      <c r="D57" t="s">
        <v>524</v>
      </c>
      <c r="F57" s="1">
        <v>426404</v>
      </c>
      <c r="G57" s="1">
        <v>266579</v>
      </c>
      <c r="I57" t="s">
        <v>539</v>
      </c>
      <c r="J57" t="s">
        <v>540</v>
      </c>
    </row>
    <row r="58" spans="1:10">
      <c r="A58" t="s">
        <v>1</v>
      </c>
      <c r="B58" t="s">
        <v>526</v>
      </c>
      <c r="C58" t="s">
        <v>522</v>
      </c>
      <c r="D58" t="s">
        <v>525</v>
      </c>
      <c r="F58" s="1">
        <v>717741</v>
      </c>
      <c r="G58" s="1">
        <v>715705</v>
      </c>
      <c r="I58" t="s">
        <v>539</v>
      </c>
      <c r="J58" t="s">
        <v>540</v>
      </c>
    </row>
    <row r="59" spans="1:10">
      <c r="A59" t="s">
        <v>1</v>
      </c>
      <c r="B59" t="s">
        <v>527</v>
      </c>
      <c r="C59" t="s">
        <v>528</v>
      </c>
      <c r="F59" s="1">
        <v>57208</v>
      </c>
      <c r="G59" s="1">
        <v>48616</v>
      </c>
      <c r="I59" t="s">
        <v>539</v>
      </c>
      <c r="J59" t="s">
        <v>540</v>
      </c>
    </row>
    <row r="60" spans="1:10">
      <c r="A60" t="s">
        <v>1</v>
      </c>
      <c r="B60" t="s">
        <v>527</v>
      </c>
      <c r="C60" t="s">
        <v>529</v>
      </c>
      <c r="F60" s="1">
        <v>82959</v>
      </c>
      <c r="G60" s="1">
        <v>86371</v>
      </c>
      <c r="I60" t="s">
        <v>539</v>
      </c>
      <c r="J60" t="s">
        <v>540</v>
      </c>
    </row>
    <row r="61" spans="1:10">
      <c r="A61" t="s">
        <v>1</v>
      </c>
      <c r="B61" t="s">
        <v>527</v>
      </c>
      <c r="C61" t="s">
        <v>530</v>
      </c>
      <c r="F61" s="1">
        <v>84641</v>
      </c>
      <c r="G61" s="1">
        <v>98335</v>
      </c>
      <c r="I61" t="s">
        <v>539</v>
      </c>
      <c r="J61" t="s">
        <v>540</v>
      </c>
    </row>
    <row r="62" spans="1:10">
      <c r="A62" t="s">
        <v>1</v>
      </c>
      <c r="B62" t="s">
        <v>531</v>
      </c>
      <c r="F62" s="1">
        <v>466785</v>
      </c>
      <c r="G62" s="1">
        <v>510173</v>
      </c>
      <c r="I62" t="s">
        <v>539</v>
      </c>
      <c r="J62" t="s">
        <v>540</v>
      </c>
    </row>
    <row r="63" spans="1:10">
      <c r="A63" t="s">
        <v>1</v>
      </c>
      <c r="B63" t="s">
        <v>532</v>
      </c>
      <c r="C63" t="s">
        <v>533</v>
      </c>
      <c r="F63" s="1">
        <v>62726</v>
      </c>
      <c r="G63" s="1">
        <v>53472</v>
      </c>
      <c r="I63" t="s">
        <v>539</v>
      </c>
      <c r="J63" t="s">
        <v>540</v>
      </c>
    </row>
    <row r="64" spans="1:10">
      <c r="A64" t="s">
        <v>1</v>
      </c>
      <c r="B64" t="s">
        <v>532</v>
      </c>
      <c r="C64" t="s">
        <v>534</v>
      </c>
      <c r="F64" s="1">
        <v>58236</v>
      </c>
      <c r="G64" s="1">
        <v>309411</v>
      </c>
      <c r="I64" t="s">
        <v>539</v>
      </c>
      <c r="J64" t="s">
        <v>540</v>
      </c>
    </row>
    <row r="65" spans="1:10">
      <c r="A65" t="s">
        <v>1</v>
      </c>
      <c r="B65" t="s">
        <v>532</v>
      </c>
      <c r="C65" t="s">
        <v>535</v>
      </c>
      <c r="F65" s="1">
        <v>19672</v>
      </c>
      <c r="G65" s="1">
        <v>18048</v>
      </c>
      <c r="I65" t="s">
        <v>539</v>
      </c>
      <c r="J65" t="s">
        <v>540</v>
      </c>
    </row>
    <row r="66" spans="1:10">
      <c r="A66" t="s">
        <v>1</v>
      </c>
      <c r="B66" t="s">
        <v>536</v>
      </c>
      <c r="F66" s="1">
        <v>7062</v>
      </c>
      <c r="G66" s="1">
        <v>7199</v>
      </c>
      <c r="I66" t="s">
        <v>539</v>
      </c>
      <c r="J66" t="s">
        <v>540</v>
      </c>
    </row>
    <row r="67" spans="1:10">
      <c r="A67" t="s">
        <v>1</v>
      </c>
      <c r="B67" t="s">
        <v>537</v>
      </c>
      <c r="F67" s="1">
        <v>80852</v>
      </c>
      <c r="G67" s="1">
        <v>80859</v>
      </c>
      <c r="I67" t="s">
        <v>539</v>
      </c>
      <c r="J67" t="s">
        <v>540</v>
      </c>
    </row>
    <row r="68" spans="1:10">
      <c r="A68" t="s">
        <v>1</v>
      </c>
      <c r="B68" t="s">
        <v>538</v>
      </c>
      <c r="F68" s="1">
        <v>44589</v>
      </c>
      <c r="G68" s="1">
        <v>47345</v>
      </c>
      <c r="I68" t="s">
        <v>539</v>
      </c>
      <c r="J68" t="s">
        <v>540</v>
      </c>
    </row>
    <row r="69" spans="1:10">
      <c r="A69" t="s">
        <v>0</v>
      </c>
      <c r="B69" t="s">
        <v>239</v>
      </c>
      <c r="C69" t="s">
        <v>256</v>
      </c>
      <c r="D69" t="s">
        <v>240</v>
      </c>
      <c r="F69" s="1">
        <v>143470</v>
      </c>
      <c r="G69" s="1">
        <v>164722</v>
      </c>
      <c r="I69" t="s">
        <v>282</v>
      </c>
      <c r="J69" t="s">
        <v>354</v>
      </c>
    </row>
    <row r="70" spans="1:10">
      <c r="A70" t="s">
        <v>0</v>
      </c>
      <c r="B70" t="s">
        <v>239</v>
      </c>
      <c r="C70" t="s">
        <v>256</v>
      </c>
      <c r="D70" t="s">
        <v>241</v>
      </c>
      <c r="F70" s="1">
        <v>4426687</v>
      </c>
      <c r="G70" s="1">
        <v>4581265</v>
      </c>
      <c r="I70" t="s">
        <v>282</v>
      </c>
      <c r="J70" t="s">
        <v>354</v>
      </c>
    </row>
    <row r="71" spans="1:10">
      <c r="A71" t="s">
        <v>0</v>
      </c>
      <c r="B71" t="s">
        <v>239</v>
      </c>
      <c r="C71" t="s">
        <v>256</v>
      </c>
      <c r="D71" t="s">
        <v>242</v>
      </c>
      <c r="F71" s="1">
        <v>5184520</v>
      </c>
      <c r="G71" s="1">
        <v>5500657</v>
      </c>
      <c r="I71" t="s">
        <v>282</v>
      </c>
      <c r="J71" t="s">
        <v>354</v>
      </c>
    </row>
    <row r="72" spans="1:10">
      <c r="A72" t="s">
        <v>0</v>
      </c>
      <c r="B72" t="s">
        <v>239</v>
      </c>
      <c r="C72" t="s">
        <v>256</v>
      </c>
      <c r="D72" t="s">
        <v>349</v>
      </c>
      <c r="F72" s="1">
        <v>4403620</v>
      </c>
      <c r="G72" s="1">
        <v>4488725</v>
      </c>
      <c r="I72" t="s">
        <v>282</v>
      </c>
      <c r="J72" t="s">
        <v>354</v>
      </c>
    </row>
    <row r="73" spans="1:10">
      <c r="A73" t="s">
        <v>0</v>
      </c>
      <c r="B73" t="s">
        <v>239</v>
      </c>
      <c r="C73" t="s">
        <v>256</v>
      </c>
      <c r="D73" t="s">
        <v>243</v>
      </c>
      <c r="F73" s="1">
        <v>519880</v>
      </c>
      <c r="G73" s="1">
        <v>538374</v>
      </c>
      <c r="I73" t="s">
        <v>282</v>
      </c>
      <c r="J73" t="s">
        <v>354</v>
      </c>
    </row>
    <row r="74" spans="1:10">
      <c r="A74" t="s">
        <v>0</v>
      </c>
      <c r="B74" t="s">
        <v>239</v>
      </c>
      <c r="C74" t="s">
        <v>256</v>
      </c>
      <c r="D74" t="s">
        <v>253</v>
      </c>
      <c r="F74" s="1">
        <v>3949961</v>
      </c>
      <c r="G74" s="1">
        <v>4081986</v>
      </c>
      <c r="I74" t="s">
        <v>282</v>
      </c>
      <c r="J74" t="s">
        <v>354</v>
      </c>
    </row>
    <row r="75" spans="1:10">
      <c r="A75" t="s">
        <v>0</v>
      </c>
      <c r="B75" t="s">
        <v>239</v>
      </c>
      <c r="C75" t="s">
        <v>256</v>
      </c>
      <c r="D75" t="s">
        <v>244</v>
      </c>
      <c r="F75" s="1">
        <v>986635</v>
      </c>
      <c r="G75" s="1">
        <v>987373</v>
      </c>
      <c r="I75" t="s">
        <v>282</v>
      </c>
      <c r="J75" t="s">
        <v>354</v>
      </c>
    </row>
    <row r="76" spans="1:10">
      <c r="A76" t="s">
        <v>0</v>
      </c>
      <c r="B76" t="s">
        <v>239</v>
      </c>
      <c r="C76" t="s">
        <v>256</v>
      </c>
      <c r="D76" t="s">
        <v>350</v>
      </c>
      <c r="F76" s="1">
        <v>355365</v>
      </c>
      <c r="G76" s="1">
        <v>452754</v>
      </c>
      <c r="I76" t="s">
        <v>282</v>
      </c>
      <c r="J76" t="s">
        <v>354</v>
      </c>
    </row>
    <row r="77" spans="1:10">
      <c r="A77" t="s">
        <v>0</v>
      </c>
      <c r="B77" t="s">
        <v>239</v>
      </c>
      <c r="C77" t="s">
        <v>256</v>
      </c>
      <c r="D77" t="s">
        <v>245</v>
      </c>
      <c r="F77" s="1">
        <v>481932</v>
      </c>
      <c r="G77" s="1">
        <v>462517</v>
      </c>
      <c r="I77" t="s">
        <v>282</v>
      </c>
      <c r="J77" t="s">
        <v>354</v>
      </c>
    </row>
    <row r="78" spans="1:10">
      <c r="A78" t="s">
        <v>0</v>
      </c>
      <c r="B78" t="s">
        <v>239</v>
      </c>
      <c r="C78" t="s">
        <v>256</v>
      </c>
      <c r="D78" t="s">
        <v>246</v>
      </c>
      <c r="F78" s="1">
        <v>1403913</v>
      </c>
      <c r="G78" s="1">
        <v>1482730</v>
      </c>
      <c r="I78" t="s">
        <v>282</v>
      </c>
      <c r="J78" t="s">
        <v>354</v>
      </c>
    </row>
    <row r="79" spans="1:10">
      <c r="A79" t="s">
        <v>0</v>
      </c>
      <c r="B79" t="s">
        <v>239</v>
      </c>
      <c r="C79" t="s">
        <v>256</v>
      </c>
      <c r="D79" t="s">
        <v>247</v>
      </c>
      <c r="F79" s="1">
        <v>46679</v>
      </c>
      <c r="G79" s="1">
        <v>51053</v>
      </c>
      <c r="I79" t="s">
        <v>282</v>
      </c>
      <c r="J79" t="s">
        <v>354</v>
      </c>
    </row>
    <row r="80" spans="1:10">
      <c r="A80" t="s">
        <v>0</v>
      </c>
      <c r="B80" t="s">
        <v>239</v>
      </c>
      <c r="C80" t="s">
        <v>256</v>
      </c>
      <c r="D80" t="s">
        <v>248</v>
      </c>
      <c r="F80" s="1">
        <v>301483</v>
      </c>
      <c r="G80" s="1">
        <v>970044</v>
      </c>
      <c r="I80" t="s">
        <v>282</v>
      </c>
      <c r="J80" t="s">
        <v>354</v>
      </c>
    </row>
    <row r="81" spans="1:10">
      <c r="A81" t="s">
        <v>0</v>
      </c>
      <c r="B81" t="s">
        <v>239</v>
      </c>
      <c r="C81" t="s">
        <v>256</v>
      </c>
      <c r="D81" t="s">
        <v>249</v>
      </c>
      <c r="F81" s="1">
        <v>1318058</v>
      </c>
      <c r="G81" s="1">
        <v>1382865</v>
      </c>
      <c r="I81" t="s">
        <v>282</v>
      </c>
      <c r="J81" t="s">
        <v>354</v>
      </c>
    </row>
    <row r="82" spans="1:10">
      <c r="A82" t="s">
        <v>0</v>
      </c>
      <c r="B82" t="s">
        <v>239</v>
      </c>
      <c r="C82" t="s">
        <v>256</v>
      </c>
      <c r="D82" t="s">
        <v>250</v>
      </c>
      <c r="F82" s="1">
        <v>3170146</v>
      </c>
      <c r="G82" s="1">
        <v>1352344</v>
      </c>
      <c r="I82" t="s">
        <v>282</v>
      </c>
      <c r="J82" t="s">
        <v>354</v>
      </c>
    </row>
    <row r="83" spans="1:10">
      <c r="A83" t="s">
        <v>0</v>
      </c>
      <c r="B83" t="s">
        <v>239</v>
      </c>
      <c r="C83" t="s">
        <v>256</v>
      </c>
      <c r="D83" t="s">
        <v>251</v>
      </c>
      <c r="F83" s="1">
        <v>2680039</v>
      </c>
      <c r="G83" s="1">
        <v>2927644</v>
      </c>
      <c r="I83" t="s">
        <v>282</v>
      </c>
      <c r="J83" t="s">
        <v>354</v>
      </c>
    </row>
    <row r="84" spans="1:10">
      <c r="A84" t="s">
        <v>0</v>
      </c>
      <c r="B84" t="s">
        <v>239</v>
      </c>
      <c r="C84" t="s">
        <v>256</v>
      </c>
      <c r="D84" t="s">
        <v>252</v>
      </c>
      <c r="F84" s="1">
        <v>98036</v>
      </c>
      <c r="G84" s="1">
        <v>106589</v>
      </c>
      <c r="I84" t="s">
        <v>282</v>
      </c>
      <c r="J84" t="s">
        <v>354</v>
      </c>
    </row>
    <row r="85" spans="1:10">
      <c r="A85" t="s">
        <v>0</v>
      </c>
      <c r="B85" t="s">
        <v>239</v>
      </c>
      <c r="C85" t="s">
        <v>255</v>
      </c>
      <c r="D85" t="s">
        <v>254</v>
      </c>
      <c r="F85" s="1">
        <v>168104</v>
      </c>
      <c r="G85" s="1">
        <v>16685</v>
      </c>
      <c r="I85" t="s">
        <v>282</v>
      </c>
      <c r="J85" t="s">
        <v>354</v>
      </c>
    </row>
    <row r="86" spans="1:10">
      <c r="A86" t="s">
        <v>0</v>
      </c>
      <c r="B86" t="s">
        <v>239</v>
      </c>
      <c r="C86" t="s">
        <v>255</v>
      </c>
      <c r="D86" t="s">
        <v>257</v>
      </c>
      <c r="F86" s="1">
        <v>1251306</v>
      </c>
      <c r="G86" s="1">
        <v>895675</v>
      </c>
      <c r="I86" t="s">
        <v>282</v>
      </c>
      <c r="J86" t="s">
        <v>354</v>
      </c>
    </row>
    <row r="87" spans="1:10">
      <c r="A87" t="s">
        <v>0</v>
      </c>
      <c r="B87" t="s">
        <v>239</v>
      </c>
      <c r="C87" t="s">
        <v>258</v>
      </c>
      <c r="F87" s="1">
        <v>9500</v>
      </c>
      <c r="G87" s="1">
        <v>16933</v>
      </c>
      <c r="I87" t="s">
        <v>282</v>
      </c>
      <c r="J87" t="s">
        <v>354</v>
      </c>
    </row>
    <row r="88" spans="1:10">
      <c r="A88" t="s">
        <v>0</v>
      </c>
      <c r="B88" t="s">
        <v>259</v>
      </c>
      <c r="C88" t="s">
        <v>260</v>
      </c>
      <c r="D88" t="s">
        <v>263</v>
      </c>
      <c r="F88" s="1">
        <v>0</v>
      </c>
      <c r="G88" s="1">
        <v>152000</v>
      </c>
      <c r="I88" t="s">
        <v>281</v>
      </c>
      <c r="J88" t="s">
        <v>355</v>
      </c>
    </row>
    <row r="89" spans="1:10">
      <c r="A89" t="s">
        <v>0</v>
      </c>
      <c r="B89" t="s">
        <v>259</v>
      </c>
      <c r="C89" t="s">
        <v>260</v>
      </c>
      <c r="D89" t="s">
        <v>351</v>
      </c>
      <c r="F89" s="1">
        <v>0</v>
      </c>
      <c r="G89" s="1">
        <v>162000</v>
      </c>
      <c r="I89" t="s">
        <v>281</v>
      </c>
      <c r="J89" t="s">
        <v>355</v>
      </c>
    </row>
    <row r="90" spans="1:10">
      <c r="A90" t="s">
        <v>0</v>
      </c>
      <c r="B90" t="s">
        <v>259</v>
      </c>
      <c r="C90" t="s">
        <v>260</v>
      </c>
      <c r="D90" t="s">
        <v>264</v>
      </c>
      <c r="F90" s="1">
        <v>0</v>
      </c>
      <c r="G90" s="1">
        <v>204000</v>
      </c>
      <c r="I90" t="s">
        <v>281</v>
      </c>
      <c r="J90" t="s">
        <v>355</v>
      </c>
    </row>
    <row r="91" spans="1:10">
      <c r="A91" t="s">
        <v>0</v>
      </c>
      <c r="B91" t="s">
        <v>259</v>
      </c>
      <c r="C91" t="s">
        <v>260</v>
      </c>
      <c r="D91" t="s">
        <v>265</v>
      </c>
      <c r="F91" s="1">
        <v>0</v>
      </c>
      <c r="G91" s="1">
        <v>412000</v>
      </c>
      <c r="I91" t="s">
        <v>281</v>
      </c>
      <c r="J91" t="s">
        <v>355</v>
      </c>
    </row>
    <row r="92" spans="1:10">
      <c r="A92" t="s">
        <v>0</v>
      </c>
      <c r="B92" t="s">
        <v>259</v>
      </c>
      <c r="C92" t="s">
        <v>260</v>
      </c>
      <c r="D92" t="s">
        <v>266</v>
      </c>
      <c r="F92" s="1">
        <v>0</v>
      </c>
      <c r="G92" s="1">
        <v>625000</v>
      </c>
      <c r="I92" t="s">
        <v>281</v>
      </c>
      <c r="J92" t="s">
        <v>355</v>
      </c>
    </row>
    <row r="93" spans="1:10">
      <c r="A93" t="s">
        <v>0</v>
      </c>
      <c r="B93" t="s">
        <v>259</v>
      </c>
      <c r="C93" t="s">
        <v>260</v>
      </c>
      <c r="D93" t="s">
        <v>267</v>
      </c>
      <c r="F93" s="1">
        <v>0</v>
      </c>
      <c r="G93" s="1">
        <v>203000</v>
      </c>
      <c r="I93" t="s">
        <v>281</v>
      </c>
      <c r="J93" t="s">
        <v>355</v>
      </c>
    </row>
    <row r="94" spans="1:10">
      <c r="A94" t="s">
        <v>0</v>
      </c>
      <c r="B94" t="s">
        <v>259</v>
      </c>
      <c r="C94" t="s">
        <v>260</v>
      </c>
      <c r="D94" t="s">
        <v>268</v>
      </c>
      <c r="F94" s="1">
        <v>0</v>
      </c>
      <c r="G94" s="1">
        <v>235000</v>
      </c>
      <c r="I94" t="s">
        <v>281</v>
      </c>
      <c r="J94" t="s">
        <v>355</v>
      </c>
    </row>
    <row r="95" spans="1:10">
      <c r="A95" t="s">
        <v>0</v>
      </c>
      <c r="B95" t="s">
        <v>259</v>
      </c>
      <c r="C95" t="s">
        <v>260</v>
      </c>
      <c r="D95" t="s">
        <v>269</v>
      </c>
      <c r="F95" s="1">
        <v>0</v>
      </c>
      <c r="G95" s="1">
        <v>231000</v>
      </c>
      <c r="I95" t="s">
        <v>281</v>
      </c>
      <c r="J95" t="s">
        <v>355</v>
      </c>
    </row>
    <row r="96" spans="1:10">
      <c r="A96" t="s">
        <v>0</v>
      </c>
      <c r="B96" t="s">
        <v>259</v>
      </c>
      <c r="C96" t="s">
        <v>260</v>
      </c>
      <c r="D96" t="s">
        <v>238</v>
      </c>
      <c r="F96">
        <v>3558181</v>
      </c>
      <c r="G96" s="1">
        <v>1682552</v>
      </c>
      <c r="I96" t="s">
        <v>281</v>
      </c>
      <c r="J96" t="s">
        <v>355</v>
      </c>
    </row>
    <row r="97" spans="1:10">
      <c r="A97" t="s">
        <v>0</v>
      </c>
      <c r="B97" t="s">
        <v>259</v>
      </c>
      <c r="C97" t="s">
        <v>261</v>
      </c>
      <c r="D97" t="s">
        <v>270</v>
      </c>
      <c r="F97" s="1">
        <v>0</v>
      </c>
      <c r="G97" s="1">
        <v>370000</v>
      </c>
      <c r="I97" t="s">
        <v>281</v>
      </c>
      <c r="J97" t="s">
        <v>355</v>
      </c>
    </row>
    <row r="98" spans="1:10">
      <c r="A98" t="s">
        <v>0</v>
      </c>
      <c r="B98" t="s">
        <v>259</v>
      </c>
      <c r="C98" t="s">
        <v>261</v>
      </c>
      <c r="D98" t="s">
        <v>271</v>
      </c>
      <c r="F98" s="1">
        <v>0</v>
      </c>
      <c r="G98" s="1">
        <v>163000</v>
      </c>
      <c r="I98" t="s">
        <v>281</v>
      </c>
      <c r="J98" t="s">
        <v>355</v>
      </c>
    </row>
    <row r="99" spans="1:10">
      <c r="A99" t="s">
        <v>0</v>
      </c>
      <c r="B99" t="s">
        <v>259</v>
      </c>
      <c r="C99" t="s">
        <v>261</v>
      </c>
      <c r="D99" t="s">
        <v>272</v>
      </c>
      <c r="F99" s="1">
        <v>0</v>
      </c>
      <c r="G99" s="1">
        <v>507000</v>
      </c>
      <c r="I99" t="s">
        <v>281</v>
      </c>
      <c r="J99" t="s">
        <v>355</v>
      </c>
    </row>
    <row r="100" spans="1:10">
      <c r="A100" t="s">
        <v>0</v>
      </c>
      <c r="B100" t="s">
        <v>259</v>
      </c>
      <c r="C100" t="s">
        <v>261</v>
      </c>
      <c r="D100" t="s">
        <v>275</v>
      </c>
      <c r="F100" s="1">
        <v>0</v>
      </c>
      <c r="G100" s="1">
        <v>224000</v>
      </c>
      <c r="I100" t="s">
        <v>281</v>
      </c>
      <c r="J100" t="s">
        <v>355</v>
      </c>
    </row>
    <row r="101" spans="1:10">
      <c r="A101" t="s">
        <v>0</v>
      </c>
      <c r="B101" t="s">
        <v>259</v>
      </c>
      <c r="C101" t="s">
        <v>261</v>
      </c>
      <c r="D101" t="s">
        <v>274</v>
      </c>
      <c r="F101" s="1">
        <v>0</v>
      </c>
      <c r="G101" s="1">
        <v>89000</v>
      </c>
      <c r="I101" t="s">
        <v>281</v>
      </c>
      <c r="J101" t="s">
        <v>355</v>
      </c>
    </row>
    <row r="102" spans="1:10">
      <c r="A102" t="s">
        <v>0</v>
      </c>
      <c r="B102" t="s">
        <v>259</v>
      </c>
      <c r="C102" t="s">
        <v>261</v>
      </c>
      <c r="D102" t="s">
        <v>264</v>
      </c>
      <c r="F102" s="1">
        <v>0</v>
      </c>
      <c r="G102" s="1">
        <v>121000</v>
      </c>
      <c r="I102" t="s">
        <v>281</v>
      </c>
      <c r="J102" t="s">
        <v>355</v>
      </c>
    </row>
    <row r="103" spans="1:10">
      <c r="A103" t="s">
        <v>0</v>
      </c>
      <c r="B103" t="s">
        <v>259</v>
      </c>
      <c r="C103" t="s">
        <v>261</v>
      </c>
      <c r="D103" t="s">
        <v>353</v>
      </c>
      <c r="F103" s="1">
        <v>0</v>
      </c>
      <c r="G103" s="1">
        <v>104000</v>
      </c>
      <c r="I103" t="s">
        <v>281</v>
      </c>
      <c r="J103" t="s">
        <v>355</v>
      </c>
    </row>
    <row r="104" spans="1:10">
      <c r="A104" t="s">
        <v>0</v>
      </c>
      <c r="B104" t="s">
        <v>259</v>
      </c>
      <c r="C104" t="s">
        <v>261</v>
      </c>
      <c r="D104" t="s">
        <v>276</v>
      </c>
      <c r="F104" s="1">
        <v>0</v>
      </c>
      <c r="G104" s="1">
        <v>123000</v>
      </c>
      <c r="I104" t="s">
        <v>281</v>
      </c>
      <c r="J104" t="s">
        <v>355</v>
      </c>
    </row>
    <row r="105" spans="1:10">
      <c r="A105" t="s">
        <v>0</v>
      </c>
      <c r="B105" t="s">
        <v>259</v>
      </c>
      <c r="C105" t="s">
        <v>261</v>
      </c>
      <c r="D105" t="s">
        <v>277</v>
      </c>
      <c r="F105" s="1">
        <v>0</v>
      </c>
      <c r="G105" s="1">
        <v>110000</v>
      </c>
      <c r="I105" t="s">
        <v>281</v>
      </c>
      <c r="J105" t="s">
        <v>355</v>
      </c>
    </row>
    <row r="106" spans="1:10">
      <c r="A106" t="s">
        <v>0</v>
      </c>
      <c r="B106" t="s">
        <v>259</v>
      </c>
      <c r="C106" t="s">
        <v>261</v>
      </c>
      <c r="D106" t="s">
        <v>352</v>
      </c>
      <c r="F106" s="1">
        <v>0</v>
      </c>
      <c r="G106" s="1">
        <v>158000</v>
      </c>
      <c r="I106" t="s">
        <v>281</v>
      </c>
      <c r="J106" t="s">
        <v>355</v>
      </c>
    </row>
    <row r="107" spans="1:10">
      <c r="A107" t="s">
        <v>0</v>
      </c>
      <c r="B107" t="s">
        <v>259</v>
      </c>
      <c r="C107" t="s">
        <v>261</v>
      </c>
      <c r="D107" t="s">
        <v>273</v>
      </c>
      <c r="F107" s="1">
        <v>0</v>
      </c>
      <c r="G107" s="1">
        <v>574000</v>
      </c>
      <c r="I107" t="s">
        <v>281</v>
      </c>
      <c r="J107" t="s">
        <v>355</v>
      </c>
    </row>
    <row r="108" spans="1:10">
      <c r="A108" t="s">
        <v>0</v>
      </c>
      <c r="B108" t="s">
        <v>259</v>
      </c>
      <c r="C108" t="s">
        <v>261</v>
      </c>
      <c r="D108" t="s">
        <v>238</v>
      </c>
      <c r="F108">
        <v>5094973</v>
      </c>
      <c r="G108" s="1">
        <v>3096529</v>
      </c>
      <c r="I108" t="s">
        <v>281</v>
      </c>
      <c r="J108" t="s">
        <v>355</v>
      </c>
    </row>
    <row r="109" spans="1:10">
      <c r="A109" t="s">
        <v>0</v>
      </c>
      <c r="B109" t="s">
        <v>259</v>
      </c>
      <c r="C109" t="s">
        <v>262</v>
      </c>
      <c r="F109" s="1">
        <v>111093</v>
      </c>
      <c r="G109" s="1">
        <v>112901</v>
      </c>
      <c r="I109" t="s">
        <v>281</v>
      </c>
      <c r="J109" t="s">
        <v>355</v>
      </c>
    </row>
    <row r="110" spans="1:10">
      <c r="A110" t="s">
        <v>0</v>
      </c>
      <c r="B110" t="s">
        <v>278</v>
      </c>
      <c r="F110" s="1">
        <v>965080</v>
      </c>
      <c r="G110" s="1">
        <v>1061372</v>
      </c>
      <c r="H110" t="s">
        <v>279</v>
      </c>
      <c r="I110" t="s">
        <v>280</v>
      </c>
      <c r="J110" t="s">
        <v>356</v>
      </c>
    </row>
    <row r="111" spans="1:10">
      <c r="A111" t="s">
        <v>342</v>
      </c>
      <c r="B111" t="s">
        <v>283</v>
      </c>
      <c r="C111" t="s">
        <v>284</v>
      </c>
      <c r="F111" s="1">
        <v>296778</v>
      </c>
      <c r="G111" s="1">
        <v>221333</v>
      </c>
      <c r="I111" t="s">
        <v>325</v>
      </c>
      <c r="J111" t="s">
        <v>358</v>
      </c>
    </row>
    <row r="112" spans="1:10">
      <c r="A112" t="s">
        <v>342</v>
      </c>
      <c r="B112" t="s">
        <v>283</v>
      </c>
      <c r="C112" t="s">
        <v>286</v>
      </c>
      <c r="D112" t="s">
        <v>359</v>
      </c>
      <c r="F112" s="1">
        <v>14307551</v>
      </c>
      <c r="G112" s="1">
        <v>14353170</v>
      </c>
      <c r="I112" t="s">
        <v>325</v>
      </c>
      <c r="J112" t="s">
        <v>358</v>
      </c>
    </row>
    <row r="113" spans="1:10">
      <c r="A113" t="s">
        <v>342</v>
      </c>
      <c r="B113" t="s">
        <v>283</v>
      </c>
      <c r="C113" t="s">
        <v>286</v>
      </c>
      <c r="D113" t="s">
        <v>360</v>
      </c>
      <c r="F113" s="1">
        <v>4528809</v>
      </c>
      <c r="G113" s="1">
        <v>4636855</v>
      </c>
      <c r="I113" t="s">
        <v>325</v>
      </c>
      <c r="J113" t="s">
        <v>358</v>
      </c>
    </row>
    <row r="114" spans="1:10">
      <c r="A114" t="s">
        <v>342</v>
      </c>
      <c r="B114" t="s">
        <v>283</v>
      </c>
      <c r="C114" t="s">
        <v>286</v>
      </c>
      <c r="D114" t="s">
        <v>361</v>
      </c>
      <c r="F114" s="1">
        <v>1407431</v>
      </c>
      <c r="G114" s="1">
        <v>1272988</v>
      </c>
      <c r="I114" t="s">
        <v>325</v>
      </c>
      <c r="J114" t="s">
        <v>358</v>
      </c>
    </row>
    <row r="115" spans="1:10">
      <c r="A115" t="s">
        <v>342</v>
      </c>
      <c r="B115" t="s">
        <v>283</v>
      </c>
      <c r="C115" t="s">
        <v>286</v>
      </c>
      <c r="D115" t="s">
        <v>238</v>
      </c>
      <c r="F115" s="1">
        <v>26696</v>
      </c>
      <c r="G115" s="1">
        <v>17597</v>
      </c>
      <c r="I115" t="s">
        <v>325</v>
      </c>
      <c r="J115" t="s">
        <v>358</v>
      </c>
    </row>
    <row r="116" spans="1:10">
      <c r="A116" t="s">
        <v>342</v>
      </c>
      <c r="B116" t="s">
        <v>283</v>
      </c>
      <c r="C116" t="s">
        <v>285</v>
      </c>
      <c r="D116" t="s">
        <v>362</v>
      </c>
      <c r="F116" s="1">
        <v>806986</v>
      </c>
      <c r="G116" s="1">
        <v>364523</v>
      </c>
      <c r="I116" t="s">
        <v>325</v>
      </c>
      <c r="J116" t="s">
        <v>358</v>
      </c>
    </row>
    <row r="117" spans="1:10">
      <c r="A117" t="s">
        <v>342</v>
      </c>
      <c r="B117" t="s">
        <v>283</v>
      </c>
      <c r="C117" t="s">
        <v>285</v>
      </c>
      <c r="D117" t="s">
        <v>363</v>
      </c>
      <c r="F117" s="1">
        <v>1446991</v>
      </c>
      <c r="G117" s="1">
        <v>1579588</v>
      </c>
      <c r="I117" t="s">
        <v>325</v>
      </c>
      <c r="J117" t="s">
        <v>358</v>
      </c>
    </row>
    <row r="118" spans="1:10">
      <c r="A118" t="s">
        <v>342</v>
      </c>
      <c r="B118" t="s">
        <v>283</v>
      </c>
      <c r="C118" t="s">
        <v>285</v>
      </c>
      <c r="D118" t="s">
        <v>364</v>
      </c>
      <c r="F118" s="1">
        <v>56931</v>
      </c>
      <c r="G118" s="1">
        <v>56400</v>
      </c>
      <c r="I118" t="s">
        <v>325</v>
      </c>
      <c r="J118" t="s">
        <v>358</v>
      </c>
    </row>
    <row r="119" spans="1:10">
      <c r="A119" t="s">
        <v>342</v>
      </c>
      <c r="B119" t="s">
        <v>283</v>
      </c>
      <c r="C119" t="s">
        <v>285</v>
      </c>
      <c r="D119" t="s">
        <v>365</v>
      </c>
      <c r="F119" s="1">
        <v>34707</v>
      </c>
      <c r="G119" s="1">
        <v>72312</v>
      </c>
      <c r="I119" t="s">
        <v>325</v>
      </c>
      <c r="J119" t="s">
        <v>358</v>
      </c>
    </row>
    <row r="120" spans="1:10">
      <c r="A120" t="s">
        <v>342</v>
      </c>
      <c r="B120" t="s">
        <v>283</v>
      </c>
      <c r="C120" t="s">
        <v>285</v>
      </c>
      <c r="D120" t="s">
        <v>238</v>
      </c>
      <c r="F120" s="1">
        <v>14910</v>
      </c>
      <c r="G120" s="1">
        <v>15965</v>
      </c>
      <c r="I120" t="s">
        <v>325</v>
      </c>
      <c r="J120" t="s">
        <v>358</v>
      </c>
    </row>
    <row r="121" spans="1:10">
      <c r="A121" t="s">
        <v>342</v>
      </c>
      <c r="B121" t="s">
        <v>287</v>
      </c>
      <c r="C121" t="s">
        <v>288</v>
      </c>
      <c r="F121" s="1">
        <v>67563</v>
      </c>
      <c r="G121" s="1">
        <v>64200</v>
      </c>
      <c r="I121" t="s">
        <v>325</v>
      </c>
      <c r="J121" t="s">
        <v>358</v>
      </c>
    </row>
    <row r="122" spans="1:10">
      <c r="A122" t="s">
        <v>342</v>
      </c>
      <c r="B122" t="s">
        <v>287</v>
      </c>
      <c r="C122" t="s">
        <v>289</v>
      </c>
      <c r="F122" s="1">
        <v>160478</v>
      </c>
      <c r="G122" s="1">
        <v>177550</v>
      </c>
      <c r="I122" t="s">
        <v>325</v>
      </c>
      <c r="J122" t="s">
        <v>358</v>
      </c>
    </row>
    <row r="123" spans="1:10">
      <c r="A123" t="s">
        <v>342</v>
      </c>
      <c r="B123" t="s">
        <v>290</v>
      </c>
      <c r="C123" t="s">
        <v>291</v>
      </c>
      <c r="F123" s="1">
        <v>165232</v>
      </c>
      <c r="G123" s="1">
        <v>187668</v>
      </c>
      <c r="H123" t="s">
        <v>295</v>
      </c>
      <c r="I123" t="s">
        <v>325</v>
      </c>
      <c r="J123" t="s">
        <v>358</v>
      </c>
    </row>
    <row r="124" spans="1:10">
      <c r="A124" t="s">
        <v>342</v>
      </c>
      <c r="B124" t="s">
        <v>290</v>
      </c>
      <c r="C124" t="s">
        <v>292</v>
      </c>
      <c r="F124" s="1">
        <v>62837</v>
      </c>
      <c r="G124" s="1">
        <v>66179</v>
      </c>
      <c r="I124" t="s">
        <v>325</v>
      </c>
      <c r="J124" t="s">
        <v>358</v>
      </c>
    </row>
    <row r="125" spans="1:10">
      <c r="A125" t="s">
        <v>342</v>
      </c>
      <c r="B125" t="s">
        <v>290</v>
      </c>
      <c r="C125" t="s">
        <v>293</v>
      </c>
      <c r="F125" s="1">
        <v>72921</v>
      </c>
      <c r="G125" s="1">
        <v>78882</v>
      </c>
      <c r="I125" t="s">
        <v>325</v>
      </c>
      <c r="J125" t="s">
        <v>358</v>
      </c>
    </row>
    <row r="126" spans="1:10">
      <c r="A126" t="s">
        <v>342</v>
      </c>
      <c r="B126" t="s">
        <v>290</v>
      </c>
      <c r="C126" t="s">
        <v>294</v>
      </c>
      <c r="F126" s="1">
        <v>9630</v>
      </c>
      <c r="G126" s="1">
        <v>6887</v>
      </c>
      <c r="I126" t="s">
        <v>325</v>
      </c>
      <c r="J126" t="s">
        <v>358</v>
      </c>
    </row>
    <row r="127" spans="1:10">
      <c r="A127" t="s">
        <v>342</v>
      </c>
      <c r="B127" t="s">
        <v>290</v>
      </c>
      <c r="C127" t="s">
        <v>296</v>
      </c>
      <c r="F127" s="1">
        <v>42556</v>
      </c>
      <c r="G127" s="1">
        <v>39677</v>
      </c>
      <c r="I127" t="s">
        <v>325</v>
      </c>
      <c r="J127" t="s">
        <v>358</v>
      </c>
    </row>
    <row r="128" spans="1:10">
      <c r="A128" t="s">
        <v>342</v>
      </c>
      <c r="B128" t="s">
        <v>290</v>
      </c>
      <c r="C128" t="s">
        <v>366</v>
      </c>
      <c r="F128" s="1">
        <v>70106</v>
      </c>
      <c r="G128" s="1">
        <v>145949</v>
      </c>
      <c r="I128" t="s">
        <v>325</v>
      </c>
      <c r="J128" t="s">
        <v>358</v>
      </c>
    </row>
    <row r="129" spans="1:10">
      <c r="A129" t="s">
        <v>342</v>
      </c>
      <c r="B129" t="s">
        <v>297</v>
      </c>
      <c r="C129" t="s">
        <v>298</v>
      </c>
      <c r="F129" s="1">
        <v>36578786</v>
      </c>
      <c r="G129" s="1">
        <v>39469194</v>
      </c>
      <c r="I129" t="s">
        <v>325</v>
      </c>
      <c r="J129" t="s">
        <v>358</v>
      </c>
    </row>
    <row r="130" spans="1:10">
      <c r="A130" t="s">
        <v>342</v>
      </c>
      <c r="B130" t="s">
        <v>297</v>
      </c>
      <c r="C130" t="s">
        <v>299</v>
      </c>
      <c r="F130" s="1">
        <v>239531</v>
      </c>
      <c r="G130" s="1">
        <v>317244</v>
      </c>
      <c r="I130" t="s">
        <v>325</v>
      </c>
      <c r="J130" t="s">
        <v>358</v>
      </c>
    </row>
    <row r="131" spans="1:10">
      <c r="A131" t="s">
        <v>342</v>
      </c>
      <c r="B131" t="s">
        <v>300</v>
      </c>
      <c r="C131" t="s">
        <v>301</v>
      </c>
      <c r="F131" s="1">
        <v>200806</v>
      </c>
      <c r="G131" s="1">
        <v>232159</v>
      </c>
      <c r="I131" t="s">
        <v>325</v>
      </c>
      <c r="J131" t="s">
        <v>358</v>
      </c>
    </row>
    <row r="132" spans="1:10">
      <c r="A132" t="s">
        <v>342</v>
      </c>
      <c r="B132" t="s">
        <v>300</v>
      </c>
      <c r="C132" t="s">
        <v>302</v>
      </c>
      <c r="F132" s="1">
        <v>14871086</v>
      </c>
      <c r="G132" s="1">
        <v>15572070</v>
      </c>
      <c r="I132" t="s">
        <v>325</v>
      </c>
      <c r="J132" t="s">
        <v>358</v>
      </c>
    </row>
    <row r="133" spans="1:10">
      <c r="A133" t="s">
        <v>342</v>
      </c>
      <c r="B133" t="s">
        <v>300</v>
      </c>
      <c r="C133" t="s">
        <v>303</v>
      </c>
      <c r="F133" s="1">
        <v>6219720</v>
      </c>
      <c r="G133" s="1">
        <v>6892221</v>
      </c>
      <c r="I133" t="s">
        <v>325</v>
      </c>
      <c r="J133" t="s">
        <v>358</v>
      </c>
    </row>
    <row r="134" spans="1:10">
      <c r="A134" t="s">
        <v>342</v>
      </c>
      <c r="B134" t="s">
        <v>300</v>
      </c>
      <c r="C134" t="s">
        <v>307</v>
      </c>
      <c r="F134" s="1">
        <v>356023</v>
      </c>
      <c r="G134" s="1">
        <v>370536</v>
      </c>
      <c r="I134" t="s">
        <v>325</v>
      </c>
      <c r="J134" t="s">
        <v>358</v>
      </c>
    </row>
    <row r="135" spans="1:10">
      <c r="A135" t="s">
        <v>342</v>
      </c>
      <c r="B135" t="s">
        <v>300</v>
      </c>
      <c r="C135" t="s">
        <v>304</v>
      </c>
      <c r="F135" s="1">
        <v>22185</v>
      </c>
      <c r="G135" s="1">
        <v>21462</v>
      </c>
      <c r="I135" t="s">
        <v>325</v>
      </c>
      <c r="J135" t="s">
        <v>358</v>
      </c>
    </row>
    <row r="136" spans="1:10">
      <c r="A136" t="s">
        <v>342</v>
      </c>
      <c r="B136" t="s">
        <v>300</v>
      </c>
      <c r="C136" t="s">
        <v>305</v>
      </c>
      <c r="F136" s="1">
        <v>81376</v>
      </c>
      <c r="G136" s="1">
        <v>370901</v>
      </c>
      <c r="I136" t="s">
        <v>325</v>
      </c>
      <c r="J136" t="s">
        <v>358</v>
      </c>
    </row>
    <row r="137" spans="1:10">
      <c r="A137" t="s">
        <v>342</v>
      </c>
      <c r="B137" t="s">
        <v>300</v>
      </c>
      <c r="C137" t="s">
        <v>306</v>
      </c>
      <c r="F137" s="1">
        <v>96972</v>
      </c>
      <c r="G137" s="1">
        <v>99280</v>
      </c>
      <c r="I137" t="s">
        <v>325</v>
      </c>
      <c r="J137" t="s">
        <v>358</v>
      </c>
    </row>
    <row r="138" spans="1:10">
      <c r="A138" t="s">
        <v>342</v>
      </c>
      <c r="B138" t="s">
        <v>308</v>
      </c>
      <c r="F138" s="1">
        <v>46572</v>
      </c>
      <c r="G138" s="1">
        <v>56896</v>
      </c>
      <c r="H138" t="s">
        <v>368</v>
      </c>
      <c r="I138" t="s">
        <v>325</v>
      </c>
      <c r="J138" t="s">
        <v>358</v>
      </c>
    </row>
    <row r="139" spans="1:10">
      <c r="A139" t="s">
        <v>342</v>
      </c>
      <c r="B139" t="s">
        <v>309</v>
      </c>
      <c r="C139" t="s">
        <v>310</v>
      </c>
      <c r="F139" s="1">
        <v>213396</v>
      </c>
      <c r="G139" s="1">
        <v>96515</v>
      </c>
      <c r="I139" t="s">
        <v>325</v>
      </c>
      <c r="J139" t="s">
        <v>358</v>
      </c>
    </row>
    <row r="140" spans="1:10">
      <c r="A140" t="s">
        <v>342</v>
      </c>
      <c r="B140" t="s">
        <v>309</v>
      </c>
      <c r="C140" t="s">
        <v>311</v>
      </c>
      <c r="F140" s="1">
        <v>98960</v>
      </c>
      <c r="G140" s="1">
        <v>111572</v>
      </c>
      <c r="I140" t="s">
        <v>325</v>
      </c>
      <c r="J140" t="s">
        <v>358</v>
      </c>
    </row>
    <row r="141" spans="1:10">
      <c r="A141" t="s">
        <v>342</v>
      </c>
      <c r="B141" t="s">
        <v>309</v>
      </c>
      <c r="C141" t="s">
        <v>314</v>
      </c>
      <c r="F141" s="1">
        <v>93419</v>
      </c>
      <c r="G141" s="1">
        <v>95811</v>
      </c>
      <c r="I141" t="s">
        <v>325</v>
      </c>
      <c r="J141" t="s">
        <v>358</v>
      </c>
    </row>
    <row r="142" spans="1:10">
      <c r="A142" t="s">
        <v>342</v>
      </c>
      <c r="B142" t="s">
        <v>309</v>
      </c>
      <c r="C142" t="s">
        <v>312</v>
      </c>
      <c r="F142" s="1">
        <v>505742</v>
      </c>
      <c r="G142" s="1">
        <v>518597</v>
      </c>
      <c r="I142" t="s">
        <v>325</v>
      </c>
      <c r="J142" t="s">
        <v>358</v>
      </c>
    </row>
    <row r="143" spans="1:10">
      <c r="A143" t="s">
        <v>342</v>
      </c>
      <c r="B143" t="s">
        <v>309</v>
      </c>
      <c r="C143" t="s">
        <v>313</v>
      </c>
      <c r="F143" s="1">
        <v>135673</v>
      </c>
      <c r="G143" s="1">
        <v>75910</v>
      </c>
      <c r="I143" t="s">
        <v>325</v>
      </c>
      <c r="J143" t="s">
        <v>358</v>
      </c>
    </row>
    <row r="144" spans="1:10">
      <c r="A144" t="s">
        <v>342</v>
      </c>
      <c r="B144" t="s">
        <v>315</v>
      </c>
      <c r="C144" t="s">
        <v>317</v>
      </c>
      <c r="F144" s="1">
        <v>54131</v>
      </c>
      <c r="G144" s="1">
        <v>52953</v>
      </c>
      <c r="I144" t="s">
        <v>325</v>
      </c>
      <c r="J144" t="s">
        <v>358</v>
      </c>
    </row>
    <row r="145" spans="1:10">
      <c r="A145" t="s">
        <v>342</v>
      </c>
      <c r="B145" t="s">
        <v>315</v>
      </c>
      <c r="C145" t="s">
        <v>316</v>
      </c>
      <c r="F145" s="1">
        <v>4903</v>
      </c>
      <c r="G145" s="1">
        <v>4491</v>
      </c>
      <c r="I145" t="s">
        <v>325</v>
      </c>
      <c r="J145" t="s">
        <v>358</v>
      </c>
    </row>
    <row r="146" spans="1:10">
      <c r="A146" t="s">
        <v>342</v>
      </c>
      <c r="B146" t="s">
        <v>318</v>
      </c>
      <c r="F146" s="1">
        <v>14882</v>
      </c>
      <c r="G146" s="1">
        <v>15732</v>
      </c>
      <c r="I146" t="s">
        <v>325</v>
      </c>
      <c r="J146" t="s">
        <v>358</v>
      </c>
    </row>
    <row r="147" spans="1:10">
      <c r="A147" t="s">
        <v>342</v>
      </c>
      <c r="B147" t="s">
        <v>367</v>
      </c>
      <c r="F147" s="1">
        <v>5200</v>
      </c>
      <c r="G147" s="1">
        <v>5832</v>
      </c>
      <c r="I147" t="s">
        <v>325</v>
      </c>
      <c r="J147" t="s">
        <v>358</v>
      </c>
    </row>
    <row r="148" spans="1:10">
      <c r="A148" t="s">
        <v>342</v>
      </c>
      <c r="B148" t="s">
        <v>319</v>
      </c>
      <c r="C148" t="s">
        <v>320</v>
      </c>
      <c r="F148" s="1">
        <v>83866</v>
      </c>
      <c r="G148" s="1">
        <v>98806</v>
      </c>
      <c r="I148" t="s">
        <v>325</v>
      </c>
      <c r="J148" t="s">
        <v>358</v>
      </c>
    </row>
    <row r="149" spans="1:10">
      <c r="A149" t="s">
        <v>342</v>
      </c>
      <c r="B149" t="s">
        <v>319</v>
      </c>
      <c r="C149" t="s">
        <v>322</v>
      </c>
      <c r="F149" s="1">
        <v>47460</v>
      </c>
      <c r="G149" s="1">
        <v>52020</v>
      </c>
      <c r="I149" t="s">
        <v>325</v>
      </c>
      <c r="J149" t="s">
        <v>358</v>
      </c>
    </row>
    <row r="150" spans="1:10">
      <c r="A150" t="s">
        <v>342</v>
      </c>
      <c r="B150" t="s">
        <v>319</v>
      </c>
      <c r="C150" t="s">
        <v>321</v>
      </c>
      <c r="F150" s="1">
        <v>32274</v>
      </c>
      <c r="G150" s="1">
        <v>32396</v>
      </c>
      <c r="I150" t="s">
        <v>325</v>
      </c>
      <c r="J150" t="s">
        <v>358</v>
      </c>
    </row>
    <row r="151" spans="1:10">
      <c r="A151" t="s">
        <v>342</v>
      </c>
      <c r="B151" t="s">
        <v>323</v>
      </c>
      <c r="F151" s="1">
        <v>100265</v>
      </c>
      <c r="G151" s="1">
        <v>92885</v>
      </c>
      <c r="I151" t="s">
        <v>325</v>
      </c>
      <c r="J151" t="s">
        <v>358</v>
      </c>
    </row>
    <row r="152" spans="1:10">
      <c r="A152" t="s">
        <v>342</v>
      </c>
      <c r="B152" t="s">
        <v>324</v>
      </c>
      <c r="F152" s="1">
        <v>53303</v>
      </c>
      <c r="G152" s="1">
        <v>56030</v>
      </c>
      <c r="I152" t="s">
        <v>325</v>
      </c>
      <c r="J152" t="s">
        <v>358</v>
      </c>
    </row>
    <row r="153" spans="1:10">
      <c r="A153" t="s">
        <v>326</v>
      </c>
      <c r="B153" t="s">
        <v>327</v>
      </c>
      <c r="C153" t="s">
        <v>328</v>
      </c>
      <c r="D153" t="s">
        <v>331</v>
      </c>
      <c r="F153" s="1">
        <v>358810</v>
      </c>
      <c r="G153">
        <v>391677</v>
      </c>
      <c r="I153" t="s">
        <v>396</v>
      </c>
      <c r="J153" t="s">
        <v>373</v>
      </c>
    </row>
    <row r="154" spans="1:10">
      <c r="A154" t="s">
        <v>326</v>
      </c>
      <c r="B154" t="s">
        <v>327</v>
      </c>
      <c r="C154" t="s">
        <v>328</v>
      </c>
      <c r="D154" t="s">
        <v>369</v>
      </c>
      <c r="F154" s="1">
        <v>54815</v>
      </c>
      <c r="G154" s="1">
        <v>166746</v>
      </c>
      <c r="I154" t="s">
        <v>396</v>
      </c>
      <c r="J154" t="s">
        <v>373</v>
      </c>
    </row>
    <row r="155" spans="1:10">
      <c r="A155" t="s">
        <v>326</v>
      </c>
      <c r="B155" t="s">
        <v>327</v>
      </c>
      <c r="C155" t="s">
        <v>328</v>
      </c>
      <c r="D155" t="s">
        <v>238</v>
      </c>
      <c r="F155" s="1">
        <v>185320</v>
      </c>
      <c r="G155" s="1">
        <v>265991</v>
      </c>
      <c r="I155" t="s">
        <v>396</v>
      </c>
      <c r="J155" t="s">
        <v>373</v>
      </c>
    </row>
    <row r="156" spans="1:10">
      <c r="A156" t="s">
        <v>326</v>
      </c>
      <c r="B156" t="s">
        <v>327</v>
      </c>
      <c r="C156" t="s">
        <v>330</v>
      </c>
      <c r="D156" t="s">
        <v>370</v>
      </c>
      <c r="F156" s="1">
        <v>156204</v>
      </c>
      <c r="G156" s="1">
        <v>144813</v>
      </c>
      <c r="I156" t="s">
        <v>396</v>
      </c>
      <c r="J156" t="s">
        <v>373</v>
      </c>
    </row>
    <row r="157" spans="1:10">
      <c r="A157" t="s">
        <v>326</v>
      </c>
      <c r="B157" t="s">
        <v>327</v>
      </c>
      <c r="C157" t="s">
        <v>330</v>
      </c>
      <c r="D157" t="s">
        <v>371</v>
      </c>
      <c r="F157" s="1">
        <v>4380</v>
      </c>
      <c r="G157" s="1">
        <v>61300</v>
      </c>
      <c r="I157" t="s">
        <v>396</v>
      </c>
      <c r="J157" t="s">
        <v>373</v>
      </c>
    </row>
    <row r="158" spans="1:10">
      <c r="A158" t="s">
        <v>326</v>
      </c>
      <c r="B158" t="s">
        <v>327</v>
      </c>
      <c r="C158" t="s">
        <v>330</v>
      </c>
      <c r="D158" t="s">
        <v>332</v>
      </c>
      <c r="F158" s="1">
        <v>70684</v>
      </c>
      <c r="G158" s="1">
        <v>74679</v>
      </c>
      <c r="I158" t="s">
        <v>396</v>
      </c>
      <c r="J158" t="s">
        <v>373</v>
      </c>
    </row>
    <row r="159" spans="1:10">
      <c r="A159" t="s">
        <v>326</v>
      </c>
      <c r="B159" t="s">
        <v>327</v>
      </c>
      <c r="C159" t="s">
        <v>330</v>
      </c>
      <c r="D159" t="s">
        <v>238</v>
      </c>
      <c r="F159" s="1">
        <v>146212</v>
      </c>
      <c r="G159" s="1">
        <v>88646</v>
      </c>
      <c r="I159" t="s">
        <v>396</v>
      </c>
      <c r="J159" t="s">
        <v>373</v>
      </c>
    </row>
    <row r="160" spans="1:10">
      <c r="A160" t="s">
        <v>326</v>
      </c>
      <c r="B160" t="s">
        <v>327</v>
      </c>
      <c r="C160" t="s">
        <v>329</v>
      </c>
      <c r="F160" s="1">
        <v>348943</v>
      </c>
      <c r="G160" s="1">
        <v>355997</v>
      </c>
      <c r="I160" t="s">
        <v>396</v>
      </c>
      <c r="J160" t="s">
        <v>373</v>
      </c>
    </row>
    <row r="161" spans="1:10">
      <c r="A161" t="s">
        <v>326</v>
      </c>
      <c r="B161" t="s">
        <v>333</v>
      </c>
      <c r="C161" t="s">
        <v>334</v>
      </c>
      <c r="D161" t="s">
        <v>337</v>
      </c>
      <c r="F161" s="1">
        <v>21525</v>
      </c>
      <c r="G161" s="1">
        <v>22040</v>
      </c>
      <c r="I161" t="s">
        <v>396</v>
      </c>
      <c r="J161" t="s">
        <v>373</v>
      </c>
    </row>
    <row r="162" spans="1:10">
      <c r="A162" t="s">
        <v>326</v>
      </c>
      <c r="B162" t="s">
        <v>333</v>
      </c>
      <c r="C162" t="s">
        <v>334</v>
      </c>
      <c r="D162" t="s">
        <v>336</v>
      </c>
      <c r="F162" s="1">
        <v>333293</v>
      </c>
      <c r="G162" s="1">
        <v>332570</v>
      </c>
      <c r="I162" t="s">
        <v>396</v>
      </c>
      <c r="J162" t="s">
        <v>373</v>
      </c>
    </row>
    <row r="163" spans="1:10">
      <c r="A163" t="s">
        <v>326</v>
      </c>
      <c r="B163" t="s">
        <v>333</v>
      </c>
      <c r="C163" t="s">
        <v>334</v>
      </c>
      <c r="D163" t="s">
        <v>338</v>
      </c>
      <c r="F163" s="1">
        <v>224611</v>
      </c>
      <c r="G163" s="1">
        <v>223629</v>
      </c>
      <c r="I163" t="s">
        <v>396</v>
      </c>
      <c r="J163" t="s">
        <v>373</v>
      </c>
    </row>
    <row r="164" spans="1:10">
      <c r="A164" t="s">
        <v>326</v>
      </c>
      <c r="B164" t="s">
        <v>333</v>
      </c>
      <c r="C164" t="s">
        <v>334</v>
      </c>
      <c r="D164" t="s">
        <v>339</v>
      </c>
      <c r="F164" s="1">
        <v>656092</v>
      </c>
      <c r="G164" s="1">
        <v>671783</v>
      </c>
      <c r="I164" t="s">
        <v>396</v>
      </c>
      <c r="J164" t="s">
        <v>373</v>
      </c>
    </row>
    <row r="165" spans="1:10">
      <c r="A165" t="s">
        <v>326</v>
      </c>
      <c r="B165" t="s">
        <v>333</v>
      </c>
      <c r="C165" t="s">
        <v>334</v>
      </c>
      <c r="D165" t="s">
        <v>340</v>
      </c>
      <c r="F165" s="1">
        <v>139152</v>
      </c>
      <c r="G165" s="1">
        <v>169592</v>
      </c>
      <c r="I165" t="s">
        <v>396</v>
      </c>
      <c r="J165" t="s">
        <v>373</v>
      </c>
    </row>
    <row r="166" spans="1:10">
      <c r="A166" t="s">
        <v>326</v>
      </c>
      <c r="B166" t="s">
        <v>333</v>
      </c>
      <c r="C166" t="s">
        <v>334</v>
      </c>
      <c r="D166" t="s">
        <v>341</v>
      </c>
      <c r="F166" s="1">
        <v>248368</v>
      </c>
      <c r="G166" s="1">
        <v>266287</v>
      </c>
      <c r="I166" t="s">
        <v>396</v>
      </c>
      <c r="J166" t="s">
        <v>373</v>
      </c>
    </row>
    <row r="167" spans="1:10">
      <c r="A167" t="s">
        <v>326</v>
      </c>
      <c r="B167" t="s">
        <v>333</v>
      </c>
      <c r="C167" t="s">
        <v>334</v>
      </c>
      <c r="D167" t="s">
        <v>372</v>
      </c>
      <c r="F167" s="1">
        <v>20000</v>
      </c>
      <c r="G167" s="1">
        <v>39600</v>
      </c>
      <c r="I167" t="s">
        <v>396</v>
      </c>
      <c r="J167" t="s">
        <v>373</v>
      </c>
    </row>
    <row r="168" spans="1:10">
      <c r="A168" t="s">
        <v>326</v>
      </c>
      <c r="B168" t="s">
        <v>333</v>
      </c>
      <c r="C168" t="s">
        <v>335</v>
      </c>
      <c r="F168" s="1">
        <v>282607</v>
      </c>
      <c r="G168" s="1">
        <v>225435</v>
      </c>
      <c r="I168" t="s">
        <v>396</v>
      </c>
      <c r="J168" t="s">
        <v>373</v>
      </c>
    </row>
    <row r="169" spans="1:10">
      <c r="A169" t="s">
        <v>326</v>
      </c>
      <c r="B169" t="s">
        <v>333</v>
      </c>
      <c r="C169" t="s">
        <v>329</v>
      </c>
      <c r="F169" s="1">
        <v>75792</v>
      </c>
      <c r="G169" s="1">
        <v>75363</v>
      </c>
      <c r="I169" t="s">
        <v>396</v>
      </c>
      <c r="J169" t="s">
        <v>373</v>
      </c>
    </row>
    <row r="170" spans="1:10">
      <c r="A170" t="s">
        <v>326</v>
      </c>
      <c r="B170" t="s">
        <v>495</v>
      </c>
      <c r="C170" t="s">
        <v>490</v>
      </c>
      <c r="F170" s="1">
        <v>7031679</v>
      </c>
      <c r="G170" s="1">
        <v>7223425</v>
      </c>
      <c r="I170" t="s">
        <v>396</v>
      </c>
      <c r="J170" t="s">
        <v>373</v>
      </c>
    </row>
    <row r="171" spans="1:10">
      <c r="A171" t="s">
        <v>326</v>
      </c>
      <c r="B171" t="s">
        <v>495</v>
      </c>
      <c r="C171" t="s">
        <v>491</v>
      </c>
      <c r="F171" s="1">
        <v>1083297</v>
      </c>
      <c r="G171" s="1">
        <v>1289201</v>
      </c>
      <c r="I171" t="s">
        <v>396</v>
      </c>
      <c r="J171" t="s">
        <v>373</v>
      </c>
    </row>
    <row r="172" spans="1:10">
      <c r="A172" t="s">
        <v>326</v>
      </c>
      <c r="B172" t="s">
        <v>495</v>
      </c>
      <c r="C172" t="s">
        <v>492</v>
      </c>
      <c r="F172" s="1">
        <v>3029377</v>
      </c>
      <c r="G172" s="1">
        <v>3093626</v>
      </c>
      <c r="I172" t="s">
        <v>396</v>
      </c>
      <c r="J172" t="s">
        <v>373</v>
      </c>
    </row>
    <row r="173" spans="1:10">
      <c r="A173" t="s">
        <v>326</v>
      </c>
      <c r="B173" t="s">
        <v>495</v>
      </c>
      <c r="C173" t="s">
        <v>493</v>
      </c>
      <c r="F173" s="1">
        <v>1613473</v>
      </c>
      <c r="G173" s="1">
        <v>1555018</v>
      </c>
      <c r="I173" t="s">
        <v>396</v>
      </c>
      <c r="J173" t="s">
        <v>373</v>
      </c>
    </row>
    <row r="174" spans="1:10">
      <c r="A174" t="s">
        <v>326</v>
      </c>
      <c r="B174" t="s">
        <v>495</v>
      </c>
      <c r="C174" t="s">
        <v>494</v>
      </c>
      <c r="F174" s="1">
        <v>69264</v>
      </c>
      <c r="G174" s="1">
        <v>67795</v>
      </c>
      <c r="I174" t="s">
        <v>396</v>
      </c>
      <c r="J174" t="s">
        <v>373</v>
      </c>
    </row>
    <row r="175" spans="1:10">
      <c r="A175" t="s">
        <v>326</v>
      </c>
      <c r="B175" t="s">
        <v>495</v>
      </c>
      <c r="C175" t="s">
        <v>329</v>
      </c>
      <c r="F175" s="1">
        <v>184277</v>
      </c>
      <c r="G175" s="1">
        <v>184485</v>
      </c>
      <c r="I175" t="s">
        <v>396</v>
      </c>
      <c r="J175" t="s">
        <v>373</v>
      </c>
    </row>
    <row r="176" spans="1:10">
      <c r="A176" t="s">
        <v>326</v>
      </c>
      <c r="B176" t="s">
        <v>496</v>
      </c>
      <c r="C176" t="s">
        <v>497</v>
      </c>
      <c r="F176" s="1">
        <v>1741</v>
      </c>
      <c r="G176" s="1">
        <v>3395</v>
      </c>
      <c r="I176" t="s">
        <v>396</v>
      </c>
      <c r="J176" t="s">
        <v>373</v>
      </c>
    </row>
    <row r="177" spans="1:10">
      <c r="A177" t="s">
        <v>326</v>
      </c>
      <c r="B177" t="s">
        <v>496</v>
      </c>
      <c r="C177" t="s">
        <v>498</v>
      </c>
      <c r="F177" s="1">
        <v>9998</v>
      </c>
      <c r="G177" s="1">
        <v>13725</v>
      </c>
      <c r="I177" t="s">
        <v>396</v>
      </c>
      <c r="J177" t="s">
        <v>373</v>
      </c>
    </row>
    <row r="178" spans="1:10">
      <c r="A178" t="s">
        <v>326</v>
      </c>
      <c r="B178" t="s">
        <v>496</v>
      </c>
      <c r="C178" t="s">
        <v>499</v>
      </c>
      <c r="F178" s="1">
        <v>1583</v>
      </c>
      <c r="G178" s="1">
        <v>3000</v>
      </c>
      <c r="I178" t="s">
        <v>396</v>
      </c>
      <c r="J178" t="s">
        <v>373</v>
      </c>
    </row>
    <row r="179" spans="1:10">
      <c r="A179" t="s">
        <v>326</v>
      </c>
      <c r="B179" t="s">
        <v>496</v>
      </c>
      <c r="C179" t="s">
        <v>500</v>
      </c>
      <c r="F179" s="1">
        <v>24126</v>
      </c>
      <c r="G179" s="1">
        <v>58937</v>
      </c>
      <c r="I179" t="s">
        <v>396</v>
      </c>
      <c r="J179" t="s">
        <v>373</v>
      </c>
    </row>
    <row r="180" spans="1:10">
      <c r="A180" t="s">
        <v>326</v>
      </c>
      <c r="B180" t="s">
        <v>501</v>
      </c>
      <c r="F180" s="1">
        <v>15508</v>
      </c>
      <c r="G180" s="1">
        <v>16010</v>
      </c>
      <c r="I180" t="s">
        <v>396</v>
      </c>
      <c r="J180" t="s">
        <v>373</v>
      </c>
    </row>
    <row r="181" spans="1:10">
      <c r="A181" t="s">
        <v>326</v>
      </c>
      <c r="B181" t="s">
        <v>502</v>
      </c>
      <c r="F181" s="1">
        <v>51936</v>
      </c>
      <c r="G181" s="1">
        <v>57580</v>
      </c>
      <c r="I181" t="s">
        <v>396</v>
      </c>
      <c r="J181" t="s">
        <v>373</v>
      </c>
    </row>
    <row r="182" spans="1:10">
      <c r="A182" t="s">
        <v>326</v>
      </c>
      <c r="B182" t="s">
        <v>503</v>
      </c>
      <c r="F182" s="1">
        <v>268486</v>
      </c>
      <c r="G182" s="1">
        <v>294775</v>
      </c>
      <c r="I182" t="s">
        <v>396</v>
      </c>
      <c r="J182" t="s">
        <v>373</v>
      </c>
    </row>
    <row r="183" spans="1:10">
      <c r="A183" t="s">
        <v>326</v>
      </c>
      <c r="B183" t="s">
        <v>504</v>
      </c>
      <c r="C183" t="s">
        <v>505</v>
      </c>
      <c r="F183" s="1">
        <v>550159</v>
      </c>
      <c r="G183" s="1">
        <v>561090</v>
      </c>
      <c r="I183" t="s">
        <v>396</v>
      </c>
      <c r="J183" t="s">
        <v>373</v>
      </c>
    </row>
    <row r="184" spans="1:10">
      <c r="A184" t="s">
        <v>326</v>
      </c>
      <c r="B184" t="s">
        <v>504</v>
      </c>
      <c r="C184" t="s">
        <v>506</v>
      </c>
      <c r="F184" s="1">
        <v>348452</v>
      </c>
      <c r="G184" s="1">
        <v>344140</v>
      </c>
      <c r="I184" t="s">
        <v>396</v>
      </c>
      <c r="J184" t="s">
        <v>373</v>
      </c>
    </row>
    <row r="185" spans="1:10">
      <c r="A185" t="s">
        <v>326</v>
      </c>
      <c r="B185" t="s">
        <v>504</v>
      </c>
      <c r="C185" t="s">
        <v>507</v>
      </c>
      <c r="F185" s="1">
        <v>7665</v>
      </c>
      <c r="G185" s="1">
        <v>4802</v>
      </c>
      <c r="I185" t="s">
        <v>396</v>
      </c>
      <c r="J185" t="s">
        <v>373</v>
      </c>
    </row>
    <row r="186" spans="1:10">
      <c r="A186" t="s">
        <v>326</v>
      </c>
      <c r="B186" t="s">
        <v>508</v>
      </c>
      <c r="F186" s="1">
        <v>37079</v>
      </c>
      <c r="G186" s="1">
        <v>38041</v>
      </c>
      <c r="I186" t="s">
        <v>396</v>
      </c>
      <c r="J186" t="s">
        <v>373</v>
      </c>
    </row>
    <row r="187" spans="1:10">
      <c r="A187" t="s">
        <v>326</v>
      </c>
      <c r="B187" t="s">
        <v>509</v>
      </c>
      <c r="F187" s="1">
        <v>2550319</v>
      </c>
      <c r="G187" s="1">
        <v>3806719</v>
      </c>
      <c r="I187" t="s">
        <v>396</v>
      </c>
      <c r="J187" t="s">
        <v>373</v>
      </c>
    </row>
    <row r="188" spans="1:10">
      <c r="A188" t="s">
        <v>326</v>
      </c>
      <c r="B188" t="s">
        <v>510</v>
      </c>
      <c r="F188" s="1">
        <v>6170</v>
      </c>
      <c r="G188" s="1">
        <v>8707</v>
      </c>
      <c r="I188" t="s">
        <v>396</v>
      </c>
      <c r="J188" t="s">
        <v>373</v>
      </c>
    </row>
    <row r="189" spans="1:10">
      <c r="A189" t="s">
        <v>326</v>
      </c>
      <c r="B189" t="s">
        <v>511</v>
      </c>
      <c r="F189" s="1">
        <v>1265121</v>
      </c>
      <c r="G189" s="1">
        <v>1300010</v>
      </c>
      <c r="I189" t="s">
        <v>396</v>
      </c>
      <c r="J189" t="s">
        <v>373</v>
      </c>
    </row>
    <row r="190" spans="1:10">
      <c r="A190" t="s">
        <v>326</v>
      </c>
      <c r="B190" t="s">
        <v>512</v>
      </c>
      <c r="F190" s="1">
        <v>169957</v>
      </c>
      <c r="G190" s="1">
        <v>178570</v>
      </c>
      <c r="I190" t="s">
        <v>396</v>
      </c>
      <c r="J190" t="s">
        <v>373</v>
      </c>
    </row>
    <row r="191" spans="1:10">
      <c r="A191" t="s">
        <v>326</v>
      </c>
      <c r="B191" t="s">
        <v>513</v>
      </c>
      <c r="F191" s="1">
        <v>18645</v>
      </c>
      <c r="G191" s="1">
        <v>20363</v>
      </c>
      <c r="I191" t="s">
        <v>396</v>
      </c>
      <c r="J191" t="s">
        <v>373</v>
      </c>
    </row>
    <row r="192" spans="1:10">
      <c r="A192" t="s">
        <v>374</v>
      </c>
      <c r="B192" t="s">
        <v>388</v>
      </c>
      <c r="C192" t="s">
        <v>375</v>
      </c>
      <c r="F192" s="1">
        <v>2895023</v>
      </c>
      <c r="G192" s="1">
        <v>2888428</v>
      </c>
      <c r="I192" t="s">
        <v>395</v>
      </c>
      <c r="J192" t="s">
        <v>394</v>
      </c>
    </row>
    <row r="193" spans="1:10">
      <c r="A193" t="s">
        <v>374</v>
      </c>
      <c r="B193" t="s">
        <v>388</v>
      </c>
      <c r="C193" t="s">
        <v>376</v>
      </c>
      <c r="F193" s="1">
        <v>1574267</v>
      </c>
      <c r="G193" s="1">
        <v>1589178</v>
      </c>
      <c r="I193" t="s">
        <v>395</v>
      </c>
      <c r="J193" t="s">
        <v>394</v>
      </c>
    </row>
    <row r="194" spans="1:10">
      <c r="A194" t="s">
        <v>374</v>
      </c>
      <c r="B194" t="s">
        <v>388</v>
      </c>
      <c r="C194" t="s">
        <v>377</v>
      </c>
      <c r="F194" s="1">
        <v>1854483</v>
      </c>
      <c r="G194" s="1">
        <v>1860148</v>
      </c>
      <c r="I194" t="s">
        <v>395</v>
      </c>
      <c r="J194" t="s">
        <v>394</v>
      </c>
    </row>
    <row r="195" spans="1:10">
      <c r="A195" t="s">
        <v>374</v>
      </c>
      <c r="B195" t="s">
        <v>388</v>
      </c>
      <c r="C195" t="s">
        <v>378</v>
      </c>
      <c r="F195" s="1">
        <v>88482</v>
      </c>
      <c r="G195" s="1">
        <v>84521</v>
      </c>
      <c r="I195" t="s">
        <v>395</v>
      </c>
      <c r="J195" t="s">
        <v>394</v>
      </c>
    </row>
    <row r="196" spans="1:10">
      <c r="A196" t="s">
        <v>374</v>
      </c>
      <c r="B196" t="s">
        <v>388</v>
      </c>
      <c r="C196" t="s">
        <v>379</v>
      </c>
      <c r="F196" s="1">
        <v>18908</v>
      </c>
      <c r="G196" s="1">
        <v>18823</v>
      </c>
      <c r="I196" t="s">
        <v>395</v>
      </c>
      <c r="J196" t="s">
        <v>394</v>
      </c>
    </row>
    <row r="197" spans="1:10">
      <c r="A197" t="s">
        <v>374</v>
      </c>
      <c r="B197" t="s">
        <v>388</v>
      </c>
      <c r="C197" t="s">
        <v>380</v>
      </c>
      <c r="F197" s="1">
        <v>318276</v>
      </c>
      <c r="G197" s="1">
        <v>321309</v>
      </c>
      <c r="I197" t="s">
        <v>395</v>
      </c>
      <c r="J197" t="s">
        <v>394</v>
      </c>
    </row>
    <row r="198" spans="1:10">
      <c r="A198" t="s">
        <v>374</v>
      </c>
      <c r="B198" t="s">
        <v>388</v>
      </c>
      <c r="C198" t="s">
        <v>381</v>
      </c>
      <c r="F198" s="1">
        <v>210700</v>
      </c>
      <c r="G198" s="1">
        <v>164500</v>
      </c>
      <c r="I198" t="s">
        <v>395</v>
      </c>
      <c r="J198" t="s">
        <v>394</v>
      </c>
    </row>
    <row r="199" spans="1:10">
      <c r="A199" t="s">
        <v>374</v>
      </c>
      <c r="B199" t="s">
        <v>387</v>
      </c>
      <c r="C199" t="s">
        <v>382</v>
      </c>
      <c r="F199" s="1">
        <v>953050</v>
      </c>
      <c r="G199" s="1">
        <v>941459</v>
      </c>
      <c r="I199" t="s">
        <v>395</v>
      </c>
      <c r="J199" t="s">
        <v>394</v>
      </c>
    </row>
    <row r="200" spans="1:10">
      <c r="A200" t="s">
        <v>374</v>
      </c>
      <c r="B200" t="s">
        <v>387</v>
      </c>
      <c r="C200" t="s">
        <v>384</v>
      </c>
      <c r="F200" s="1">
        <v>1708270</v>
      </c>
      <c r="G200" s="1">
        <v>1675919</v>
      </c>
      <c r="I200" t="s">
        <v>395</v>
      </c>
      <c r="J200" t="s">
        <v>394</v>
      </c>
    </row>
    <row r="201" spans="1:10">
      <c r="A201" t="s">
        <v>374</v>
      </c>
      <c r="B201" t="s">
        <v>387</v>
      </c>
      <c r="C201" t="s">
        <v>383</v>
      </c>
      <c r="F201" s="1">
        <v>450476</v>
      </c>
      <c r="G201" s="1">
        <v>416552</v>
      </c>
      <c r="I201" t="s">
        <v>395</v>
      </c>
      <c r="J201" t="s">
        <v>394</v>
      </c>
    </row>
    <row r="202" spans="1:10">
      <c r="A202" t="s">
        <v>374</v>
      </c>
      <c r="B202" t="s">
        <v>387</v>
      </c>
      <c r="C202" t="s">
        <v>385</v>
      </c>
      <c r="F202" s="1">
        <v>1631694</v>
      </c>
      <c r="G202" s="1">
        <v>1723970</v>
      </c>
      <c r="I202" t="s">
        <v>395</v>
      </c>
      <c r="J202" t="s">
        <v>394</v>
      </c>
    </row>
    <row r="203" spans="1:10">
      <c r="A203" t="s">
        <v>374</v>
      </c>
      <c r="B203" t="s">
        <v>387</v>
      </c>
      <c r="C203" t="s">
        <v>386</v>
      </c>
      <c r="F203" s="1">
        <v>635164</v>
      </c>
      <c r="G203" s="1">
        <v>667794</v>
      </c>
      <c r="I203" t="s">
        <v>395</v>
      </c>
      <c r="J203" t="s">
        <v>394</v>
      </c>
    </row>
    <row r="204" spans="1:10">
      <c r="A204" t="s">
        <v>374</v>
      </c>
      <c r="B204" t="s">
        <v>387</v>
      </c>
      <c r="C204" t="s">
        <v>389</v>
      </c>
      <c r="F204" s="1">
        <v>82165</v>
      </c>
      <c r="G204" s="1">
        <v>85539</v>
      </c>
      <c r="I204" t="s">
        <v>395</v>
      </c>
      <c r="J204" t="s">
        <v>394</v>
      </c>
    </row>
    <row r="205" spans="1:10">
      <c r="A205" t="s">
        <v>374</v>
      </c>
      <c r="B205" t="s">
        <v>387</v>
      </c>
      <c r="C205" t="s">
        <v>381</v>
      </c>
      <c r="F205" s="1">
        <v>62100</v>
      </c>
      <c r="G205" s="1">
        <v>48200</v>
      </c>
      <c r="I205" t="s">
        <v>395</v>
      </c>
      <c r="J205" t="s">
        <v>394</v>
      </c>
    </row>
    <row r="206" spans="1:10">
      <c r="A206" t="s">
        <v>374</v>
      </c>
      <c r="B206" t="s">
        <v>390</v>
      </c>
      <c r="C206" t="s">
        <v>391</v>
      </c>
      <c r="F206" s="1">
        <v>50100</v>
      </c>
      <c r="G206" s="1">
        <v>82385</v>
      </c>
      <c r="I206" t="s">
        <v>395</v>
      </c>
      <c r="J206" t="s">
        <v>394</v>
      </c>
    </row>
    <row r="207" spans="1:10">
      <c r="A207" t="s">
        <v>374</v>
      </c>
      <c r="B207" t="s">
        <v>390</v>
      </c>
      <c r="C207" t="s">
        <v>392</v>
      </c>
      <c r="F207" s="1">
        <v>4665</v>
      </c>
      <c r="G207" s="1">
        <v>4789</v>
      </c>
      <c r="I207" t="s">
        <v>395</v>
      </c>
      <c r="J207" t="s">
        <v>394</v>
      </c>
    </row>
    <row r="208" spans="1:10">
      <c r="A208" t="s">
        <v>374</v>
      </c>
      <c r="B208" t="s">
        <v>393</v>
      </c>
      <c r="F208" s="1">
        <v>55444</v>
      </c>
      <c r="G208" s="1">
        <v>67928</v>
      </c>
      <c r="I208" t="s">
        <v>395</v>
      </c>
      <c r="J208" t="s">
        <v>394</v>
      </c>
    </row>
    <row r="209" spans="1:10">
      <c r="A209" t="s">
        <v>75</v>
      </c>
      <c r="B209" t="s">
        <v>76</v>
      </c>
      <c r="C209" t="s">
        <v>80</v>
      </c>
      <c r="D209" t="s">
        <v>9</v>
      </c>
      <c r="E209" s="5"/>
      <c r="F209" s="6">
        <v>393922</v>
      </c>
      <c r="G209" s="6">
        <v>343632</v>
      </c>
      <c r="I209" t="s">
        <v>104</v>
      </c>
      <c r="J209" t="s">
        <v>397</v>
      </c>
    </row>
    <row r="210" spans="1:10">
      <c r="A210" t="s">
        <v>75</v>
      </c>
      <c r="B210" t="s">
        <v>76</v>
      </c>
      <c r="C210" t="s">
        <v>80</v>
      </c>
      <c r="D210" t="s">
        <v>8</v>
      </c>
      <c r="E210" s="5"/>
      <c r="F210" s="6">
        <v>110900</v>
      </c>
      <c r="G210" s="6">
        <v>82941</v>
      </c>
      <c r="I210" t="s">
        <v>104</v>
      </c>
      <c r="J210" t="s">
        <v>397</v>
      </c>
    </row>
    <row r="211" spans="1:10">
      <c r="A211" t="s">
        <v>75</v>
      </c>
      <c r="B211" t="s">
        <v>76</v>
      </c>
      <c r="C211" t="s">
        <v>81</v>
      </c>
      <c r="D211" t="s">
        <v>10</v>
      </c>
      <c r="E211" s="5"/>
      <c r="F211" s="6">
        <v>2529842</v>
      </c>
      <c r="G211" s="6">
        <v>2636064</v>
      </c>
      <c r="I211" t="s">
        <v>104</v>
      </c>
      <c r="J211" t="s">
        <v>397</v>
      </c>
    </row>
    <row r="212" spans="1:10">
      <c r="A212" t="s">
        <v>75</v>
      </c>
      <c r="B212" t="s">
        <v>76</v>
      </c>
      <c r="C212" t="s">
        <v>81</v>
      </c>
      <c r="D212" t="s">
        <v>11</v>
      </c>
      <c r="E212" s="5"/>
      <c r="F212" s="6">
        <v>2131165</v>
      </c>
      <c r="G212" s="6">
        <v>2412170</v>
      </c>
      <c r="I212" t="s">
        <v>104</v>
      </c>
      <c r="J212" t="s">
        <v>397</v>
      </c>
    </row>
    <row r="213" spans="1:10">
      <c r="A213" t="s">
        <v>75</v>
      </c>
      <c r="B213" t="s">
        <v>76</v>
      </c>
      <c r="C213" t="s">
        <v>82</v>
      </c>
      <c r="D213" t="s">
        <v>12</v>
      </c>
      <c r="E213" s="5"/>
      <c r="F213" s="6">
        <v>3000</v>
      </c>
      <c r="G213" s="6">
        <v>3000</v>
      </c>
      <c r="I213" t="s">
        <v>104</v>
      </c>
      <c r="J213" t="s">
        <v>397</v>
      </c>
    </row>
    <row r="214" spans="1:10">
      <c r="A214" t="s">
        <v>75</v>
      </c>
      <c r="B214" t="s">
        <v>76</v>
      </c>
      <c r="C214" t="s">
        <v>398</v>
      </c>
      <c r="E214" s="5"/>
      <c r="F214" s="6">
        <v>0</v>
      </c>
      <c r="G214" s="6">
        <v>2432752</v>
      </c>
      <c r="I214" t="s">
        <v>104</v>
      </c>
      <c r="J214" t="s">
        <v>399</v>
      </c>
    </row>
    <row r="215" spans="1:10">
      <c r="A215" t="s">
        <v>75</v>
      </c>
      <c r="B215" t="s">
        <v>77</v>
      </c>
      <c r="C215" t="s">
        <v>83</v>
      </c>
      <c r="D215" t="s">
        <v>13</v>
      </c>
      <c r="E215" s="5"/>
      <c r="F215" s="6">
        <v>7965080</v>
      </c>
      <c r="G215" s="6">
        <v>4378398</v>
      </c>
      <c r="I215" t="s">
        <v>104</v>
      </c>
      <c r="J215" t="s">
        <v>399</v>
      </c>
    </row>
    <row r="216" spans="1:10">
      <c r="A216" t="s">
        <v>75</v>
      </c>
      <c r="B216" t="s">
        <v>77</v>
      </c>
      <c r="C216" t="s">
        <v>83</v>
      </c>
      <c r="D216" t="s">
        <v>400</v>
      </c>
      <c r="E216" s="5"/>
      <c r="F216" s="6">
        <v>0</v>
      </c>
      <c r="G216" s="6">
        <v>4391031</v>
      </c>
      <c r="I216" t="s">
        <v>104</v>
      </c>
      <c r="J216" t="s">
        <v>399</v>
      </c>
    </row>
    <row r="217" spans="1:10">
      <c r="A217" t="s">
        <v>75</v>
      </c>
      <c r="B217" t="s">
        <v>77</v>
      </c>
      <c r="C217" t="s">
        <v>83</v>
      </c>
      <c r="D217" t="s">
        <v>14</v>
      </c>
      <c r="E217" s="5"/>
      <c r="F217" s="6">
        <v>130297</v>
      </c>
      <c r="G217" s="6">
        <v>77304</v>
      </c>
      <c r="I217" t="s">
        <v>104</v>
      </c>
      <c r="J217" t="s">
        <v>399</v>
      </c>
    </row>
    <row r="218" spans="1:10">
      <c r="A218" t="s">
        <v>75</v>
      </c>
      <c r="B218" t="s">
        <v>77</v>
      </c>
      <c r="C218" t="s">
        <v>84</v>
      </c>
      <c r="D218" t="s">
        <v>15</v>
      </c>
      <c r="E218" s="5"/>
      <c r="F218" s="5">
        <v>838</v>
      </c>
      <c r="G218" s="6">
        <v>1903</v>
      </c>
      <c r="I218" t="s">
        <v>104</v>
      </c>
      <c r="J218" t="s">
        <v>399</v>
      </c>
    </row>
    <row r="219" spans="1:10">
      <c r="A219" t="s">
        <v>75</v>
      </c>
      <c r="B219" t="s">
        <v>77</v>
      </c>
      <c r="C219" t="s">
        <v>84</v>
      </c>
      <c r="D219" t="s">
        <v>16</v>
      </c>
      <c r="E219" s="5"/>
      <c r="F219" s="6">
        <v>3600</v>
      </c>
      <c r="G219" s="6">
        <v>3900</v>
      </c>
      <c r="I219" t="s">
        <v>104</v>
      </c>
      <c r="J219" t="s">
        <v>399</v>
      </c>
    </row>
    <row r="220" spans="1:10">
      <c r="A220" t="s">
        <v>75</v>
      </c>
      <c r="B220" t="s">
        <v>77</v>
      </c>
      <c r="C220" t="s">
        <v>84</v>
      </c>
      <c r="D220" t="s">
        <v>17</v>
      </c>
      <c r="E220" s="5"/>
      <c r="F220" s="6">
        <v>10238</v>
      </c>
      <c r="G220" s="6">
        <v>9734</v>
      </c>
      <c r="I220" t="s">
        <v>104</v>
      </c>
      <c r="J220" t="s">
        <v>399</v>
      </c>
    </row>
    <row r="221" spans="1:10">
      <c r="A221" t="s">
        <v>75</v>
      </c>
      <c r="B221" t="s">
        <v>77</v>
      </c>
      <c r="C221" t="s">
        <v>84</v>
      </c>
      <c r="D221" t="s">
        <v>18</v>
      </c>
      <c r="E221" s="5"/>
      <c r="F221" s="5">
        <v>0</v>
      </c>
      <c r="G221" s="5">
        <v>0</v>
      </c>
      <c r="I221" t="s">
        <v>104</v>
      </c>
      <c r="J221" t="s">
        <v>399</v>
      </c>
    </row>
    <row r="222" spans="1:10">
      <c r="A222" t="s">
        <v>75</v>
      </c>
      <c r="B222" t="s">
        <v>77</v>
      </c>
      <c r="C222" t="s">
        <v>84</v>
      </c>
      <c r="D222" t="s">
        <v>19</v>
      </c>
      <c r="E222" s="5"/>
      <c r="F222" s="6">
        <v>1325</v>
      </c>
      <c r="G222" s="6">
        <v>3825</v>
      </c>
      <c r="I222" t="s">
        <v>104</v>
      </c>
      <c r="J222" t="s">
        <v>399</v>
      </c>
    </row>
    <row r="223" spans="1:10">
      <c r="A223" t="s">
        <v>75</v>
      </c>
      <c r="B223" t="s">
        <v>77</v>
      </c>
      <c r="C223" t="s">
        <v>84</v>
      </c>
      <c r="D223" s="1" t="s">
        <v>20</v>
      </c>
      <c r="E223" s="6"/>
      <c r="F223" s="6">
        <v>461</v>
      </c>
      <c r="G223" s="6">
        <v>0</v>
      </c>
      <c r="I223" t="s">
        <v>104</v>
      </c>
      <c r="J223" t="s">
        <v>399</v>
      </c>
    </row>
    <row r="224" spans="1:10">
      <c r="A224" t="s">
        <v>75</v>
      </c>
      <c r="B224" t="s">
        <v>77</v>
      </c>
      <c r="C224" t="s">
        <v>84</v>
      </c>
      <c r="D224" s="1" t="s">
        <v>401</v>
      </c>
      <c r="E224" s="6"/>
      <c r="F224" s="6">
        <v>3847</v>
      </c>
      <c r="G224" s="6">
        <v>3901</v>
      </c>
      <c r="I224" t="s">
        <v>104</v>
      </c>
      <c r="J224" t="s">
        <v>399</v>
      </c>
    </row>
    <row r="225" spans="1:10">
      <c r="A225" t="s">
        <v>75</v>
      </c>
      <c r="B225" t="s">
        <v>77</v>
      </c>
      <c r="C225" t="s">
        <v>84</v>
      </c>
      <c r="D225" s="1" t="s">
        <v>21</v>
      </c>
      <c r="E225" s="6"/>
      <c r="F225" s="6">
        <v>74000</v>
      </c>
      <c r="G225" s="6">
        <v>74000</v>
      </c>
      <c r="I225" t="s">
        <v>104</v>
      </c>
      <c r="J225" t="s">
        <v>399</v>
      </c>
    </row>
    <row r="226" spans="1:10">
      <c r="A226" t="s">
        <v>75</v>
      </c>
      <c r="B226" t="s">
        <v>77</v>
      </c>
      <c r="C226" t="s">
        <v>84</v>
      </c>
      <c r="D226" t="s">
        <v>402</v>
      </c>
      <c r="E226" s="5"/>
      <c r="F226" s="6">
        <v>5434</v>
      </c>
      <c r="G226" s="6">
        <v>5540</v>
      </c>
      <c r="I226" t="s">
        <v>104</v>
      </c>
      <c r="J226" t="s">
        <v>399</v>
      </c>
    </row>
    <row r="227" spans="1:10">
      <c r="A227" t="s">
        <v>75</v>
      </c>
      <c r="B227" t="s">
        <v>77</v>
      </c>
      <c r="C227" t="s">
        <v>84</v>
      </c>
      <c r="D227" t="s">
        <v>22</v>
      </c>
      <c r="E227" s="5"/>
      <c r="F227" s="6">
        <v>50570</v>
      </c>
      <c r="G227" s="6">
        <v>41846</v>
      </c>
      <c r="I227" t="s">
        <v>104</v>
      </c>
      <c r="J227" t="s">
        <v>399</v>
      </c>
    </row>
    <row r="228" spans="1:10">
      <c r="A228" t="s">
        <v>75</v>
      </c>
      <c r="B228" t="s">
        <v>77</v>
      </c>
      <c r="C228" t="s">
        <v>84</v>
      </c>
      <c r="D228" t="s">
        <v>23</v>
      </c>
      <c r="E228" s="5"/>
      <c r="F228" s="6">
        <v>2584</v>
      </c>
      <c r="G228" s="6">
        <v>3212</v>
      </c>
      <c r="I228" t="s">
        <v>104</v>
      </c>
      <c r="J228" t="s">
        <v>399</v>
      </c>
    </row>
    <row r="229" spans="1:10">
      <c r="A229" t="s">
        <v>75</v>
      </c>
      <c r="B229" t="s">
        <v>77</v>
      </c>
      <c r="C229" t="s">
        <v>84</v>
      </c>
      <c r="D229" t="s">
        <v>403</v>
      </c>
      <c r="E229" s="5"/>
      <c r="F229" s="6">
        <v>17650</v>
      </c>
      <c r="G229" s="6">
        <v>9655</v>
      </c>
      <c r="I229" t="s">
        <v>104</v>
      </c>
      <c r="J229" t="s">
        <v>399</v>
      </c>
    </row>
    <row r="230" spans="1:10">
      <c r="A230" t="s">
        <v>75</v>
      </c>
      <c r="B230" t="s">
        <v>77</v>
      </c>
      <c r="C230" t="s">
        <v>84</v>
      </c>
      <c r="D230" t="s">
        <v>404</v>
      </c>
      <c r="E230" s="5"/>
      <c r="F230" s="6">
        <v>0</v>
      </c>
      <c r="G230" s="6">
        <v>3825</v>
      </c>
      <c r="I230" t="s">
        <v>104</v>
      </c>
      <c r="J230" t="s">
        <v>399</v>
      </c>
    </row>
    <row r="231" spans="1:10">
      <c r="A231" t="s">
        <v>75</v>
      </c>
      <c r="B231" t="s">
        <v>77</v>
      </c>
      <c r="C231" t="s">
        <v>84</v>
      </c>
      <c r="D231" s="1" t="s">
        <v>24</v>
      </c>
      <c r="E231" s="6"/>
      <c r="F231" s="6">
        <v>4793</v>
      </c>
      <c r="G231" s="6">
        <v>557</v>
      </c>
      <c r="I231" t="s">
        <v>104</v>
      </c>
      <c r="J231" t="s">
        <v>399</v>
      </c>
    </row>
    <row r="232" spans="1:10">
      <c r="A232" t="s">
        <v>75</v>
      </c>
      <c r="B232" t="s">
        <v>77</v>
      </c>
      <c r="C232" t="s">
        <v>84</v>
      </c>
      <c r="D232" s="1" t="s">
        <v>405</v>
      </c>
      <c r="E232" s="6"/>
      <c r="F232" s="6">
        <v>7875</v>
      </c>
      <c r="G232" s="6">
        <v>8045</v>
      </c>
      <c r="I232" t="s">
        <v>104</v>
      </c>
      <c r="J232" t="s">
        <v>399</v>
      </c>
    </row>
    <row r="233" spans="1:10">
      <c r="A233" t="s">
        <v>75</v>
      </c>
      <c r="B233" t="s">
        <v>77</v>
      </c>
      <c r="C233" t="s">
        <v>84</v>
      </c>
      <c r="D233" t="s">
        <v>25</v>
      </c>
      <c r="E233" s="5"/>
      <c r="F233" s="6">
        <v>3100</v>
      </c>
      <c r="G233" s="6">
        <v>4650</v>
      </c>
      <c r="I233" t="s">
        <v>104</v>
      </c>
      <c r="J233" t="s">
        <v>399</v>
      </c>
    </row>
    <row r="234" spans="1:10">
      <c r="A234" t="s">
        <v>75</v>
      </c>
      <c r="B234" t="s">
        <v>77</v>
      </c>
      <c r="C234" t="s">
        <v>84</v>
      </c>
      <c r="D234" s="1" t="s">
        <v>26</v>
      </c>
      <c r="E234" s="6"/>
      <c r="F234" s="6">
        <v>40822</v>
      </c>
      <c r="G234" s="6">
        <v>30887</v>
      </c>
      <c r="I234" t="s">
        <v>104</v>
      </c>
      <c r="J234" t="s">
        <v>399</v>
      </c>
    </row>
    <row r="235" spans="1:10">
      <c r="A235" t="s">
        <v>75</v>
      </c>
      <c r="B235" t="s">
        <v>77</v>
      </c>
      <c r="C235" t="s">
        <v>84</v>
      </c>
      <c r="D235" s="1" t="s">
        <v>406</v>
      </c>
      <c r="E235" s="6"/>
      <c r="F235" s="6">
        <v>1287</v>
      </c>
      <c r="G235" s="6">
        <v>1287</v>
      </c>
      <c r="I235" t="s">
        <v>104</v>
      </c>
      <c r="J235" t="s">
        <v>399</v>
      </c>
    </row>
    <row r="236" spans="1:10">
      <c r="A236" t="s">
        <v>75</v>
      </c>
      <c r="B236" t="s">
        <v>77</v>
      </c>
      <c r="C236" t="s">
        <v>27</v>
      </c>
      <c r="D236" s="1"/>
      <c r="E236" s="6"/>
      <c r="F236" s="6">
        <v>51887</v>
      </c>
      <c r="G236" s="6">
        <v>31138</v>
      </c>
      <c r="I236" t="s">
        <v>104</v>
      </c>
      <c r="J236" t="s">
        <v>399</v>
      </c>
    </row>
    <row r="237" spans="1:10">
      <c r="A237" t="s">
        <v>75</v>
      </c>
      <c r="B237" t="s">
        <v>77</v>
      </c>
      <c r="C237" t="s">
        <v>407</v>
      </c>
      <c r="D237" t="s">
        <v>28</v>
      </c>
      <c r="E237" s="5"/>
      <c r="F237" s="6">
        <v>6000</v>
      </c>
      <c r="G237" s="6">
        <v>4000</v>
      </c>
      <c r="I237" t="s">
        <v>104</v>
      </c>
      <c r="J237" t="s">
        <v>399</v>
      </c>
    </row>
    <row r="238" spans="1:10">
      <c r="A238" t="s">
        <v>75</v>
      </c>
      <c r="B238" t="s">
        <v>77</v>
      </c>
      <c r="C238" t="s">
        <v>407</v>
      </c>
      <c r="D238" s="1" t="s">
        <v>29</v>
      </c>
      <c r="E238" s="6"/>
      <c r="F238" s="6">
        <v>74000</v>
      </c>
      <c r="G238" s="6">
        <v>0</v>
      </c>
      <c r="I238" t="s">
        <v>104</v>
      </c>
      <c r="J238" t="s">
        <v>399</v>
      </c>
    </row>
    <row r="239" spans="1:10">
      <c r="A239" t="s">
        <v>75</v>
      </c>
      <c r="B239" t="s">
        <v>77</v>
      </c>
      <c r="C239" t="s">
        <v>105</v>
      </c>
      <c r="D239" s="1" t="s">
        <v>31</v>
      </c>
      <c r="E239" s="6"/>
      <c r="F239" s="6">
        <v>17787</v>
      </c>
      <c r="G239" s="6">
        <v>1179</v>
      </c>
      <c r="I239" t="s">
        <v>104</v>
      </c>
      <c r="J239" t="s">
        <v>399</v>
      </c>
    </row>
    <row r="240" spans="1:10">
      <c r="A240" t="s">
        <v>75</v>
      </c>
      <c r="B240" t="s">
        <v>77</v>
      </c>
      <c r="C240" t="s">
        <v>408</v>
      </c>
      <c r="D240" t="s">
        <v>409</v>
      </c>
      <c r="E240" s="5"/>
      <c r="F240" s="5">
        <v>554</v>
      </c>
      <c r="G240" s="6">
        <v>5001</v>
      </c>
      <c r="I240" t="s">
        <v>104</v>
      </c>
      <c r="J240" t="s">
        <v>399</v>
      </c>
    </row>
    <row r="241" spans="1:10">
      <c r="A241" t="s">
        <v>75</v>
      </c>
      <c r="B241" t="s">
        <v>77</v>
      </c>
      <c r="C241" t="s">
        <v>408</v>
      </c>
      <c r="D241" t="s">
        <v>410</v>
      </c>
      <c r="E241" s="5"/>
      <c r="F241" s="6">
        <v>17066</v>
      </c>
      <c r="G241" s="6">
        <v>19871</v>
      </c>
      <c r="I241" t="s">
        <v>104</v>
      </c>
      <c r="J241" t="s">
        <v>399</v>
      </c>
    </row>
    <row r="242" spans="1:10">
      <c r="A242" t="s">
        <v>75</v>
      </c>
      <c r="B242" t="s">
        <v>77</v>
      </c>
      <c r="C242" t="s">
        <v>85</v>
      </c>
      <c r="D242" t="s">
        <v>32</v>
      </c>
      <c r="E242" s="5"/>
      <c r="F242" s="6">
        <v>114360</v>
      </c>
      <c r="G242" s="6">
        <v>120195</v>
      </c>
      <c r="I242" t="s">
        <v>104</v>
      </c>
      <c r="J242" t="s">
        <v>399</v>
      </c>
    </row>
    <row r="243" spans="1:10">
      <c r="A243" t="s">
        <v>75</v>
      </c>
      <c r="B243" t="s">
        <v>77</v>
      </c>
      <c r="C243" t="s">
        <v>85</v>
      </c>
      <c r="D243" t="s">
        <v>33</v>
      </c>
      <c r="E243" s="5"/>
      <c r="F243" s="6">
        <v>11418</v>
      </c>
      <c r="G243" s="6">
        <v>7129</v>
      </c>
      <c r="I243" t="s">
        <v>104</v>
      </c>
      <c r="J243" t="s">
        <v>399</v>
      </c>
    </row>
    <row r="244" spans="1:10">
      <c r="A244" t="s">
        <v>75</v>
      </c>
      <c r="B244" t="s">
        <v>77</v>
      </c>
      <c r="C244" t="s">
        <v>85</v>
      </c>
      <c r="D244" t="s">
        <v>34</v>
      </c>
      <c r="E244" s="5"/>
      <c r="F244">
        <v>240</v>
      </c>
      <c r="G244">
        <v>240</v>
      </c>
      <c r="I244" t="s">
        <v>104</v>
      </c>
      <c r="J244" t="s">
        <v>399</v>
      </c>
    </row>
    <row r="245" spans="1:10">
      <c r="A245" t="s">
        <v>75</v>
      </c>
      <c r="B245" t="s">
        <v>77</v>
      </c>
      <c r="C245" t="s">
        <v>86</v>
      </c>
      <c r="D245" t="s">
        <v>35</v>
      </c>
      <c r="E245" s="5"/>
      <c r="F245" s="6">
        <v>139803</v>
      </c>
      <c r="G245" s="6">
        <v>135475</v>
      </c>
      <c r="I245" t="s">
        <v>104</v>
      </c>
      <c r="J245" t="s">
        <v>399</v>
      </c>
    </row>
    <row r="246" spans="1:10">
      <c r="A246" t="s">
        <v>75</v>
      </c>
      <c r="B246" t="s">
        <v>77</v>
      </c>
      <c r="C246" t="s">
        <v>86</v>
      </c>
      <c r="D246" t="s">
        <v>36</v>
      </c>
      <c r="E246" s="5"/>
      <c r="F246" s="6">
        <v>84044</v>
      </c>
      <c r="G246" s="6">
        <v>86961</v>
      </c>
      <c r="I246" t="s">
        <v>104</v>
      </c>
      <c r="J246" t="s">
        <v>399</v>
      </c>
    </row>
    <row r="247" spans="1:10">
      <c r="A247" t="s">
        <v>75</v>
      </c>
      <c r="B247" t="s">
        <v>77</v>
      </c>
      <c r="C247" t="s">
        <v>86</v>
      </c>
      <c r="D247" t="s">
        <v>37</v>
      </c>
      <c r="E247" s="5"/>
      <c r="F247" s="6">
        <v>64969</v>
      </c>
      <c r="G247" s="6">
        <v>71589</v>
      </c>
      <c r="I247" t="s">
        <v>104</v>
      </c>
      <c r="J247" t="s">
        <v>399</v>
      </c>
    </row>
    <row r="248" spans="1:10">
      <c r="A248" t="s">
        <v>75</v>
      </c>
      <c r="B248" t="s">
        <v>77</v>
      </c>
      <c r="C248" t="s">
        <v>86</v>
      </c>
      <c r="D248" t="s">
        <v>38</v>
      </c>
      <c r="E248" s="5"/>
      <c r="F248" s="1">
        <v>5</v>
      </c>
      <c r="G248" s="1">
        <v>5</v>
      </c>
      <c r="I248" t="s">
        <v>104</v>
      </c>
      <c r="J248" t="s">
        <v>399</v>
      </c>
    </row>
    <row r="249" spans="1:10">
      <c r="A249" t="s">
        <v>75</v>
      </c>
      <c r="B249" t="s">
        <v>77</v>
      </c>
      <c r="C249" s="1" t="s">
        <v>30</v>
      </c>
      <c r="D249" s="1"/>
      <c r="E249" s="6"/>
      <c r="F249" s="6">
        <v>1141</v>
      </c>
      <c r="G249" s="6">
        <v>0</v>
      </c>
      <c r="I249" t="s">
        <v>104</v>
      </c>
      <c r="J249" t="s">
        <v>399</v>
      </c>
    </row>
    <row r="250" spans="1:10">
      <c r="A250" t="s">
        <v>75</v>
      </c>
      <c r="B250" t="s">
        <v>77</v>
      </c>
      <c r="C250" t="s">
        <v>40</v>
      </c>
      <c r="D250" t="s">
        <v>40</v>
      </c>
      <c r="E250" s="5"/>
      <c r="F250" s="5">
        <v>0</v>
      </c>
      <c r="G250" s="5">
        <v>0</v>
      </c>
      <c r="I250" t="s">
        <v>104</v>
      </c>
      <c r="J250" t="s">
        <v>399</v>
      </c>
    </row>
    <row r="251" spans="1:10">
      <c r="A251" t="s">
        <v>75</v>
      </c>
      <c r="B251" t="s">
        <v>77</v>
      </c>
      <c r="C251" t="s">
        <v>40</v>
      </c>
      <c r="D251" t="s">
        <v>39</v>
      </c>
      <c r="E251" s="5"/>
      <c r="F251" s="5">
        <v>0</v>
      </c>
      <c r="G251" s="5">
        <v>0</v>
      </c>
      <c r="I251" t="s">
        <v>104</v>
      </c>
      <c r="J251" t="s">
        <v>399</v>
      </c>
    </row>
    <row r="252" spans="1:10">
      <c r="A252" t="s">
        <v>75</v>
      </c>
      <c r="B252" t="s">
        <v>77</v>
      </c>
      <c r="C252" t="s">
        <v>87</v>
      </c>
      <c r="D252" t="s">
        <v>87</v>
      </c>
      <c r="E252" s="5"/>
      <c r="F252" s="5">
        <v>0</v>
      </c>
      <c r="G252" s="5">
        <v>0</v>
      </c>
      <c r="I252" t="s">
        <v>104</v>
      </c>
      <c r="J252" t="s">
        <v>399</v>
      </c>
    </row>
    <row r="253" spans="1:10">
      <c r="A253" t="s">
        <v>75</v>
      </c>
      <c r="B253" t="s">
        <v>77</v>
      </c>
      <c r="C253" t="s">
        <v>87</v>
      </c>
      <c r="D253" t="s">
        <v>411</v>
      </c>
      <c r="E253" s="5"/>
      <c r="F253" s="5">
        <v>0</v>
      </c>
      <c r="G253" s="5">
        <v>0</v>
      </c>
      <c r="I253" t="s">
        <v>104</v>
      </c>
      <c r="J253" t="s">
        <v>399</v>
      </c>
    </row>
    <row r="254" spans="1:10">
      <c r="A254" t="s">
        <v>75</v>
      </c>
      <c r="B254" t="s">
        <v>77</v>
      </c>
      <c r="C254" t="s">
        <v>88</v>
      </c>
      <c r="D254" t="s">
        <v>88</v>
      </c>
      <c r="E254" s="5"/>
      <c r="F254" s="6">
        <v>1759</v>
      </c>
      <c r="G254" s="5">
        <v>0</v>
      </c>
      <c r="I254" t="s">
        <v>104</v>
      </c>
      <c r="J254" t="s">
        <v>399</v>
      </c>
    </row>
    <row r="255" spans="1:10">
      <c r="A255" t="s">
        <v>75</v>
      </c>
      <c r="B255" t="s">
        <v>78</v>
      </c>
      <c r="C255" t="s">
        <v>89</v>
      </c>
      <c r="D255" t="s">
        <v>41</v>
      </c>
      <c r="E255" s="5"/>
      <c r="F255" s="6">
        <v>1276830</v>
      </c>
      <c r="G255" s="6">
        <v>1346535</v>
      </c>
      <c r="I255" t="s">
        <v>104</v>
      </c>
      <c r="J255" t="s">
        <v>412</v>
      </c>
    </row>
    <row r="256" spans="1:10">
      <c r="A256" t="s">
        <v>75</v>
      </c>
      <c r="B256" t="s">
        <v>78</v>
      </c>
      <c r="C256" t="s">
        <v>89</v>
      </c>
      <c r="D256" t="s">
        <v>45</v>
      </c>
      <c r="E256" s="5"/>
      <c r="F256" s="6">
        <v>1148</v>
      </c>
      <c r="G256" s="5">
        <v>931</v>
      </c>
      <c r="I256" t="s">
        <v>104</v>
      </c>
      <c r="J256" t="s">
        <v>412</v>
      </c>
    </row>
    <row r="257" spans="1:10">
      <c r="A257" t="s">
        <v>75</v>
      </c>
      <c r="B257" t="s">
        <v>78</v>
      </c>
      <c r="C257" t="s">
        <v>89</v>
      </c>
      <c r="D257" t="s">
        <v>44</v>
      </c>
      <c r="E257" s="5"/>
      <c r="F257" s="6">
        <v>10000</v>
      </c>
      <c r="G257" s="5">
        <v>0</v>
      </c>
      <c r="I257" t="s">
        <v>104</v>
      </c>
      <c r="J257" t="s">
        <v>412</v>
      </c>
    </row>
    <row r="258" spans="1:10">
      <c r="A258" t="s">
        <v>75</v>
      </c>
      <c r="B258" t="s">
        <v>78</v>
      </c>
      <c r="C258" t="s">
        <v>89</v>
      </c>
      <c r="D258" t="s">
        <v>43</v>
      </c>
      <c r="E258" s="5"/>
      <c r="F258" s="5">
        <v>442</v>
      </c>
      <c r="G258" s="5">
        <v>442</v>
      </c>
      <c r="I258" t="s">
        <v>104</v>
      </c>
      <c r="J258" t="s">
        <v>412</v>
      </c>
    </row>
    <row r="259" spans="1:10">
      <c r="A259" t="s">
        <v>75</v>
      </c>
      <c r="B259" t="s">
        <v>78</v>
      </c>
      <c r="C259" t="s">
        <v>89</v>
      </c>
      <c r="D259" t="s">
        <v>413</v>
      </c>
      <c r="E259" s="5"/>
      <c r="F259" s="6">
        <v>6063</v>
      </c>
      <c r="G259" s="6">
        <v>10864</v>
      </c>
      <c r="I259" t="s">
        <v>104</v>
      </c>
      <c r="J259" t="s">
        <v>412</v>
      </c>
    </row>
    <row r="260" spans="1:10">
      <c r="A260" t="s">
        <v>75</v>
      </c>
      <c r="B260" t="s">
        <v>78</v>
      </c>
      <c r="C260" t="s">
        <v>89</v>
      </c>
      <c r="D260" t="s">
        <v>42</v>
      </c>
      <c r="E260" s="5"/>
      <c r="F260" s="6">
        <v>4319</v>
      </c>
      <c r="G260" s="6">
        <v>3033</v>
      </c>
      <c r="I260" t="s">
        <v>104</v>
      </c>
      <c r="J260" t="s">
        <v>412</v>
      </c>
    </row>
    <row r="261" spans="1:10">
      <c r="A261" t="s">
        <v>75</v>
      </c>
      <c r="B261" t="s">
        <v>78</v>
      </c>
      <c r="C261" t="s">
        <v>90</v>
      </c>
      <c r="D261" t="s">
        <v>46</v>
      </c>
      <c r="E261" s="5"/>
      <c r="F261" s="6">
        <v>172576</v>
      </c>
      <c r="G261" s="6">
        <v>154006</v>
      </c>
      <c r="I261" t="s">
        <v>104</v>
      </c>
      <c r="J261" t="s">
        <v>412</v>
      </c>
    </row>
    <row r="262" spans="1:10">
      <c r="A262" t="s">
        <v>75</v>
      </c>
      <c r="B262" t="s">
        <v>78</v>
      </c>
      <c r="C262" t="s">
        <v>47</v>
      </c>
      <c r="D262" t="s">
        <v>47</v>
      </c>
      <c r="E262" s="5"/>
      <c r="F262" s="6">
        <v>750397</v>
      </c>
      <c r="G262" s="6">
        <v>741367</v>
      </c>
      <c r="I262" t="s">
        <v>104</v>
      </c>
      <c r="J262" t="s">
        <v>412</v>
      </c>
    </row>
    <row r="263" spans="1:10">
      <c r="A263" t="s">
        <v>75</v>
      </c>
      <c r="B263" t="s">
        <v>78</v>
      </c>
      <c r="C263" t="s">
        <v>47</v>
      </c>
      <c r="D263" t="s">
        <v>48</v>
      </c>
      <c r="E263" s="5"/>
      <c r="F263" s="6">
        <v>37963</v>
      </c>
      <c r="G263" s="6">
        <v>35597</v>
      </c>
      <c r="I263" t="s">
        <v>104</v>
      </c>
      <c r="J263" t="s">
        <v>412</v>
      </c>
    </row>
    <row r="264" spans="1:10">
      <c r="A264" t="s">
        <v>75</v>
      </c>
      <c r="B264" t="s">
        <v>78</v>
      </c>
      <c r="C264" t="s">
        <v>91</v>
      </c>
      <c r="D264" t="s">
        <v>49</v>
      </c>
      <c r="E264" s="5"/>
      <c r="F264" s="5">
        <v>168</v>
      </c>
      <c r="G264" s="6">
        <v>206642</v>
      </c>
      <c r="I264" t="s">
        <v>104</v>
      </c>
      <c r="J264" t="s">
        <v>412</v>
      </c>
    </row>
    <row r="265" spans="1:10">
      <c r="A265" t="s">
        <v>75</v>
      </c>
      <c r="B265" t="s">
        <v>78</v>
      </c>
      <c r="C265" t="s">
        <v>91</v>
      </c>
      <c r="D265" t="s">
        <v>50</v>
      </c>
      <c r="E265" s="5"/>
      <c r="F265" s="5">
        <v>0</v>
      </c>
      <c r="G265" s="6">
        <v>7000</v>
      </c>
      <c r="I265" t="s">
        <v>104</v>
      </c>
      <c r="J265" t="s">
        <v>412</v>
      </c>
    </row>
    <row r="266" spans="1:10">
      <c r="A266" t="s">
        <v>75</v>
      </c>
      <c r="B266" t="s">
        <v>78</v>
      </c>
      <c r="C266" t="s">
        <v>92</v>
      </c>
      <c r="D266" t="s">
        <v>51</v>
      </c>
      <c r="E266" s="5"/>
      <c r="F266" s="5">
        <v>198</v>
      </c>
      <c r="G266" s="5">
        <v>198</v>
      </c>
      <c r="I266" t="s">
        <v>104</v>
      </c>
      <c r="J266" t="s">
        <v>412</v>
      </c>
    </row>
    <row r="267" spans="1:10">
      <c r="A267" t="s">
        <v>75</v>
      </c>
      <c r="B267" t="s">
        <v>78</v>
      </c>
      <c r="C267" t="s">
        <v>92</v>
      </c>
      <c r="D267" t="s">
        <v>414</v>
      </c>
      <c r="E267" s="5"/>
      <c r="F267" s="6">
        <v>147590</v>
      </c>
      <c r="G267" s="6">
        <v>150976</v>
      </c>
      <c r="I267" t="s">
        <v>104</v>
      </c>
      <c r="J267" t="s">
        <v>412</v>
      </c>
    </row>
    <row r="268" spans="1:10">
      <c r="A268" t="s">
        <v>75</v>
      </c>
      <c r="B268" t="s">
        <v>78</v>
      </c>
      <c r="C268" t="s">
        <v>92</v>
      </c>
      <c r="D268" t="s">
        <v>415</v>
      </c>
      <c r="E268" s="5"/>
      <c r="F268" s="6">
        <v>7609410</v>
      </c>
      <c r="G268" s="6">
        <v>8385421</v>
      </c>
      <c r="I268" t="s">
        <v>104</v>
      </c>
      <c r="J268" t="s">
        <v>412</v>
      </c>
    </row>
    <row r="269" spans="1:10">
      <c r="A269" t="s">
        <v>75</v>
      </c>
      <c r="B269" t="s">
        <v>78</v>
      </c>
      <c r="C269" t="s">
        <v>92</v>
      </c>
      <c r="D269" t="s">
        <v>55</v>
      </c>
      <c r="E269" s="5"/>
      <c r="F269" s="6">
        <v>4488882</v>
      </c>
      <c r="G269" s="6">
        <v>4245923</v>
      </c>
      <c r="I269" t="s">
        <v>104</v>
      </c>
      <c r="J269" t="s">
        <v>412</v>
      </c>
    </row>
    <row r="270" spans="1:10">
      <c r="A270" t="s">
        <v>75</v>
      </c>
      <c r="B270" t="s">
        <v>78</v>
      </c>
      <c r="C270" t="s">
        <v>92</v>
      </c>
      <c r="D270" t="s">
        <v>54</v>
      </c>
      <c r="E270" s="5"/>
      <c r="F270" s="6">
        <v>1004203</v>
      </c>
      <c r="G270" s="6">
        <v>981491</v>
      </c>
      <c r="I270" t="s">
        <v>104</v>
      </c>
      <c r="J270" t="s">
        <v>412</v>
      </c>
    </row>
    <row r="271" spans="1:10">
      <c r="A271" t="s">
        <v>75</v>
      </c>
      <c r="B271" t="s">
        <v>78</v>
      </c>
      <c r="C271" t="s">
        <v>92</v>
      </c>
      <c r="D271" t="s">
        <v>416</v>
      </c>
      <c r="E271" s="5"/>
      <c r="F271" s="6">
        <v>12432</v>
      </c>
      <c r="G271" s="6">
        <v>5949</v>
      </c>
      <c r="I271" t="s">
        <v>104</v>
      </c>
      <c r="J271" t="s">
        <v>412</v>
      </c>
    </row>
    <row r="272" spans="1:10">
      <c r="A272" t="s">
        <v>75</v>
      </c>
      <c r="B272" t="s">
        <v>78</v>
      </c>
      <c r="C272" t="s">
        <v>92</v>
      </c>
      <c r="D272" t="s">
        <v>417</v>
      </c>
      <c r="E272" s="5"/>
      <c r="F272" s="6">
        <v>118428</v>
      </c>
      <c r="G272" s="6">
        <v>68675</v>
      </c>
      <c r="I272" t="s">
        <v>104</v>
      </c>
      <c r="J272" t="s">
        <v>412</v>
      </c>
    </row>
    <row r="273" spans="1:10">
      <c r="A273" t="s">
        <v>75</v>
      </c>
      <c r="B273" t="s">
        <v>78</v>
      </c>
      <c r="C273" t="s">
        <v>92</v>
      </c>
      <c r="D273" t="s">
        <v>53</v>
      </c>
      <c r="E273" s="5"/>
      <c r="F273" s="6">
        <v>81735</v>
      </c>
      <c r="G273" s="6">
        <v>80537</v>
      </c>
      <c r="I273" t="s">
        <v>104</v>
      </c>
      <c r="J273" t="s">
        <v>412</v>
      </c>
    </row>
    <row r="274" spans="1:10">
      <c r="A274" t="s">
        <v>75</v>
      </c>
      <c r="B274" t="s">
        <v>78</v>
      </c>
      <c r="C274" t="s">
        <v>92</v>
      </c>
      <c r="D274" t="s">
        <v>418</v>
      </c>
      <c r="E274" s="5"/>
      <c r="F274" s="6">
        <v>97925</v>
      </c>
      <c r="G274" s="6">
        <v>99524</v>
      </c>
      <c r="I274" t="s">
        <v>104</v>
      </c>
      <c r="J274" t="s">
        <v>412</v>
      </c>
    </row>
    <row r="275" spans="1:10">
      <c r="A275" t="s">
        <v>75</v>
      </c>
      <c r="B275" t="s">
        <v>78</v>
      </c>
      <c r="C275" t="s">
        <v>92</v>
      </c>
      <c r="D275" t="s">
        <v>419</v>
      </c>
      <c r="E275" s="5"/>
      <c r="F275" s="6">
        <v>18274</v>
      </c>
      <c r="G275" s="6">
        <v>18785</v>
      </c>
      <c r="I275" t="s">
        <v>104</v>
      </c>
      <c r="J275" t="s">
        <v>412</v>
      </c>
    </row>
    <row r="276" spans="1:10">
      <c r="A276" t="s">
        <v>75</v>
      </c>
      <c r="B276" t="s">
        <v>78</v>
      </c>
      <c r="C276" t="s">
        <v>92</v>
      </c>
      <c r="D276" t="s">
        <v>52</v>
      </c>
      <c r="E276" s="5"/>
      <c r="F276" s="6">
        <v>373450</v>
      </c>
      <c r="G276" s="6">
        <v>351992</v>
      </c>
      <c r="I276" t="s">
        <v>104</v>
      </c>
      <c r="J276" t="s">
        <v>412</v>
      </c>
    </row>
    <row r="277" spans="1:10">
      <c r="A277" t="s">
        <v>75</v>
      </c>
      <c r="B277" t="s">
        <v>78</v>
      </c>
      <c r="C277" t="s">
        <v>92</v>
      </c>
      <c r="D277" t="s">
        <v>420</v>
      </c>
      <c r="E277" s="5"/>
      <c r="F277" s="6">
        <v>836478</v>
      </c>
      <c r="G277" s="6">
        <v>1074627</v>
      </c>
      <c r="I277" t="s">
        <v>104</v>
      </c>
      <c r="J277" t="s">
        <v>412</v>
      </c>
    </row>
    <row r="278" spans="1:10">
      <c r="A278" t="s">
        <v>75</v>
      </c>
      <c r="B278" t="s">
        <v>79</v>
      </c>
      <c r="C278" t="s">
        <v>93</v>
      </c>
      <c r="D278" t="s">
        <v>56</v>
      </c>
      <c r="E278" s="5"/>
      <c r="F278" s="6">
        <v>248399</v>
      </c>
      <c r="G278" s="6">
        <v>12887</v>
      </c>
      <c r="H278" t="s">
        <v>106</v>
      </c>
      <c r="I278" t="s">
        <v>104</v>
      </c>
      <c r="J278" t="s">
        <v>421</v>
      </c>
    </row>
    <row r="279" spans="1:10">
      <c r="A279" t="s">
        <v>75</v>
      </c>
      <c r="B279" s="7" t="s">
        <v>79</v>
      </c>
      <c r="C279" t="s">
        <v>93</v>
      </c>
      <c r="D279" t="s">
        <v>57</v>
      </c>
      <c r="E279" s="5"/>
      <c r="F279" s="6">
        <v>169326</v>
      </c>
      <c r="G279" s="6">
        <v>172618</v>
      </c>
      <c r="H279" t="s">
        <v>107</v>
      </c>
      <c r="I279" t="s">
        <v>104</v>
      </c>
      <c r="J279" t="s">
        <v>421</v>
      </c>
    </row>
    <row r="280" spans="1:10">
      <c r="A280" t="s">
        <v>75</v>
      </c>
      <c r="B280" s="7" t="s">
        <v>79</v>
      </c>
      <c r="C280" t="s">
        <v>93</v>
      </c>
      <c r="D280" t="s">
        <v>422</v>
      </c>
      <c r="E280" s="5"/>
      <c r="F280" s="6">
        <v>55633</v>
      </c>
      <c r="G280" s="6">
        <v>192430</v>
      </c>
      <c r="I280" t="s">
        <v>104</v>
      </c>
      <c r="J280" t="s">
        <v>421</v>
      </c>
    </row>
    <row r="281" spans="1:10">
      <c r="A281" t="s">
        <v>75</v>
      </c>
      <c r="B281" t="s">
        <v>79</v>
      </c>
      <c r="C281" t="s">
        <v>94</v>
      </c>
      <c r="D281" t="s">
        <v>58</v>
      </c>
      <c r="E281" s="5"/>
      <c r="F281" s="6">
        <v>1600</v>
      </c>
      <c r="G281" s="6">
        <v>1600</v>
      </c>
      <c r="I281" t="s">
        <v>104</v>
      </c>
      <c r="J281" t="s">
        <v>421</v>
      </c>
    </row>
    <row r="282" spans="1:10">
      <c r="A282" t="s">
        <v>75</v>
      </c>
      <c r="B282" t="s">
        <v>79</v>
      </c>
      <c r="C282" t="s">
        <v>94</v>
      </c>
      <c r="D282" t="s">
        <v>59</v>
      </c>
      <c r="E282" s="5"/>
      <c r="F282" s="6">
        <v>8323</v>
      </c>
      <c r="G282" s="6">
        <v>8313</v>
      </c>
      <c r="I282" t="s">
        <v>104</v>
      </c>
      <c r="J282" t="s">
        <v>421</v>
      </c>
    </row>
    <row r="283" spans="1:10">
      <c r="A283" t="s">
        <v>75</v>
      </c>
      <c r="B283" t="s">
        <v>79</v>
      </c>
      <c r="C283" t="s">
        <v>94</v>
      </c>
      <c r="D283" t="s">
        <v>423</v>
      </c>
      <c r="E283" s="5"/>
      <c r="F283" s="6">
        <v>1660</v>
      </c>
      <c r="G283" s="6">
        <v>3564</v>
      </c>
      <c r="I283" t="s">
        <v>104</v>
      </c>
      <c r="J283" t="s">
        <v>421</v>
      </c>
    </row>
    <row r="284" spans="1:10">
      <c r="A284" t="s">
        <v>75</v>
      </c>
      <c r="B284" t="s">
        <v>79</v>
      </c>
      <c r="C284" t="s">
        <v>94</v>
      </c>
      <c r="D284" t="s">
        <v>424</v>
      </c>
      <c r="E284" s="5"/>
      <c r="F284" s="6">
        <v>1000</v>
      </c>
      <c r="G284" s="6">
        <v>3000</v>
      </c>
      <c r="I284" t="s">
        <v>104</v>
      </c>
      <c r="J284" t="s">
        <v>421</v>
      </c>
    </row>
    <row r="285" spans="1:10">
      <c r="A285" t="s">
        <v>75</v>
      </c>
      <c r="B285" t="s">
        <v>79</v>
      </c>
      <c r="C285" t="s">
        <v>94</v>
      </c>
      <c r="D285" t="s">
        <v>60</v>
      </c>
      <c r="E285" s="5"/>
      <c r="F285" s="5">
        <v>800</v>
      </c>
      <c r="G285" s="5">
        <v>0</v>
      </c>
      <c r="I285" t="s">
        <v>104</v>
      </c>
      <c r="J285" t="s">
        <v>421</v>
      </c>
    </row>
    <row r="286" spans="1:10">
      <c r="A286" t="s">
        <v>75</v>
      </c>
      <c r="B286" t="s">
        <v>79</v>
      </c>
      <c r="C286" t="s">
        <v>63</v>
      </c>
      <c r="D286" t="s">
        <v>171</v>
      </c>
      <c r="E286" s="5"/>
      <c r="F286" s="6">
        <v>6279</v>
      </c>
      <c r="G286" s="6">
        <v>6291</v>
      </c>
      <c r="I286" t="s">
        <v>104</v>
      </c>
      <c r="J286" t="s">
        <v>421</v>
      </c>
    </row>
    <row r="287" spans="1:10">
      <c r="A287" t="s">
        <v>75</v>
      </c>
      <c r="B287" t="s">
        <v>79</v>
      </c>
      <c r="C287" t="s">
        <v>63</v>
      </c>
      <c r="D287" t="s">
        <v>62</v>
      </c>
      <c r="E287" s="5"/>
      <c r="F287" s="6">
        <v>20428</v>
      </c>
      <c r="G287" s="6">
        <v>23957</v>
      </c>
      <c r="I287" t="s">
        <v>104</v>
      </c>
      <c r="J287" t="s">
        <v>421</v>
      </c>
    </row>
    <row r="288" spans="1:10">
      <c r="A288" t="s">
        <v>75</v>
      </c>
      <c r="B288" t="s">
        <v>79</v>
      </c>
      <c r="C288" t="s">
        <v>63</v>
      </c>
      <c r="D288" t="s">
        <v>63</v>
      </c>
      <c r="E288" s="5"/>
      <c r="F288" s="6">
        <v>45573</v>
      </c>
      <c r="G288" s="6">
        <v>42355</v>
      </c>
      <c r="I288" t="s">
        <v>104</v>
      </c>
      <c r="J288" t="s">
        <v>421</v>
      </c>
    </row>
    <row r="289" spans="1:10">
      <c r="A289" t="s">
        <v>75</v>
      </c>
      <c r="B289" t="s">
        <v>7</v>
      </c>
      <c r="C289" t="s">
        <v>72</v>
      </c>
      <c r="E289" s="5"/>
      <c r="F289" s="6">
        <v>12503</v>
      </c>
      <c r="G289" s="6">
        <v>10597</v>
      </c>
      <c r="I289" t="s">
        <v>104</v>
      </c>
      <c r="J289" t="s">
        <v>425</v>
      </c>
    </row>
    <row r="290" spans="1:10">
      <c r="A290" t="s">
        <v>75</v>
      </c>
      <c r="B290" t="s">
        <v>7</v>
      </c>
      <c r="C290" t="s">
        <v>73</v>
      </c>
      <c r="E290" s="5"/>
      <c r="F290" s="6">
        <v>6660</v>
      </c>
      <c r="G290" s="6">
        <v>6672</v>
      </c>
      <c r="I290" t="s">
        <v>104</v>
      </c>
      <c r="J290" t="s">
        <v>425</v>
      </c>
    </row>
    <row r="291" spans="1:10">
      <c r="A291" t="s">
        <v>75</v>
      </c>
      <c r="B291" t="s">
        <v>7</v>
      </c>
      <c r="C291" t="s">
        <v>74</v>
      </c>
      <c r="F291" s="1">
        <v>20684</v>
      </c>
      <c r="G291" s="1">
        <v>17702</v>
      </c>
      <c r="I291" t="s">
        <v>104</v>
      </c>
      <c r="J291" t="s">
        <v>425</v>
      </c>
    </row>
    <row r="292" spans="1:10">
      <c r="A292" t="s">
        <v>75</v>
      </c>
      <c r="B292" t="s">
        <v>6</v>
      </c>
      <c r="C292" t="s">
        <v>426</v>
      </c>
      <c r="F292" s="1">
        <v>15249</v>
      </c>
      <c r="G292" s="1">
        <v>14835</v>
      </c>
      <c r="H292" t="s">
        <v>427</v>
      </c>
      <c r="I292" t="s">
        <v>104</v>
      </c>
      <c r="J292" t="s">
        <v>428</v>
      </c>
    </row>
    <row r="293" spans="1:10">
      <c r="A293" t="s">
        <v>75</v>
      </c>
      <c r="B293" t="s">
        <v>61</v>
      </c>
      <c r="C293" t="s">
        <v>64</v>
      </c>
      <c r="F293" s="1">
        <v>24210</v>
      </c>
      <c r="G293" s="1">
        <v>24623</v>
      </c>
      <c r="I293" t="s">
        <v>104</v>
      </c>
      <c r="J293" t="s">
        <v>429</v>
      </c>
    </row>
    <row r="294" spans="1:10">
      <c r="A294" t="s">
        <v>75</v>
      </c>
      <c r="B294" t="s">
        <v>61</v>
      </c>
      <c r="C294" t="s">
        <v>65</v>
      </c>
      <c r="D294" t="s">
        <v>66</v>
      </c>
      <c r="F294" s="1">
        <v>12142</v>
      </c>
      <c r="G294" s="1">
        <v>14101</v>
      </c>
      <c r="I294" t="s">
        <v>104</v>
      </c>
      <c r="J294" t="s">
        <v>429</v>
      </c>
    </row>
    <row r="295" spans="1:10">
      <c r="A295" t="s">
        <v>75</v>
      </c>
      <c r="B295" t="s">
        <v>61</v>
      </c>
      <c r="C295" t="s">
        <v>65</v>
      </c>
      <c r="D295" t="s">
        <v>67</v>
      </c>
      <c r="F295" s="1">
        <v>358977</v>
      </c>
      <c r="G295" s="1">
        <v>367106</v>
      </c>
      <c r="H295" t="s">
        <v>70</v>
      </c>
      <c r="I295" t="s">
        <v>104</v>
      </c>
      <c r="J295" t="s">
        <v>429</v>
      </c>
    </row>
    <row r="296" spans="1:10">
      <c r="A296" t="s">
        <v>75</v>
      </c>
      <c r="B296" t="s">
        <v>61</v>
      </c>
      <c r="C296" t="s">
        <v>65</v>
      </c>
      <c r="D296" t="s">
        <v>68</v>
      </c>
      <c r="F296" s="1">
        <v>14273</v>
      </c>
      <c r="G296" s="1">
        <v>10654</v>
      </c>
      <c r="I296" t="s">
        <v>104</v>
      </c>
      <c r="J296" t="s">
        <v>429</v>
      </c>
    </row>
    <row r="297" spans="1:10">
      <c r="A297" t="s">
        <v>75</v>
      </c>
      <c r="B297" t="s">
        <v>61</v>
      </c>
      <c r="C297" t="s">
        <v>65</v>
      </c>
      <c r="D297" t="s">
        <v>69</v>
      </c>
      <c r="F297" s="1">
        <v>1365</v>
      </c>
      <c r="G297" s="1">
        <v>1432</v>
      </c>
      <c r="I297" t="s">
        <v>104</v>
      </c>
      <c r="J297" t="s">
        <v>429</v>
      </c>
    </row>
    <row r="298" spans="1:10">
      <c r="A298" t="s">
        <v>75</v>
      </c>
      <c r="B298" t="s">
        <v>61</v>
      </c>
      <c r="C298" t="s">
        <v>71</v>
      </c>
      <c r="F298" s="1">
        <v>37536</v>
      </c>
      <c r="G298" s="1">
        <v>30672</v>
      </c>
      <c r="I298" t="s">
        <v>104</v>
      </c>
      <c r="J298" t="s">
        <v>429</v>
      </c>
    </row>
    <row r="299" spans="1:10">
      <c r="A299" t="s">
        <v>75</v>
      </c>
      <c r="B299" t="s">
        <v>430</v>
      </c>
      <c r="F299" s="1">
        <v>76290</v>
      </c>
      <c r="G299" s="1">
        <v>83816</v>
      </c>
      <c r="I299" t="s">
        <v>104</v>
      </c>
      <c r="J299" t="s">
        <v>431</v>
      </c>
    </row>
    <row r="300" spans="1:10">
      <c r="A300" t="s">
        <v>75</v>
      </c>
      <c r="B300" t="s">
        <v>5</v>
      </c>
      <c r="C300" t="s">
        <v>432</v>
      </c>
      <c r="F300" s="1">
        <v>137346</v>
      </c>
      <c r="G300" s="1">
        <v>125408</v>
      </c>
      <c r="I300" t="s">
        <v>104</v>
      </c>
      <c r="J300" t="s">
        <v>433</v>
      </c>
    </row>
    <row r="301" spans="1:10">
      <c r="A301" t="s">
        <v>75</v>
      </c>
      <c r="B301" t="s">
        <v>4</v>
      </c>
      <c r="C301" t="s">
        <v>434</v>
      </c>
      <c r="F301" s="1">
        <v>31293</v>
      </c>
      <c r="G301" s="1">
        <v>25495</v>
      </c>
      <c r="I301" t="s">
        <v>104</v>
      </c>
      <c r="J301" t="s">
        <v>435</v>
      </c>
    </row>
    <row r="302" spans="1:10">
      <c r="A302" t="s">
        <v>75</v>
      </c>
      <c r="B302" t="s">
        <v>3</v>
      </c>
      <c r="F302" s="1">
        <v>21139</v>
      </c>
      <c r="G302" s="1">
        <v>19724</v>
      </c>
      <c r="H302" t="s">
        <v>436</v>
      </c>
      <c r="I302" t="s">
        <v>104</v>
      </c>
      <c r="J302" t="s">
        <v>437</v>
      </c>
    </row>
    <row r="303" spans="1:10">
      <c r="A303" t="s">
        <v>2</v>
      </c>
      <c r="B303" t="s">
        <v>108</v>
      </c>
      <c r="C303" t="s">
        <v>109</v>
      </c>
      <c r="F303" s="1">
        <v>107947</v>
      </c>
      <c r="G303" s="1">
        <v>132039</v>
      </c>
      <c r="H303" t="s">
        <v>438</v>
      </c>
      <c r="I303" t="s">
        <v>161</v>
      </c>
      <c r="J303" t="s">
        <v>439</v>
      </c>
    </row>
    <row r="304" spans="1:10">
      <c r="A304" t="s">
        <v>2</v>
      </c>
      <c r="B304" t="s">
        <v>108</v>
      </c>
      <c r="C304" t="s">
        <v>110</v>
      </c>
      <c r="F304" s="1">
        <v>15763</v>
      </c>
      <c r="G304" s="1">
        <v>25203</v>
      </c>
      <c r="I304" t="s">
        <v>161</v>
      </c>
      <c r="J304" t="s">
        <v>439</v>
      </c>
    </row>
    <row r="305" spans="1:10">
      <c r="A305" t="s">
        <v>2</v>
      </c>
      <c r="B305" t="s">
        <v>108</v>
      </c>
      <c r="C305" t="s">
        <v>111</v>
      </c>
      <c r="F305" s="1">
        <v>236998</v>
      </c>
      <c r="G305" s="1">
        <v>258796</v>
      </c>
      <c r="H305" t="s">
        <v>112</v>
      </c>
      <c r="I305" t="s">
        <v>161</v>
      </c>
      <c r="J305" t="s">
        <v>439</v>
      </c>
    </row>
    <row r="306" spans="1:10">
      <c r="A306" t="s">
        <v>2</v>
      </c>
      <c r="B306" t="s">
        <v>108</v>
      </c>
      <c r="C306" t="s">
        <v>113</v>
      </c>
      <c r="F306" s="1">
        <v>156758</v>
      </c>
      <c r="G306" s="1">
        <v>169914</v>
      </c>
      <c r="H306" t="s">
        <v>114</v>
      </c>
      <c r="I306" t="s">
        <v>161</v>
      </c>
      <c r="J306" t="s">
        <v>439</v>
      </c>
    </row>
    <row r="307" spans="1:10">
      <c r="A307" t="s">
        <v>2</v>
      </c>
      <c r="B307" t="s">
        <v>108</v>
      </c>
      <c r="C307" t="s">
        <v>115</v>
      </c>
      <c r="F307" s="1">
        <v>114786</v>
      </c>
      <c r="G307" s="1">
        <v>147039</v>
      </c>
      <c r="H307" t="s">
        <v>116</v>
      </c>
      <c r="I307" t="s">
        <v>161</v>
      </c>
      <c r="J307" t="s">
        <v>439</v>
      </c>
    </row>
    <row r="308" spans="1:10">
      <c r="A308" t="s">
        <v>2</v>
      </c>
      <c r="B308" t="s">
        <v>108</v>
      </c>
      <c r="C308" t="s">
        <v>117</v>
      </c>
      <c r="F308" s="1">
        <v>39082</v>
      </c>
      <c r="G308" s="1">
        <v>36426</v>
      </c>
      <c r="H308" t="s">
        <v>118</v>
      </c>
      <c r="I308" t="s">
        <v>161</v>
      </c>
      <c r="J308" t="s">
        <v>439</v>
      </c>
    </row>
    <row r="309" spans="1:10">
      <c r="A309" t="s">
        <v>2</v>
      </c>
      <c r="B309" t="s">
        <v>119</v>
      </c>
      <c r="C309" t="s">
        <v>440</v>
      </c>
      <c r="F309" s="1">
        <v>340795</v>
      </c>
      <c r="G309" s="1">
        <v>373616</v>
      </c>
      <c r="H309" t="s">
        <v>441</v>
      </c>
      <c r="I309" t="s">
        <v>161</v>
      </c>
      <c r="J309" t="s">
        <v>442</v>
      </c>
    </row>
    <row r="310" spans="1:10">
      <c r="A310" t="s">
        <v>2</v>
      </c>
      <c r="B310" t="s">
        <v>119</v>
      </c>
      <c r="C310" t="s">
        <v>120</v>
      </c>
      <c r="F310" s="1">
        <v>9694252</v>
      </c>
      <c r="G310" s="1">
        <v>10108516</v>
      </c>
      <c r="I310" t="s">
        <v>161</v>
      </c>
      <c r="J310" t="s">
        <v>442</v>
      </c>
    </row>
    <row r="311" spans="1:10">
      <c r="A311" t="s">
        <v>2</v>
      </c>
      <c r="B311" t="s">
        <v>119</v>
      </c>
      <c r="C311" t="s">
        <v>121</v>
      </c>
      <c r="F311" s="1">
        <v>154384</v>
      </c>
      <c r="G311" s="1">
        <v>156484</v>
      </c>
      <c r="I311" t="s">
        <v>161</v>
      </c>
      <c r="J311" t="s">
        <v>442</v>
      </c>
    </row>
    <row r="312" spans="1:10">
      <c r="A312" t="s">
        <v>2</v>
      </c>
      <c r="B312" t="s">
        <v>119</v>
      </c>
      <c r="C312" t="s">
        <v>122</v>
      </c>
      <c r="F312" s="1">
        <v>288705</v>
      </c>
      <c r="G312" s="1">
        <v>308744</v>
      </c>
      <c r="I312" t="s">
        <v>161</v>
      </c>
      <c r="J312" t="s">
        <v>442</v>
      </c>
    </row>
    <row r="313" spans="1:10">
      <c r="A313" t="s">
        <v>2</v>
      </c>
      <c r="B313" t="s">
        <v>123</v>
      </c>
      <c r="C313" t="s">
        <v>124</v>
      </c>
      <c r="F313" s="1">
        <v>18578765</v>
      </c>
      <c r="G313" s="1">
        <v>19122219</v>
      </c>
      <c r="H313" t="s">
        <v>443</v>
      </c>
      <c r="I313" t="s">
        <v>161</v>
      </c>
      <c r="J313" t="s">
        <v>444</v>
      </c>
    </row>
    <row r="314" spans="1:10">
      <c r="A314" t="s">
        <v>2</v>
      </c>
      <c r="B314" t="s">
        <v>123</v>
      </c>
      <c r="C314" t="s">
        <v>125</v>
      </c>
      <c r="F314" s="1">
        <v>32729</v>
      </c>
      <c r="G314" s="1">
        <v>42518</v>
      </c>
      <c r="I314" t="s">
        <v>161</v>
      </c>
      <c r="J314" t="s">
        <v>444</v>
      </c>
    </row>
    <row r="315" spans="1:10">
      <c r="A315" t="s">
        <v>2</v>
      </c>
      <c r="B315" t="s">
        <v>123</v>
      </c>
      <c r="C315" t="s">
        <v>126</v>
      </c>
      <c r="F315" s="1">
        <v>3995</v>
      </c>
      <c r="G315" s="1">
        <v>3952</v>
      </c>
      <c r="I315" t="s">
        <v>161</v>
      </c>
      <c r="J315" t="s">
        <v>444</v>
      </c>
    </row>
    <row r="316" spans="1:10">
      <c r="A316" t="s">
        <v>2</v>
      </c>
      <c r="B316" t="s">
        <v>123</v>
      </c>
      <c r="C316" t="s">
        <v>127</v>
      </c>
      <c r="F316" s="1">
        <v>5780</v>
      </c>
      <c r="G316" s="1">
        <v>5226</v>
      </c>
      <c r="I316" t="s">
        <v>161</v>
      </c>
      <c r="J316" t="s">
        <v>444</v>
      </c>
    </row>
    <row r="317" spans="1:10">
      <c r="A317" t="s">
        <v>2</v>
      </c>
      <c r="B317" t="s">
        <v>123</v>
      </c>
      <c r="C317" t="s">
        <v>128</v>
      </c>
      <c r="F317" s="1">
        <v>73957</v>
      </c>
      <c r="G317" s="1">
        <v>75138</v>
      </c>
      <c r="I317" t="s">
        <v>161</v>
      </c>
      <c r="J317" t="s">
        <v>444</v>
      </c>
    </row>
    <row r="318" spans="1:10">
      <c r="A318" t="s">
        <v>2</v>
      </c>
      <c r="B318" t="s">
        <v>129</v>
      </c>
      <c r="C318" t="s">
        <v>130</v>
      </c>
      <c r="F318" s="1">
        <v>137093</v>
      </c>
      <c r="G318" s="1">
        <v>157515</v>
      </c>
      <c r="H318" t="s">
        <v>445</v>
      </c>
      <c r="I318" t="s">
        <v>161</v>
      </c>
      <c r="J318" t="s">
        <v>446</v>
      </c>
    </row>
    <row r="319" spans="1:10">
      <c r="A319" t="s">
        <v>2</v>
      </c>
      <c r="B319" t="s">
        <v>129</v>
      </c>
      <c r="C319" t="s">
        <v>131</v>
      </c>
      <c r="F319" s="1">
        <v>1416387</v>
      </c>
      <c r="G319" s="1">
        <v>1516179</v>
      </c>
      <c r="I319" t="s">
        <v>161</v>
      </c>
      <c r="J319" t="s">
        <v>446</v>
      </c>
    </row>
    <row r="320" spans="1:10">
      <c r="A320" t="s">
        <v>2</v>
      </c>
      <c r="B320" t="s">
        <v>129</v>
      </c>
      <c r="C320" t="s">
        <v>132</v>
      </c>
      <c r="F320" s="1">
        <v>1161819</v>
      </c>
      <c r="G320" s="1">
        <v>1224859</v>
      </c>
      <c r="I320" t="s">
        <v>161</v>
      </c>
      <c r="J320" t="s">
        <v>446</v>
      </c>
    </row>
    <row r="321" spans="1:10">
      <c r="A321" t="s">
        <v>2</v>
      </c>
      <c r="B321" t="s">
        <v>129</v>
      </c>
      <c r="C321" t="s">
        <v>133</v>
      </c>
      <c r="F321" s="1">
        <v>8347055</v>
      </c>
      <c r="G321" s="1">
        <v>8849448</v>
      </c>
      <c r="I321" t="s">
        <v>161</v>
      </c>
      <c r="J321" t="s">
        <v>446</v>
      </c>
    </row>
    <row r="322" spans="1:10">
      <c r="A322" t="s">
        <v>2</v>
      </c>
      <c r="B322" t="s">
        <v>129</v>
      </c>
      <c r="C322" t="s">
        <v>134</v>
      </c>
      <c r="F322" s="1">
        <v>253974</v>
      </c>
      <c r="G322" s="1">
        <v>280374</v>
      </c>
      <c r="I322" t="s">
        <v>161</v>
      </c>
      <c r="J322" t="s">
        <v>446</v>
      </c>
    </row>
    <row r="323" spans="1:10">
      <c r="A323" t="s">
        <v>2</v>
      </c>
      <c r="B323" t="s">
        <v>129</v>
      </c>
      <c r="C323" t="s">
        <v>135</v>
      </c>
      <c r="F323" s="1">
        <v>184317</v>
      </c>
      <c r="G323" s="1">
        <v>222842</v>
      </c>
      <c r="I323" t="s">
        <v>161</v>
      </c>
      <c r="J323" t="s">
        <v>446</v>
      </c>
    </row>
    <row r="324" spans="1:10">
      <c r="A324" t="s">
        <v>2</v>
      </c>
      <c r="B324" t="s">
        <v>136</v>
      </c>
      <c r="C324" t="s">
        <v>137</v>
      </c>
      <c r="F324" s="1">
        <v>7939</v>
      </c>
      <c r="G324" s="1">
        <v>8040</v>
      </c>
      <c r="H324" t="s">
        <v>447</v>
      </c>
      <c r="I324" t="s">
        <v>161</v>
      </c>
      <c r="J324" t="s">
        <v>448</v>
      </c>
    </row>
    <row r="325" spans="1:10">
      <c r="A325" t="s">
        <v>2</v>
      </c>
      <c r="B325" t="s">
        <v>136</v>
      </c>
      <c r="C325" t="s">
        <v>139</v>
      </c>
      <c r="F325" s="1">
        <v>576138</v>
      </c>
      <c r="G325" s="1">
        <v>660917</v>
      </c>
      <c r="I325" t="s">
        <v>161</v>
      </c>
      <c r="J325" t="s">
        <v>448</v>
      </c>
    </row>
    <row r="326" spans="1:10">
      <c r="A326" t="s">
        <v>2</v>
      </c>
      <c r="B326" t="s">
        <v>136</v>
      </c>
      <c r="C326" t="s">
        <v>138</v>
      </c>
      <c r="F326" s="1">
        <v>282008</v>
      </c>
      <c r="G326" s="1">
        <v>209913</v>
      </c>
      <c r="I326" t="s">
        <v>161</v>
      </c>
      <c r="J326" t="s">
        <v>448</v>
      </c>
    </row>
    <row r="327" spans="1:10">
      <c r="A327" t="s">
        <v>2</v>
      </c>
      <c r="B327" t="s">
        <v>140</v>
      </c>
      <c r="F327" s="1">
        <v>100160</v>
      </c>
      <c r="G327" s="1">
        <v>106327</v>
      </c>
      <c r="I327" t="s">
        <v>161</v>
      </c>
      <c r="J327" t="s">
        <v>449</v>
      </c>
    </row>
    <row r="328" spans="1:10">
      <c r="A328" t="s">
        <v>2</v>
      </c>
      <c r="B328" t="s">
        <v>141</v>
      </c>
      <c r="F328" s="1">
        <v>416871</v>
      </c>
      <c r="G328" s="1">
        <v>452717</v>
      </c>
      <c r="H328" t="s">
        <v>142</v>
      </c>
      <c r="I328" t="s">
        <v>161</v>
      </c>
      <c r="J328" t="s">
        <v>450</v>
      </c>
    </row>
    <row r="329" spans="1:10">
      <c r="A329" t="s">
        <v>2</v>
      </c>
      <c r="B329" t="s">
        <v>143</v>
      </c>
      <c r="F329" s="1">
        <v>750252</v>
      </c>
      <c r="G329" s="1">
        <v>847812</v>
      </c>
      <c r="H329" t="s">
        <v>144</v>
      </c>
      <c r="I329" t="s">
        <v>161</v>
      </c>
      <c r="J329" t="s">
        <v>451</v>
      </c>
    </row>
    <row r="330" spans="1:10">
      <c r="A330" t="s">
        <v>2</v>
      </c>
      <c r="B330" t="s">
        <v>145</v>
      </c>
      <c r="F330" s="1">
        <v>5576093</v>
      </c>
      <c r="G330" s="1">
        <v>5410891</v>
      </c>
      <c r="I330" t="s">
        <v>161</v>
      </c>
      <c r="J330" t="s">
        <v>452</v>
      </c>
    </row>
    <row r="331" spans="1:10">
      <c r="A331" t="s">
        <v>2</v>
      </c>
      <c r="B331" t="s">
        <v>146</v>
      </c>
      <c r="C331" t="s">
        <v>152</v>
      </c>
      <c r="F331" s="1">
        <v>218931</v>
      </c>
      <c r="G331" s="1">
        <v>188494</v>
      </c>
      <c r="I331" t="s">
        <v>161</v>
      </c>
      <c r="J331" t="s">
        <v>453</v>
      </c>
    </row>
    <row r="332" spans="1:10">
      <c r="A332" t="s">
        <v>2</v>
      </c>
      <c r="B332" t="s">
        <v>146</v>
      </c>
      <c r="C332" t="s">
        <v>147</v>
      </c>
      <c r="F332" s="1">
        <v>105711</v>
      </c>
      <c r="G332" s="1">
        <v>148925</v>
      </c>
      <c r="I332" t="s">
        <v>161</v>
      </c>
      <c r="J332" t="s">
        <v>453</v>
      </c>
    </row>
    <row r="333" spans="1:10">
      <c r="A333" t="s">
        <v>2</v>
      </c>
      <c r="B333" t="s">
        <v>146</v>
      </c>
      <c r="C333" t="s">
        <v>148</v>
      </c>
      <c r="F333" s="1">
        <v>34200</v>
      </c>
      <c r="G333" s="1">
        <v>31315</v>
      </c>
      <c r="I333" t="s">
        <v>161</v>
      </c>
      <c r="J333" t="s">
        <v>453</v>
      </c>
    </row>
    <row r="334" spans="1:10">
      <c r="A334" t="s">
        <v>2</v>
      </c>
      <c r="B334" t="s">
        <v>146</v>
      </c>
      <c r="C334" t="s">
        <v>149</v>
      </c>
      <c r="F334" s="1">
        <v>14931</v>
      </c>
      <c r="G334" s="1">
        <v>14932</v>
      </c>
      <c r="I334" t="s">
        <v>161</v>
      </c>
      <c r="J334" t="s">
        <v>453</v>
      </c>
    </row>
    <row r="335" spans="1:10">
      <c r="A335" t="s">
        <v>2</v>
      </c>
      <c r="B335" t="s">
        <v>146</v>
      </c>
      <c r="C335" t="s">
        <v>150</v>
      </c>
      <c r="F335" s="1">
        <v>74351</v>
      </c>
      <c r="G335" s="1">
        <v>121316</v>
      </c>
      <c r="I335" t="s">
        <v>161</v>
      </c>
      <c r="J335" t="s">
        <v>453</v>
      </c>
    </row>
    <row r="336" spans="1:10">
      <c r="A336" t="s">
        <v>2</v>
      </c>
      <c r="B336" t="s">
        <v>146</v>
      </c>
      <c r="C336" t="s">
        <v>151</v>
      </c>
      <c r="F336" s="1">
        <v>469565</v>
      </c>
      <c r="G336" s="1">
        <v>527004</v>
      </c>
      <c r="I336" t="s">
        <v>161</v>
      </c>
      <c r="J336" t="s">
        <v>453</v>
      </c>
    </row>
    <row r="337" spans="1:10">
      <c r="A337" t="s">
        <v>2</v>
      </c>
      <c r="B337" t="s">
        <v>153</v>
      </c>
      <c r="F337" s="1">
        <v>400092</v>
      </c>
      <c r="G337" s="1">
        <v>519489</v>
      </c>
      <c r="H337" t="s">
        <v>454</v>
      </c>
      <c r="I337" t="s">
        <v>161</v>
      </c>
      <c r="J337" t="s">
        <v>455</v>
      </c>
    </row>
    <row r="338" spans="1:10">
      <c r="A338" t="s">
        <v>2</v>
      </c>
      <c r="B338" t="s">
        <v>154</v>
      </c>
      <c r="C338" t="s">
        <v>155</v>
      </c>
      <c r="F338" s="1">
        <v>1034447</v>
      </c>
      <c r="G338" s="1">
        <v>1112764</v>
      </c>
      <c r="H338" t="s">
        <v>456</v>
      </c>
      <c r="I338" t="s">
        <v>161</v>
      </c>
      <c r="J338" t="s">
        <v>457</v>
      </c>
    </row>
    <row r="339" spans="1:10">
      <c r="A339" t="s">
        <v>2</v>
      </c>
      <c r="B339" t="s">
        <v>154</v>
      </c>
      <c r="C339" t="s">
        <v>156</v>
      </c>
      <c r="F339" s="1">
        <v>311373</v>
      </c>
      <c r="G339" s="1">
        <v>294938</v>
      </c>
      <c r="I339" t="s">
        <v>161</v>
      </c>
      <c r="J339" t="s">
        <v>457</v>
      </c>
    </row>
    <row r="340" spans="1:10">
      <c r="A340" t="s">
        <v>2</v>
      </c>
      <c r="B340" t="s">
        <v>157</v>
      </c>
      <c r="C340" t="s">
        <v>158</v>
      </c>
      <c r="F340" s="1">
        <v>692530</v>
      </c>
      <c r="G340" s="1">
        <v>737130</v>
      </c>
      <c r="H340" t="s">
        <v>458</v>
      </c>
      <c r="I340" t="s">
        <v>161</v>
      </c>
      <c r="J340" t="s">
        <v>459</v>
      </c>
    </row>
    <row r="341" spans="1:10">
      <c r="A341" t="s">
        <v>2</v>
      </c>
      <c r="B341" t="s">
        <v>157</v>
      </c>
      <c r="C341" t="s">
        <v>159</v>
      </c>
      <c r="F341" s="1">
        <v>97600</v>
      </c>
      <c r="G341" s="1">
        <v>100596</v>
      </c>
      <c r="I341" t="s">
        <v>161</v>
      </c>
      <c r="J341" t="s">
        <v>459</v>
      </c>
    </row>
    <row r="342" spans="1:10">
      <c r="A342" t="s">
        <v>2</v>
      </c>
      <c r="B342" t="s">
        <v>157</v>
      </c>
      <c r="C342" t="s">
        <v>160</v>
      </c>
      <c r="F342" s="1">
        <v>258110</v>
      </c>
      <c r="G342" s="1">
        <v>156936</v>
      </c>
      <c r="I342" t="s">
        <v>161</v>
      </c>
      <c r="J342" t="s">
        <v>459</v>
      </c>
    </row>
    <row r="343" spans="1:10">
      <c r="A343" t="s">
        <v>2</v>
      </c>
      <c r="B343" t="s">
        <v>162</v>
      </c>
      <c r="F343" s="1">
        <v>90903</v>
      </c>
      <c r="G343" s="1">
        <v>61514</v>
      </c>
      <c r="H343" t="s">
        <v>460</v>
      </c>
      <c r="I343" t="s">
        <v>161</v>
      </c>
      <c r="J343" t="s">
        <v>461</v>
      </c>
    </row>
    <row r="344" spans="1:10">
      <c r="A344" t="s">
        <v>2</v>
      </c>
      <c r="B344" t="s">
        <v>163</v>
      </c>
      <c r="F344" s="1">
        <v>38111</v>
      </c>
      <c r="G344" s="1">
        <v>36270</v>
      </c>
      <c r="J344" t="s">
        <v>462</v>
      </c>
    </row>
    <row r="345" spans="1:10">
      <c r="A345" t="s">
        <v>2</v>
      </c>
      <c r="B345" t="s">
        <v>164</v>
      </c>
      <c r="F345" s="1">
        <v>16639</v>
      </c>
      <c r="G345" s="1">
        <v>17566</v>
      </c>
      <c r="J345" t="s">
        <v>463</v>
      </c>
    </row>
    <row r="346" spans="1:10">
      <c r="A346" t="s">
        <v>2</v>
      </c>
      <c r="B346" t="s">
        <v>165</v>
      </c>
      <c r="F346" s="1">
        <v>52220</v>
      </c>
      <c r="G346" s="1">
        <v>52406</v>
      </c>
      <c r="H346" t="s">
        <v>166</v>
      </c>
      <c r="I346" t="s">
        <v>167</v>
      </c>
      <c r="J346" t="s">
        <v>464</v>
      </c>
    </row>
    <row r="347" spans="1:10">
      <c r="A347" t="s">
        <v>2</v>
      </c>
      <c r="B347" t="s">
        <v>170</v>
      </c>
      <c r="F347" s="1">
        <v>66408</v>
      </c>
      <c r="G347" s="1">
        <v>49372</v>
      </c>
      <c r="H347" t="s">
        <v>169</v>
      </c>
      <c r="I347" t="s">
        <v>168</v>
      </c>
      <c r="J347" t="s">
        <v>465</v>
      </c>
    </row>
    <row r="348" spans="1:10">
      <c r="A348" t="s">
        <v>2</v>
      </c>
      <c r="B348" t="s">
        <v>172</v>
      </c>
      <c r="F348" s="1">
        <v>45224</v>
      </c>
      <c r="G348" s="1">
        <v>45995</v>
      </c>
      <c r="H348" t="s">
        <v>489</v>
      </c>
      <c r="I348" t="s">
        <v>173</v>
      </c>
      <c r="J348" t="s">
        <v>466</v>
      </c>
    </row>
    <row r="349" spans="1:10">
      <c r="A349" t="s">
        <v>2</v>
      </c>
      <c r="B349" t="s">
        <v>174</v>
      </c>
      <c r="F349" s="1">
        <v>24282</v>
      </c>
      <c r="G349" s="1">
        <v>25811</v>
      </c>
      <c r="H349" t="s">
        <v>176</v>
      </c>
      <c r="I349" t="s">
        <v>175</v>
      </c>
      <c r="J349" t="s">
        <v>467</v>
      </c>
    </row>
    <row r="350" spans="1:10">
      <c r="A350" t="s">
        <v>2</v>
      </c>
      <c r="B350" t="s">
        <v>177</v>
      </c>
      <c r="F350" s="1">
        <v>28841</v>
      </c>
      <c r="G350" s="1">
        <v>30451</v>
      </c>
      <c r="H350" t="s">
        <v>178</v>
      </c>
      <c r="I350" t="s">
        <v>179</v>
      </c>
      <c r="J350" t="s">
        <v>468</v>
      </c>
    </row>
    <row r="351" spans="1:10">
      <c r="A351" t="s">
        <v>2</v>
      </c>
      <c r="B351" t="s">
        <v>180</v>
      </c>
      <c r="F351" s="1">
        <v>21509</v>
      </c>
      <c r="G351" s="1">
        <v>20725</v>
      </c>
      <c r="H351" t="s">
        <v>181</v>
      </c>
      <c r="J351" t="s">
        <v>469</v>
      </c>
    </row>
    <row r="352" spans="1:10">
      <c r="A352" t="s">
        <v>2</v>
      </c>
      <c r="B352" t="s">
        <v>182</v>
      </c>
      <c r="F352" s="1">
        <v>206179</v>
      </c>
      <c r="G352" s="1">
        <v>234510</v>
      </c>
      <c r="J352" t="s">
        <v>470</v>
      </c>
    </row>
    <row r="353" spans="1:10">
      <c r="A353" t="s">
        <v>2</v>
      </c>
      <c r="B353" t="s">
        <v>183</v>
      </c>
      <c r="F353" s="1">
        <v>213954</v>
      </c>
      <c r="G353" s="1">
        <v>209310</v>
      </c>
      <c r="H353" t="s">
        <v>184</v>
      </c>
      <c r="J353" t="s">
        <v>471</v>
      </c>
    </row>
    <row r="354" spans="1:10">
      <c r="A354" t="s">
        <v>2</v>
      </c>
      <c r="B354" t="s">
        <v>185</v>
      </c>
      <c r="F354" s="1">
        <v>24985</v>
      </c>
      <c r="G354" s="1">
        <v>26154</v>
      </c>
      <c r="J354" t="s">
        <v>472</v>
      </c>
    </row>
    <row r="355" spans="1:10">
      <c r="A355" t="s">
        <v>2</v>
      </c>
      <c r="B355" t="s">
        <v>186</v>
      </c>
      <c r="F355" s="1">
        <v>1088308</v>
      </c>
      <c r="G355" s="1">
        <v>1137657</v>
      </c>
      <c r="H355" t="s">
        <v>473</v>
      </c>
      <c r="J355" t="s">
        <v>474</v>
      </c>
    </row>
    <row r="356" spans="1:10">
      <c r="A356" t="s">
        <v>2</v>
      </c>
      <c r="B356" t="s">
        <v>475</v>
      </c>
      <c r="F356" s="1">
        <v>0</v>
      </c>
      <c r="G356" s="1">
        <v>4360</v>
      </c>
      <c r="H356" t="s">
        <v>476</v>
      </c>
      <c r="J356" t="s">
        <v>477</v>
      </c>
    </row>
    <row r="357" spans="1:10">
      <c r="A357" t="s">
        <v>2</v>
      </c>
      <c r="B357" t="s">
        <v>187</v>
      </c>
      <c r="F357" s="1">
        <v>815161</v>
      </c>
      <c r="G357" s="1">
        <v>917671</v>
      </c>
      <c r="H357" t="s">
        <v>478</v>
      </c>
      <c r="J357" t="s">
        <v>479</v>
      </c>
    </row>
    <row r="358" spans="1:10">
      <c r="A358" t="s">
        <v>2</v>
      </c>
      <c r="B358" t="s">
        <v>480</v>
      </c>
      <c r="F358" s="1">
        <v>32087</v>
      </c>
      <c r="G358" s="1">
        <v>33748</v>
      </c>
      <c r="H358" t="s">
        <v>481</v>
      </c>
      <c r="J358" t="s">
        <v>482</v>
      </c>
    </row>
    <row r="359" spans="1:10">
      <c r="A359" t="s">
        <v>2</v>
      </c>
      <c r="B359" t="s">
        <v>188</v>
      </c>
      <c r="F359" s="1">
        <v>426803</v>
      </c>
      <c r="G359" s="1">
        <v>477515</v>
      </c>
      <c r="H359" t="s">
        <v>483</v>
      </c>
      <c r="J359" t="s">
        <v>484</v>
      </c>
    </row>
    <row r="360" spans="1:10">
      <c r="A360" t="s">
        <v>2</v>
      </c>
      <c r="B360" t="s">
        <v>189</v>
      </c>
      <c r="F360" s="1">
        <v>2371</v>
      </c>
      <c r="G360" s="1">
        <v>2522</v>
      </c>
      <c r="H360" t="s">
        <v>485</v>
      </c>
      <c r="J360" t="s">
        <v>486</v>
      </c>
    </row>
    <row r="361" spans="1:10">
      <c r="A361" t="s">
        <v>2</v>
      </c>
      <c r="B361" t="s">
        <v>190</v>
      </c>
      <c r="F361" s="1">
        <v>5989</v>
      </c>
      <c r="G361" s="1">
        <v>5962</v>
      </c>
      <c r="H361" t="s">
        <v>487</v>
      </c>
      <c r="J361" t="s">
        <v>488</v>
      </c>
    </row>
    <row r="362" spans="1:10">
      <c r="A362" t="s">
        <v>541</v>
      </c>
      <c r="B362" t="s">
        <v>542</v>
      </c>
      <c r="C362" t="s">
        <v>543</v>
      </c>
      <c r="D362" t="s">
        <v>544</v>
      </c>
      <c r="F362" s="1">
        <v>55668</v>
      </c>
      <c r="G362" s="1">
        <v>82595</v>
      </c>
      <c r="I362" t="s">
        <v>545</v>
      </c>
      <c r="J362" t="s">
        <v>993</v>
      </c>
    </row>
    <row r="363" spans="1:10">
      <c r="A363" t="s">
        <v>541</v>
      </c>
      <c r="B363" t="s">
        <v>542</v>
      </c>
      <c r="C363" t="s">
        <v>543</v>
      </c>
      <c r="D363" t="s">
        <v>546</v>
      </c>
      <c r="F363">
        <v>350000</v>
      </c>
      <c r="G363">
        <v>373526</v>
      </c>
      <c r="I363" t="s">
        <v>545</v>
      </c>
      <c r="J363" t="s">
        <v>993</v>
      </c>
    </row>
    <row r="364" spans="1:10">
      <c r="A364" t="s">
        <v>541</v>
      </c>
      <c r="B364" t="s">
        <v>542</v>
      </c>
      <c r="C364" t="s">
        <v>543</v>
      </c>
      <c r="D364" t="s">
        <v>547</v>
      </c>
      <c r="F364">
        <v>5980</v>
      </c>
      <c r="G364">
        <v>6450</v>
      </c>
      <c r="I364" t="s">
        <v>545</v>
      </c>
      <c r="J364" t="s">
        <v>993</v>
      </c>
    </row>
    <row r="365" spans="1:10">
      <c r="A365" t="s">
        <v>541</v>
      </c>
      <c r="B365" t="s">
        <v>542</v>
      </c>
      <c r="C365" t="s">
        <v>543</v>
      </c>
      <c r="D365" t="s">
        <v>548</v>
      </c>
      <c r="F365">
        <v>8463</v>
      </c>
      <c r="G365">
        <v>0</v>
      </c>
      <c r="I365" t="s">
        <v>545</v>
      </c>
      <c r="J365" t="s">
        <v>993</v>
      </c>
    </row>
    <row r="366" spans="1:10">
      <c r="A366" t="s">
        <v>541</v>
      </c>
      <c r="B366" t="s">
        <v>542</v>
      </c>
      <c r="C366" t="s">
        <v>543</v>
      </c>
      <c r="D366" t="s">
        <v>549</v>
      </c>
      <c r="F366">
        <v>1028</v>
      </c>
      <c r="G366">
        <v>0</v>
      </c>
      <c r="I366" t="s">
        <v>545</v>
      </c>
      <c r="J366" t="s">
        <v>993</v>
      </c>
    </row>
    <row r="367" spans="1:10">
      <c r="A367" t="s">
        <v>541</v>
      </c>
      <c r="B367" t="s">
        <v>542</v>
      </c>
      <c r="C367" t="s">
        <v>543</v>
      </c>
      <c r="D367" t="s">
        <v>550</v>
      </c>
      <c r="F367">
        <v>3084</v>
      </c>
      <c r="G367">
        <v>0</v>
      </c>
      <c r="I367" t="s">
        <v>545</v>
      </c>
      <c r="J367" t="s">
        <v>993</v>
      </c>
    </row>
    <row r="368" spans="1:10">
      <c r="A368" t="s">
        <v>541</v>
      </c>
      <c r="B368" t="s">
        <v>542</v>
      </c>
      <c r="C368" t="s">
        <v>543</v>
      </c>
      <c r="D368" t="s">
        <v>551</v>
      </c>
      <c r="F368">
        <v>9100</v>
      </c>
      <c r="G368">
        <v>3820</v>
      </c>
      <c r="I368" t="s">
        <v>545</v>
      </c>
      <c r="J368" t="s">
        <v>993</v>
      </c>
    </row>
    <row r="369" spans="1:10">
      <c r="A369" t="s">
        <v>541</v>
      </c>
      <c r="B369" t="s">
        <v>542</v>
      </c>
      <c r="C369" t="s">
        <v>552</v>
      </c>
      <c r="D369" t="s">
        <v>553</v>
      </c>
      <c r="F369">
        <v>890400</v>
      </c>
      <c r="G369">
        <v>949000</v>
      </c>
      <c r="I369" t="s">
        <v>545</v>
      </c>
      <c r="J369" t="s">
        <v>993</v>
      </c>
    </row>
    <row r="370" spans="1:10">
      <c r="A370" t="s">
        <v>541</v>
      </c>
      <c r="B370" t="s">
        <v>542</v>
      </c>
      <c r="C370" t="s">
        <v>542</v>
      </c>
      <c r="D370" t="s">
        <v>554</v>
      </c>
      <c r="F370">
        <v>45638</v>
      </c>
      <c r="G370">
        <v>46117</v>
      </c>
      <c r="I370" t="s">
        <v>545</v>
      </c>
      <c r="J370" t="s">
        <v>993</v>
      </c>
    </row>
    <row r="371" spans="1:10">
      <c r="A371" t="s">
        <v>541</v>
      </c>
      <c r="B371" t="s">
        <v>555</v>
      </c>
      <c r="C371" t="s">
        <v>556</v>
      </c>
      <c r="D371" t="s">
        <v>557</v>
      </c>
      <c r="F371">
        <v>43</v>
      </c>
      <c r="G371">
        <v>23</v>
      </c>
      <c r="I371" t="s">
        <v>545</v>
      </c>
      <c r="J371" t="s">
        <v>993</v>
      </c>
    </row>
    <row r="372" spans="1:10">
      <c r="A372" t="s">
        <v>541</v>
      </c>
      <c r="B372" t="s">
        <v>555</v>
      </c>
      <c r="C372" t="s">
        <v>556</v>
      </c>
      <c r="D372" t="s">
        <v>558</v>
      </c>
      <c r="F372">
        <v>956</v>
      </c>
      <c r="G372">
        <v>974</v>
      </c>
      <c r="I372" t="s">
        <v>545</v>
      </c>
      <c r="J372" t="s">
        <v>993</v>
      </c>
    </row>
    <row r="373" spans="1:10">
      <c r="A373" t="s">
        <v>541</v>
      </c>
      <c r="B373" t="s">
        <v>555</v>
      </c>
      <c r="C373" t="s">
        <v>559</v>
      </c>
      <c r="D373" t="s">
        <v>560</v>
      </c>
      <c r="F373">
        <v>9376</v>
      </c>
      <c r="G373">
        <v>100</v>
      </c>
      <c r="I373" t="s">
        <v>545</v>
      </c>
      <c r="J373" t="s">
        <v>993</v>
      </c>
    </row>
    <row r="374" spans="1:10">
      <c r="A374" t="s">
        <v>541</v>
      </c>
      <c r="B374" t="s">
        <v>555</v>
      </c>
      <c r="C374" t="s">
        <v>559</v>
      </c>
      <c r="D374" t="s">
        <v>561</v>
      </c>
      <c r="F374">
        <v>1800</v>
      </c>
      <c r="G374">
        <v>4198</v>
      </c>
      <c r="I374" t="s">
        <v>545</v>
      </c>
      <c r="J374" t="s">
        <v>993</v>
      </c>
    </row>
    <row r="375" spans="1:10">
      <c r="A375" t="s">
        <v>541</v>
      </c>
      <c r="B375" t="s">
        <v>555</v>
      </c>
      <c r="C375" t="s">
        <v>555</v>
      </c>
      <c r="D375" t="s">
        <v>554</v>
      </c>
      <c r="F375">
        <v>85098</v>
      </c>
      <c r="G375">
        <v>91091</v>
      </c>
      <c r="I375" t="s">
        <v>545</v>
      </c>
      <c r="J375" t="s">
        <v>993</v>
      </c>
    </row>
    <row r="376" spans="1:10">
      <c r="A376" t="s">
        <v>541</v>
      </c>
      <c r="B376" t="s">
        <v>562</v>
      </c>
      <c r="C376" t="s">
        <v>563</v>
      </c>
      <c r="F376">
        <v>41100</v>
      </c>
      <c r="G376">
        <v>42000</v>
      </c>
      <c r="I376" t="s">
        <v>545</v>
      </c>
      <c r="J376" t="s">
        <v>993</v>
      </c>
    </row>
    <row r="377" spans="1:10">
      <c r="A377" t="s">
        <v>541</v>
      </c>
      <c r="B377" t="s">
        <v>562</v>
      </c>
      <c r="C377" t="s">
        <v>564</v>
      </c>
      <c r="F377">
        <v>184</v>
      </c>
      <c r="G377">
        <v>192</v>
      </c>
      <c r="I377" t="s">
        <v>545</v>
      </c>
      <c r="J377" t="s">
        <v>993</v>
      </c>
    </row>
    <row r="378" spans="1:10">
      <c r="A378" t="s">
        <v>541</v>
      </c>
      <c r="B378" t="s">
        <v>562</v>
      </c>
      <c r="C378" t="s">
        <v>565</v>
      </c>
      <c r="F378">
        <v>35</v>
      </c>
      <c r="G378">
        <v>36</v>
      </c>
      <c r="I378" t="s">
        <v>545</v>
      </c>
      <c r="J378" t="s">
        <v>993</v>
      </c>
    </row>
    <row r="379" spans="1:10">
      <c r="A379" t="s">
        <v>541</v>
      </c>
      <c r="B379" t="s">
        <v>562</v>
      </c>
      <c r="C379" t="s">
        <v>566</v>
      </c>
      <c r="F379">
        <v>0</v>
      </c>
      <c r="G379">
        <v>1625</v>
      </c>
      <c r="I379" t="s">
        <v>545</v>
      </c>
      <c r="J379" t="s">
        <v>993</v>
      </c>
    </row>
    <row r="380" spans="1:10">
      <c r="A380" t="s">
        <v>541</v>
      </c>
      <c r="B380" t="s">
        <v>562</v>
      </c>
      <c r="C380" t="s">
        <v>567</v>
      </c>
      <c r="F380">
        <v>112200</v>
      </c>
      <c r="G380">
        <v>114300</v>
      </c>
      <c r="I380" t="s">
        <v>545</v>
      </c>
      <c r="J380" t="s">
        <v>993</v>
      </c>
    </row>
    <row r="381" spans="1:10">
      <c r="A381" t="s">
        <v>541</v>
      </c>
      <c r="B381" t="s">
        <v>562</v>
      </c>
      <c r="C381" t="s">
        <v>568</v>
      </c>
      <c r="F381">
        <v>0</v>
      </c>
      <c r="G381">
        <v>1050</v>
      </c>
      <c r="I381" t="s">
        <v>545</v>
      </c>
      <c r="J381" t="s">
        <v>993</v>
      </c>
    </row>
    <row r="382" spans="1:10">
      <c r="A382" t="s">
        <v>541</v>
      </c>
      <c r="B382" t="s">
        <v>562</v>
      </c>
      <c r="C382" t="s">
        <v>569</v>
      </c>
      <c r="F382">
        <v>112200</v>
      </c>
      <c r="G382">
        <v>114300</v>
      </c>
      <c r="I382" t="s">
        <v>545</v>
      </c>
      <c r="J382" t="s">
        <v>993</v>
      </c>
    </row>
    <row r="383" spans="1:10">
      <c r="A383" t="s">
        <v>541</v>
      </c>
      <c r="B383" t="s">
        <v>562</v>
      </c>
      <c r="C383" t="s">
        <v>570</v>
      </c>
      <c r="F383">
        <v>0</v>
      </c>
      <c r="G383">
        <v>1050</v>
      </c>
      <c r="I383" t="s">
        <v>545</v>
      </c>
      <c r="J383" t="s">
        <v>993</v>
      </c>
    </row>
    <row r="384" spans="1:10">
      <c r="A384" t="s">
        <v>541</v>
      </c>
      <c r="B384" t="s">
        <v>562</v>
      </c>
      <c r="C384" t="s">
        <v>571</v>
      </c>
      <c r="F384">
        <v>63323</v>
      </c>
      <c r="G384">
        <v>56947</v>
      </c>
      <c r="I384" t="s">
        <v>545</v>
      </c>
      <c r="J384" t="s">
        <v>993</v>
      </c>
    </row>
    <row r="385" spans="1:10">
      <c r="A385" t="s">
        <v>541</v>
      </c>
      <c r="B385" t="s">
        <v>562</v>
      </c>
      <c r="C385" t="s">
        <v>572</v>
      </c>
      <c r="F385">
        <v>3100</v>
      </c>
      <c r="G385">
        <v>3169</v>
      </c>
      <c r="I385" t="s">
        <v>545</v>
      </c>
      <c r="J385" t="s">
        <v>993</v>
      </c>
    </row>
    <row r="386" spans="1:10">
      <c r="A386" t="s">
        <v>541</v>
      </c>
      <c r="B386" t="s">
        <v>562</v>
      </c>
      <c r="C386" t="s">
        <v>573</v>
      </c>
      <c r="F386">
        <v>107113</v>
      </c>
      <c r="G386">
        <v>119034</v>
      </c>
      <c r="I386" t="s">
        <v>545</v>
      </c>
      <c r="J386" t="s">
        <v>993</v>
      </c>
    </row>
    <row r="387" spans="1:10">
      <c r="A387" t="s">
        <v>541</v>
      </c>
      <c r="B387" t="s">
        <v>562</v>
      </c>
      <c r="C387" t="s">
        <v>574</v>
      </c>
      <c r="F387">
        <v>130</v>
      </c>
      <c r="G387">
        <v>535</v>
      </c>
      <c r="I387" t="s">
        <v>545</v>
      </c>
      <c r="J387" t="s">
        <v>993</v>
      </c>
    </row>
    <row r="388" spans="1:10">
      <c r="A388" t="s">
        <v>541</v>
      </c>
      <c r="B388" t="s">
        <v>562</v>
      </c>
      <c r="C388" t="s">
        <v>575</v>
      </c>
      <c r="F388">
        <v>77730</v>
      </c>
      <c r="G388">
        <v>80839</v>
      </c>
      <c r="I388" t="s">
        <v>545</v>
      </c>
      <c r="J388" t="s">
        <v>993</v>
      </c>
    </row>
    <row r="389" spans="1:10">
      <c r="A389" t="s">
        <v>541</v>
      </c>
      <c r="B389" t="s">
        <v>562</v>
      </c>
      <c r="C389" t="s">
        <v>554</v>
      </c>
      <c r="F389">
        <v>15178</v>
      </c>
      <c r="G389">
        <v>15350</v>
      </c>
      <c r="I389" t="s">
        <v>545</v>
      </c>
      <c r="J389" t="s">
        <v>993</v>
      </c>
    </row>
    <row r="390" spans="1:10">
      <c r="A390" t="s">
        <v>541</v>
      </c>
      <c r="B390" t="s">
        <v>576</v>
      </c>
      <c r="C390" t="s">
        <v>577</v>
      </c>
      <c r="F390">
        <v>3500</v>
      </c>
      <c r="G390">
        <v>1500</v>
      </c>
      <c r="I390" t="s">
        <v>545</v>
      </c>
      <c r="J390" t="s">
        <v>993</v>
      </c>
    </row>
    <row r="391" spans="1:10">
      <c r="A391" t="s">
        <v>541</v>
      </c>
      <c r="B391" t="s">
        <v>576</v>
      </c>
      <c r="C391" t="s">
        <v>578</v>
      </c>
      <c r="F391">
        <v>1000</v>
      </c>
      <c r="G391">
        <v>1000</v>
      </c>
      <c r="I391" t="s">
        <v>545</v>
      </c>
      <c r="J391" t="s">
        <v>993</v>
      </c>
    </row>
    <row r="392" spans="1:10">
      <c r="A392" t="s">
        <v>541</v>
      </c>
      <c r="B392" t="s">
        <v>576</v>
      </c>
      <c r="C392" t="s">
        <v>554</v>
      </c>
      <c r="F392">
        <v>19713</v>
      </c>
      <c r="G392">
        <v>19841</v>
      </c>
      <c r="I392" t="s">
        <v>545</v>
      </c>
      <c r="J392" t="s">
        <v>993</v>
      </c>
    </row>
    <row r="393" spans="1:10">
      <c r="A393" t="s">
        <v>541</v>
      </c>
      <c r="B393" t="s">
        <v>579</v>
      </c>
      <c r="C393" t="s">
        <v>580</v>
      </c>
      <c r="F393">
        <v>1500</v>
      </c>
      <c r="G393">
        <v>1500</v>
      </c>
      <c r="I393" t="s">
        <v>545</v>
      </c>
      <c r="J393" t="s">
        <v>993</v>
      </c>
    </row>
    <row r="394" spans="1:10">
      <c r="A394" t="s">
        <v>541</v>
      </c>
      <c r="B394" t="s">
        <v>579</v>
      </c>
      <c r="C394" t="s">
        <v>581</v>
      </c>
      <c r="F394">
        <v>0</v>
      </c>
      <c r="G394">
        <v>2000</v>
      </c>
      <c r="I394" t="s">
        <v>545</v>
      </c>
      <c r="J394" t="s">
        <v>993</v>
      </c>
    </row>
    <row r="395" spans="1:10">
      <c r="A395" t="s">
        <v>541</v>
      </c>
      <c r="B395" t="s">
        <v>579</v>
      </c>
      <c r="C395" t="s">
        <v>582</v>
      </c>
      <c r="F395">
        <v>1446</v>
      </c>
      <c r="G395">
        <v>1519</v>
      </c>
      <c r="I395" t="s">
        <v>545</v>
      </c>
      <c r="J395" t="s">
        <v>993</v>
      </c>
    </row>
    <row r="396" spans="1:10">
      <c r="A396" t="s">
        <v>541</v>
      </c>
      <c r="B396" t="s">
        <v>579</v>
      </c>
      <c r="C396" t="s">
        <v>583</v>
      </c>
      <c r="F396">
        <v>1000</v>
      </c>
      <c r="G396">
        <v>1000</v>
      </c>
      <c r="I396" t="s">
        <v>545</v>
      </c>
      <c r="J396" t="s">
        <v>993</v>
      </c>
    </row>
    <row r="397" spans="1:10">
      <c r="A397" t="s">
        <v>541</v>
      </c>
      <c r="B397" t="s">
        <v>579</v>
      </c>
      <c r="C397" t="s">
        <v>584</v>
      </c>
      <c r="F397">
        <v>24627</v>
      </c>
      <c r="G397">
        <v>18834</v>
      </c>
      <c r="I397" t="s">
        <v>545</v>
      </c>
      <c r="J397" t="s">
        <v>993</v>
      </c>
    </row>
    <row r="398" spans="1:10">
      <c r="A398" t="s">
        <v>541</v>
      </c>
      <c r="B398" t="s">
        <v>579</v>
      </c>
      <c r="C398" t="s">
        <v>585</v>
      </c>
      <c r="F398">
        <v>2757</v>
      </c>
      <c r="G398">
        <v>2757</v>
      </c>
      <c r="I398" t="s">
        <v>545</v>
      </c>
      <c r="J398" t="s">
        <v>993</v>
      </c>
    </row>
    <row r="399" spans="1:10">
      <c r="A399" t="s">
        <v>541</v>
      </c>
      <c r="B399" t="s">
        <v>579</v>
      </c>
      <c r="C399" t="s">
        <v>586</v>
      </c>
      <c r="F399">
        <v>42521</v>
      </c>
      <c r="G399">
        <v>42460</v>
      </c>
      <c r="I399" t="s">
        <v>545</v>
      </c>
      <c r="J399" t="s">
        <v>993</v>
      </c>
    </row>
    <row r="400" spans="1:10">
      <c r="A400" t="s">
        <v>541</v>
      </c>
      <c r="B400" t="s">
        <v>579</v>
      </c>
      <c r="C400" t="s">
        <v>587</v>
      </c>
      <c r="F400">
        <v>1166</v>
      </c>
      <c r="G400">
        <v>1166</v>
      </c>
      <c r="I400" t="s">
        <v>545</v>
      </c>
      <c r="J400" t="s">
        <v>993</v>
      </c>
    </row>
    <row r="401" spans="1:10">
      <c r="A401" t="s">
        <v>541</v>
      </c>
      <c r="B401" t="s">
        <v>579</v>
      </c>
      <c r="C401" t="s">
        <v>588</v>
      </c>
      <c r="F401">
        <v>118200</v>
      </c>
      <c r="G401">
        <v>123956</v>
      </c>
      <c r="I401" t="s">
        <v>545</v>
      </c>
      <c r="J401" t="s">
        <v>993</v>
      </c>
    </row>
    <row r="402" spans="1:10">
      <c r="A402" t="s">
        <v>541</v>
      </c>
      <c r="B402" t="s">
        <v>579</v>
      </c>
      <c r="C402" t="s">
        <v>554</v>
      </c>
      <c r="F402">
        <v>38303</v>
      </c>
      <c r="G402">
        <v>38072</v>
      </c>
      <c r="I402" t="s">
        <v>545</v>
      </c>
      <c r="J402" t="s">
        <v>993</v>
      </c>
    </row>
    <row r="403" spans="1:10">
      <c r="A403" t="s">
        <v>589</v>
      </c>
      <c r="B403" t="s">
        <v>590</v>
      </c>
      <c r="F403">
        <v>5513</v>
      </c>
      <c r="G403">
        <v>5489</v>
      </c>
      <c r="I403" t="s">
        <v>591</v>
      </c>
      <c r="J403" t="s">
        <v>994</v>
      </c>
    </row>
    <row r="404" spans="1:10">
      <c r="A404" t="s">
        <v>589</v>
      </c>
      <c r="B404" t="s">
        <v>592</v>
      </c>
      <c r="F404">
        <v>111</v>
      </c>
      <c r="G404">
        <v>111</v>
      </c>
      <c r="I404" t="s">
        <v>591</v>
      </c>
      <c r="J404" t="s">
        <v>994</v>
      </c>
    </row>
    <row r="405" spans="1:10">
      <c r="A405" t="s">
        <v>589</v>
      </c>
      <c r="B405" t="s">
        <v>593</v>
      </c>
      <c r="F405">
        <v>114</v>
      </c>
      <c r="G405">
        <v>115</v>
      </c>
      <c r="I405" t="s">
        <v>591</v>
      </c>
      <c r="J405" t="s">
        <v>994</v>
      </c>
    </row>
    <row r="406" spans="1:10">
      <c r="A406" t="s">
        <v>589</v>
      </c>
      <c r="B406" t="s">
        <v>594</v>
      </c>
      <c r="F406">
        <v>3394</v>
      </c>
      <c r="G406">
        <v>3407</v>
      </c>
      <c r="I406" t="s">
        <v>591</v>
      </c>
      <c r="J406" t="s">
        <v>994</v>
      </c>
    </row>
    <row r="407" spans="1:10">
      <c r="A407" t="s">
        <v>589</v>
      </c>
      <c r="B407" t="s">
        <v>595</v>
      </c>
      <c r="F407">
        <v>420</v>
      </c>
      <c r="G407">
        <v>424</v>
      </c>
      <c r="I407" t="s">
        <v>591</v>
      </c>
      <c r="J407" t="s">
        <v>994</v>
      </c>
    </row>
    <row r="408" spans="1:10">
      <c r="A408" t="s">
        <v>589</v>
      </c>
      <c r="B408" t="s">
        <v>596</v>
      </c>
      <c r="F408">
        <v>1722</v>
      </c>
      <c r="G408">
        <v>1725</v>
      </c>
      <c r="I408" t="s">
        <v>591</v>
      </c>
      <c r="J408" t="s">
        <v>994</v>
      </c>
    </row>
    <row r="409" spans="1:10">
      <c r="A409" t="s">
        <v>589</v>
      </c>
      <c r="B409" t="s">
        <v>597</v>
      </c>
      <c r="F409">
        <v>3256</v>
      </c>
      <c r="G409">
        <v>3153</v>
      </c>
      <c r="I409" t="s">
        <v>591</v>
      </c>
      <c r="J409" t="s">
        <v>994</v>
      </c>
    </row>
    <row r="410" spans="1:10">
      <c r="A410" t="s">
        <v>589</v>
      </c>
      <c r="B410" t="s">
        <v>598</v>
      </c>
      <c r="F410">
        <v>410</v>
      </c>
      <c r="G410">
        <v>4465</v>
      </c>
      <c r="I410" t="s">
        <v>591</v>
      </c>
      <c r="J410" t="s">
        <v>994</v>
      </c>
    </row>
    <row r="411" spans="1:10">
      <c r="A411" t="s">
        <v>589</v>
      </c>
      <c r="B411" t="s">
        <v>599</v>
      </c>
      <c r="F411">
        <v>62858</v>
      </c>
      <c r="G411">
        <v>53239</v>
      </c>
      <c r="I411" t="s">
        <v>591</v>
      </c>
      <c r="J411" t="s">
        <v>994</v>
      </c>
    </row>
    <row r="412" spans="1:10">
      <c r="A412" t="s">
        <v>589</v>
      </c>
      <c r="B412" t="s">
        <v>600</v>
      </c>
      <c r="F412">
        <v>26253</v>
      </c>
      <c r="G412">
        <v>23028</v>
      </c>
      <c r="I412" t="s">
        <v>591</v>
      </c>
      <c r="J412" t="s">
        <v>994</v>
      </c>
    </row>
    <row r="413" spans="1:10">
      <c r="A413" t="s">
        <v>589</v>
      </c>
      <c r="B413" t="s">
        <v>601</v>
      </c>
      <c r="F413">
        <v>32013</v>
      </c>
      <c r="G413">
        <v>28884</v>
      </c>
      <c r="I413" t="s">
        <v>591</v>
      </c>
      <c r="J413" t="s">
        <v>994</v>
      </c>
    </row>
    <row r="414" spans="1:10">
      <c r="A414" t="s">
        <v>589</v>
      </c>
      <c r="B414" t="s">
        <v>602</v>
      </c>
      <c r="F414">
        <v>22206</v>
      </c>
      <c r="G414">
        <v>86975</v>
      </c>
      <c r="I414" t="s">
        <v>591</v>
      </c>
      <c r="J414" t="s">
        <v>994</v>
      </c>
    </row>
    <row r="415" spans="1:10">
      <c r="A415" t="s">
        <v>589</v>
      </c>
      <c r="B415" t="s">
        <v>603</v>
      </c>
      <c r="F415">
        <v>1113</v>
      </c>
      <c r="G415">
        <v>995</v>
      </c>
      <c r="I415" t="s">
        <v>591</v>
      </c>
      <c r="J415" t="s">
        <v>994</v>
      </c>
    </row>
    <row r="416" spans="1:10">
      <c r="A416" t="s">
        <v>589</v>
      </c>
      <c r="B416" t="s">
        <v>604</v>
      </c>
      <c r="F416">
        <v>3494</v>
      </c>
      <c r="G416">
        <v>3123</v>
      </c>
      <c r="I416" t="s">
        <v>591</v>
      </c>
      <c r="J416" t="s">
        <v>994</v>
      </c>
    </row>
    <row r="417" spans="1:10">
      <c r="A417" t="s">
        <v>589</v>
      </c>
      <c r="B417" t="s">
        <v>605</v>
      </c>
      <c r="F417">
        <v>10782</v>
      </c>
      <c r="G417">
        <v>8674</v>
      </c>
      <c r="I417" t="s">
        <v>591</v>
      </c>
      <c r="J417" t="s">
        <v>994</v>
      </c>
    </row>
    <row r="418" spans="1:10">
      <c r="A418" t="s">
        <v>606</v>
      </c>
      <c r="B418" t="s">
        <v>996</v>
      </c>
      <c r="C418" t="s">
        <v>607</v>
      </c>
      <c r="D418" t="s">
        <v>608</v>
      </c>
      <c r="F418">
        <v>0</v>
      </c>
      <c r="G418">
        <v>28000</v>
      </c>
      <c r="I418" t="s">
        <v>609</v>
      </c>
      <c r="J418" t="s">
        <v>995</v>
      </c>
    </row>
    <row r="419" spans="1:10">
      <c r="A419" t="s">
        <v>606</v>
      </c>
      <c r="B419" t="s">
        <v>996</v>
      </c>
      <c r="C419" t="s">
        <v>607</v>
      </c>
      <c r="D419" t="s">
        <v>610</v>
      </c>
      <c r="F419">
        <v>58500</v>
      </c>
      <c r="G419">
        <v>82087</v>
      </c>
      <c r="I419" t="s">
        <v>609</v>
      </c>
      <c r="J419" t="s">
        <v>995</v>
      </c>
    </row>
    <row r="420" spans="1:10">
      <c r="A420" t="s">
        <v>606</v>
      </c>
      <c r="B420" t="s">
        <v>996</v>
      </c>
      <c r="C420" t="s">
        <v>607</v>
      </c>
      <c r="D420" t="s">
        <v>611</v>
      </c>
      <c r="F420">
        <v>10000</v>
      </c>
      <c r="G420">
        <v>15000</v>
      </c>
      <c r="I420" t="s">
        <v>609</v>
      </c>
      <c r="J420" t="s">
        <v>995</v>
      </c>
    </row>
    <row r="421" spans="1:10">
      <c r="A421" t="s">
        <v>606</v>
      </c>
      <c r="B421" t="s">
        <v>996</v>
      </c>
      <c r="C421" t="s">
        <v>607</v>
      </c>
      <c r="D421" t="s">
        <v>612</v>
      </c>
      <c r="F421">
        <v>625</v>
      </c>
      <c r="G421">
        <v>0</v>
      </c>
      <c r="I421" t="s">
        <v>609</v>
      </c>
      <c r="J421" t="s">
        <v>995</v>
      </c>
    </row>
    <row r="422" spans="1:10">
      <c r="A422" t="s">
        <v>606</v>
      </c>
      <c r="B422" t="s">
        <v>996</v>
      </c>
      <c r="C422" t="s">
        <v>607</v>
      </c>
      <c r="D422" t="s">
        <v>613</v>
      </c>
      <c r="F422">
        <v>0</v>
      </c>
      <c r="G422">
        <v>1400</v>
      </c>
      <c r="I422" t="s">
        <v>609</v>
      </c>
      <c r="J422" t="s">
        <v>995</v>
      </c>
    </row>
    <row r="423" spans="1:10">
      <c r="A423" t="s">
        <v>606</v>
      </c>
      <c r="B423" t="s">
        <v>996</v>
      </c>
      <c r="C423" t="s">
        <v>607</v>
      </c>
      <c r="D423" t="s">
        <v>614</v>
      </c>
      <c r="F423">
        <v>6532</v>
      </c>
      <c r="G423">
        <v>18990</v>
      </c>
      <c r="I423" t="s">
        <v>609</v>
      </c>
      <c r="J423" t="s">
        <v>995</v>
      </c>
    </row>
    <row r="424" spans="1:10">
      <c r="A424" t="s">
        <v>606</v>
      </c>
      <c r="B424" t="s">
        <v>996</v>
      </c>
      <c r="C424" t="s">
        <v>607</v>
      </c>
      <c r="D424" t="s">
        <v>615</v>
      </c>
      <c r="F424">
        <v>4470</v>
      </c>
      <c r="G424">
        <v>1400</v>
      </c>
      <c r="I424" t="s">
        <v>609</v>
      </c>
      <c r="J424" t="s">
        <v>995</v>
      </c>
    </row>
    <row r="425" spans="1:10">
      <c r="A425" t="s">
        <v>606</v>
      </c>
      <c r="B425" t="s">
        <v>996</v>
      </c>
      <c r="C425" t="s">
        <v>607</v>
      </c>
      <c r="D425" t="s">
        <v>616</v>
      </c>
      <c r="F425">
        <v>0</v>
      </c>
      <c r="G425">
        <v>228</v>
      </c>
      <c r="I425" t="s">
        <v>609</v>
      </c>
      <c r="J425" t="s">
        <v>995</v>
      </c>
    </row>
    <row r="426" spans="1:10">
      <c r="A426" t="s">
        <v>606</v>
      </c>
      <c r="B426" t="s">
        <v>996</v>
      </c>
      <c r="C426" t="s">
        <v>607</v>
      </c>
      <c r="D426" t="s">
        <v>617</v>
      </c>
      <c r="F426">
        <v>18884</v>
      </c>
      <c r="G426">
        <v>19194</v>
      </c>
      <c r="I426" t="s">
        <v>609</v>
      </c>
      <c r="J426" t="s">
        <v>995</v>
      </c>
    </row>
    <row r="427" spans="1:10">
      <c r="A427" t="s">
        <v>606</v>
      </c>
      <c r="B427" t="s">
        <v>996</v>
      </c>
      <c r="C427" t="s">
        <v>607</v>
      </c>
      <c r="D427" t="s">
        <v>618</v>
      </c>
      <c r="F427">
        <v>100000</v>
      </c>
      <c r="G427">
        <v>160100</v>
      </c>
      <c r="I427" t="s">
        <v>609</v>
      </c>
      <c r="J427" t="s">
        <v>995</v>
      </c>
    </row>
    <row r="428" spans="1:10">
      <c r="A428" t="s">
        <v>606</v>
      </c>
      <c r="B428" t="s">
        <v>996</v>
      </c>
      <c r="C428" t="s">
        <v>607</v>
      </c>
      <c r="D428" t="s">
        <v>619</v>
      </c>
      <c r="F428">
        <v>1000</v>
      </c>
      <c r="G428">
        <v>6000</v>
      </c>
      <c r="I428" t="s">
        <v>609</v>
      </c>
      <c r="J428" t="s">
        <v>995</v>
      </c>
    </row>
    <row r="429" spans="1:10">
      <c r="A429" t="s">
        <v>606</v>
      </c>
      <c r="B429" t="s">
        <v>996</v>
      </c>
      <c r="C429" t="s">
        <v>607</v>
      </c>
      <c r="D429" t="s">
        <v>554</v>
      </c>
      <c r="F429">
        <v>38670</v>
      </c>
      <c r="G429">
        <v>37163</v>
      </c>
      <c r="I429" t="s">
        <v>609</v>
      </c>
      <c r="J429" t="s">
        <v>995</v>
      </c>
    </row>
    <row r="430" spans="1:10">
      <c r="A430" t="s">
        <v>606</v>
      </c>
      <c r="B430" t="s">
        <v>996</v>
      </c>
      <c r="C430" t="s">
        <v>607</v>
      </c>
      <c r="D430" t="s">
        <v>605</v>
      </c>
      <c r="F430">
        <v>1080</v>
      </c>
      <c r="G430">
        <v>1054</v>
      </c>
      <c r="I430" t="s">
        <v>609</v>
      </c>
      <c r="J430" t="s">
        <v>995</v>
      </c>
    </row>
    <row r="431" spans="1:10">
      <c r="A431" t="s">
        <v>606</v>
      </c>
      <c r="B431" t="s">
        <v>996</v>
      </c>
      <c r="C431" t="s">
        <v>620</v>
      </c>
      <c r="D431" t="s">
        <v>621</v>
      </c>
      <c r="F431">
        <v>1277</v>
      </c>
      <c r="G431">
        <v>0</v>
      </c>
      <c r="I431" t="s">
        <v>609</v>
      </c>
      <c r="J431" t="s">
        <v>995</v>
      </c>
    </row>
    <row r="432" spans="1:10">
      <c r="A432" t="s">
        <v>606</v>
      </c>
      <c r="B432" t="s">
        <v>996</v>
      </c>
      <c r="C432" t="s">
        <v>620</v>
      </c>
      <c r="D432" t="s">
        <v>622</v>
      </c>
      <c r="F432">
        <v>500</v>
      </c>
      <c r="G432">
        <v>9500</v>
      </c>
      <c r="I432" t="s">
        <v>609</v>
      </c>
      <c r="J432" t="s">
        <v>995</v>
      </c>
    </row>
    <row r="433" spans="1:10">
      <c r="A433" t="s">
        <v>606</v>
      </c>
      <c r="B433" t="s">
        <v>996</v>
      </c>
      <c r="C433" t="s">
        <v>620</v>
      </c>
      <c r="D433" t="s">
        <v>623</v>
      </c>
      <c r="F433">
        <v>50</v>
      </c>
      <c r="G433">
        <v>0</v>
      </c>
      <c r="I433" t="s">
        <v>609</v>
      </c>
      <c r="J433" t="s">
        <v>995</v>
      </c>
    </row>
    <row r="434" spans="1:10">
      <c r="A434" t="s">
        <v>606</v>
      </c>
      <c r="B434" t="s">
        <v>996</v>
      </c>
      <c r="C434" t="s">
        <v>620</v>
      </c>
      <c r="D434" t="s">
        <v>624</v>
      </c>
      <c r="F434">
        <v>16815</v>
      </c>
      <c r="G434">
        <v>17491</v>
      </c>
      <c r="I434" t="s">
        <v>609</v>
      </c>
      <c r="J434" t="s">
        <v>995</v>
      </c>
    </row>
    <row r="435" spans="1:10">
      <c r="A435" t="s">
        <v>606</v>
      </c>
      <c r="B435" t="s">
        <v>996</v>
      </c>
      <c r="C435" t="s">
        <v>620</v>
      </c>
      <c r="D435" t="s">
        <v>625</v>
      </c>
      <c r="F435">
        <v>2204201</v>
      </c>
      <c r="G435">
        <v>1136585</v>
      </c>
      <c r="I435" t="s">
        <v>609</v>
      </c>
      <c r="J435" t="s">
        <v>995</v>
      </c>
    </row>
    <row r="436" spans="1:10">
      <c r="A436" t="s">
        <v>606</v>
      </c>
      <c r="B436" t="s">
        <v>996</v>
      </c>
      <c r="C436" t="s">
        <v>620</v>
      </c>
      <c r="D436" t="s">
        <v>554</v>
      </c>
      <c r="F436">
        <v>4130</v>
      </c>
      <c r="G436">
        <v>3640</v>
      </c>
      <c r="I436" t="s">
        <v>609</v>
      </c>
      <c r="J436" t="s">
        <v>995</v>
      </c>
    </row>
    <row r="437" spans="1:10">
      <c r="A437" t="s">
        <v>606</v>
      </c>
      <c r="B437" t="s">
        <v>996</v>
      </c>
      <c r="C437" t="s">
        <v>620</v>
      </c>
      <c r="D437" t="s">
        <v>605</v>
      </c>
      <c r="F437">
        <v>115</v>
      </c>
      <c r="G437">
        <v>103</v>
      </c>
      <c r="I437" t="s">
        <v>609</v>
      </c>
      <c r="J437" t="s">
        <v>995</v>
      </c>
    </row>
    <row r="438" spans="1:10">
      <c r="A438" t="s">
        <v>606</v>
      </c>
      <c r="B438" t="s">
        <v>996</v>
      </c>
      <c r="C438" t="s">
        <v>626</v>
      </c>
      <c r="D438" t="s">
        <v>627</v>
      </c>
      <c r="F438">
        <v>141507</v>
      </c>
      <c r="G438">
        <v>96396</v>
      </c>
      <c r="I438" t="s">
        <v>609</v>
      </c>
      <c r="J438" t="s">
        <v>995</v>
      </c>
    </row>
    <row r="439" spans="1:10">
      <c r="A439" t="s">
        <v>606</v>
      </c>
      <c r="B439" t="s">
        <v>996</v>
      </c>
      <c r="C439" t="s">
        <v>626</v>
      </c>
      <c r="D439" t="s">
        <v>628</v>
      </c>
      <c r="F439">
        <v>610</v>
      </c>
      <c r="G439">
        <v>614</v>
      </c>
      <c r="I439" t="s">
        <v>609</v>
      </c>
      <c r="J439" t="s">
        <v>995</v>
      </c>
    </row>
    <row r="440" spans="1:10">
      <c r="A440" t="s">
        <v>606</v>
      </c>
      <c r="B440" t="s">
        <v>996</v>
      </c>
      <c r="C440" t="s">
        <v>626</v>
      </c>
      <c r="D440" t="s">
        <v>629</v>
      </c>
      <c r="F440">
        <v>624</v>
      </c>
      <c r="G440">
        <v>637</v>
      </c>
      <c r="I440" t="s">
        <v>609</v>
      </c>
      <c r="J440" t="s">
        <v>995</v>
      </c>
    </row>
    <row r="441" spans="1:10">
      <c r="A441" t="s">
        <v>606</v>
      </c>
      <c r="B441" t="s">
        <v>996</v>
      </c>
      <c r="C441" t="s">
        <v>626</v>
      </c>
      <c r="D441" t="s">
        <v>630</v>
      </c>
      <c r="F441">
        <v>9471</v>
      </c>
      <c r="G441">
        <v>5925</v>
      </c>
      <c r="I441" t="s">
        <v>609</v>
      </c>
      <c r="J441" t="s">
        <v>995</v>
      </c>
    </row>
    <row r="442" spans="1:10">
      <c r="A442" t="s">
        <v>606</v>
      </c>
      <c r="B442" t="s">
        <v>996</v>
      </c>
      <c r="C442" t="s">
        <v>626</v>
      </c>
      <c r="D442" t="s">
        <v>631</v>
      </c>
      <c r="F442">
        <v>7083</v>
      </c>
      <c r="G442">
        <v>5833</v>
      </c>
      <c r="I442" t="s">
        <v>609</v>
      </c>
      <c r="J442" t="s">
        <v>995</v>
      </c>
    </row>
    <row r="443" spans="1:10">
      <c r="A443" t="s">
        <v>606</v>
      </c>
      <c r="B443" t="s">
        <v>996</v>
      </c>
      <c r="C443" t="s">
        <v>626</v>
      </c>
      <c r="D443" t="s">
        <v>632</v>
      </c>
      <c r="F443">
        <v>1832</v>
      </c>
      <c r="G443">
        <v>1951</v>
      </c>
      <c r="I443" t="s">
        <v>609</v>
      </c>
      <c r="J443" t="s">
        <v>995</v>
      </c>
    </row>
    <row r="444" spans="1:10">
      <c r="A444" t="s">
        <v>606</v>
      </c>
      <c r="B444" t="s">
        <v>996</v>
      </c>
      <c r="C444" t="s">
        <v>626</v>
      </c>
      <c r="D444" t="s">
        <v>633</v>
      </c>
      <c r="F444">
        <v>297</v>
      </c>
      <c r="G444">
        <v>306</v>
      </c>
      <c r="I444" t="s">
        <v>609</v>
      </c>
      <c r="J444" t="s">
        <v>995</v>
      </c>
    </row>
    <row r="445" spans="1:10">
      <c r="A445" t="s">
        <v>606</v>
      </c>
      <c r="B445" t="s">
        <v>996</v>
      </c>
      <c r="C445" t="s">
        <v>626</v>
      </c>
      <c r="D445" t="s">
        <v>634</v>
      </c>
      <c r="F445">
        <v>1529</v>
      </c>
      <c r="G445">
        <v>1579</v>
      </c>
      <c r="I445" t="s">
        <v>609</v>
      </c>
      <c r="J445" t="s">
        <v>995</v>
      </c>
    </row>
    <row r="446" spans="1:10">
      <c r="A446" t="s">
        <v>606</v>
      </c>
      <c r="B446" t="s">
        <v>996</v>
      </c>
      <c r="C446" t="s">
        <v>626</v>
      </c>
      <c r="D446" t="s">
        <v>554</v>
      </c>
      <c r="F446">
        <v>9198</v>
      </c>
      <c r="G446">
        <v>8812</v>
      </c>
      <c r="I446" t="s">
        <v>609</v>
      </c>
      <c r="J446" t="s">
        <v>995</v>
      </c>
    </row>
    <row r="447" spans="1:10">
      <c r="A447" t="s">
        <v>606</v>
      </c>
      <c r="B447" t="s">
        <v>996</v>
      </c>
      <c r="C447" t="s">
        <v>626</v>
      </c>
      <c r="D447" t="s">
        <v>605</v>
      </c>
      <c r="F447">
        <v>241865</v>
      </c>
      <c r="G447">
        <v>233954</v>
      </c>
      <c r="I447" t="s">
        <v>609</v>
      </c>
      <c r="J447" t="s">
        <v>995</v>
      </c>
    </row>
    <row r="448" spans="1:10">
      <c r="A448" t="s">
        <v>606</v>
      </c>
      <c r="B448" t="s">
        <v>996</v>
      </c>
      <c r="C448" t="s">
        <v>635</v>
      </c>
      <c r="F448">
        <v>6569</v>
      </c>
      <c r="G448">
        <v>3865</v>
      </c>
      <c r="I448" t="s">
        <v>609</v>
      </c>
      <c r="J448" t="s">
        <v>995</v>
      </c>
    </row>
    <row r="449" spans="1:10">
      <c r="A449" t="s">
        <v>606</v>
      </c>
      <c r="B449" t="s">
        <v>996</v>
      </c>
      <c r="C449" t="s">
        <v>636</v>
      </c>
      <c r="F449">
        <v>52253</v>
      </c>
      <c r="G449">
        <v>67469</v>
      </c>
      <c r="I449" t="s">
        <v>609</v>
      </c>
      <c r="J449" t="s">
        <v>995</v>
      </c>
    </row>
    <row r="450" spans="1:10">
      <c r="A450" t="s">
        <v>606</v>
      </c>
      <c r="B450" t="s">
        <v>637</v>
      </c>
      <c r="C450" t="s">
        <v>638</v>
      </c>
      <c r="F450">
        <v>198255</v>
      </c>
      <c r="G450">
        <v>222953</v>
      </c>
      <c r="I450" t="s">
        <v>609</v>
      </c>
      <c r="J450" t="s">
        <v>995</v>
      </c>
    </row>
    <row r="451" spans="1:10">
      <c r="A451" t="s">
        <v>606</v>
      </c>
      <c r="B451" t="s">
        <v>639</v>
      </c>
      <c r="F451">
        <v>30315</v>
      </c>
      <c r="G451">
        <v>30934</v>
      </c>
      <c r="H451" t="s">
        <v>640</v>
      </c>
      <c r="I451" t="s">
        <v>609</v>
      </c>
      <c r="J451" t="s">
        <v>995</v>
      </c>
    </row>
    <row r="452" spans="1:10">
      <c r="A452" t="s">
        <v>606</v>
      </c>
      <c r="B452" t="s">
        <v>641</v>
      </c>
      <c r="C452" t="s">
        <v>642</v>
      </c>
      <c r="F452">
        <v>33108</v>
      </c>
      <c r="G452">
        <v>33257</v>
      </c>
      <c r="H452" t="s">
        <v>643</v>
      </c>
      <c r="I452" t="s">
        <v>609</v>
      </c>
      <c r="J452" t="s">
        <v>995</v>
      </c>
    </row>
    <row r="453" spans="1:10">
      <c r="A453" t="s">
        <v>606</v>
      </c>
      <c r="B453" t="s">
        <v>644</v>
      </c>
      <c r="C453" t="s">
        <v>645</v>
      </c>
      <c r="F453">
        <v>116818</v>
      </c>
      <c r="G453">
        <v>117939</v>
      </c>
      <c r="H453" t="s">
        <v>646</v>
      </c>
      <c r="I453" t="s">
        <v>609</v>
      </c>
      <c r="J453" t="s">
        <v>995</v>
      </c>
    </row>
    <row r="454" spans="1:10">
      <c r="A454" t="s">
        <v>606</v>
      </c>
      <c r="B454" t="s">
        <v>644</v>
      </c>
      <c r="C454" t="s">
        <v>647</v>
      </c>
      <c r="F454">
        <v>194834</v>
      </c>
      <c r="G454">
        <v>193983</v>
      </c>
      <c r="H454" t="s">
        <v>648</v>
      </c>
      <c r="I454" t="s">
        <v>609</v>
      </c>
      <c r="J454" t="s">
        <v>995</v>
      </c>
    </row>
    <row r="455" spans="1:10">
      <c r="A455" t="s">
        <v>606</v>
      </c>
      <c r="B455" t="s">
        <v>649</v>
      </c>
      <c r="C455" t="s">
        <v>650</v>
      </c>
      <c r="F455">
        <v>31546</v>
      </c>
      <c r="G455">
        <v>32249</v>
      </c>
      <c r="H455" t="s">
        <v>651</v>
      </c>
      <c r="I455" t="s">
        <v>609</v>
      </c>
      <c r="J455" t="s">
        <v>995</v>
      </c>
    </row>
    <row r="456" spans="1:10">
      <c r="A456" t="s">
        <v>606</v>
      </c>
      <c r="B456" t="s">
        <v>652</v>
      </c>
      <c r="F456">
        <v>41478</v>
      </c>
      <c r="G456">
        <v>41867</v>
      </c>
      <c r="H456" t="s">
        <v>653</v>
      </c>
      <c r="I456" t="s">
        <v>609</v>
      </c>
      <c r="J456" t="s">
        <v>995</v>
      </c>
    </row>
    <row r="457" spans="1:10">
      <c r="A457" t="s">
        <v>606</v>
      </c>
      <c r="B457" t="s">
        <v>654</v>
      </c>
      <c r="F457">
        <v>77332</v>
      </c>
      <c r="G457">
        <v>77177</v>
      </c>
      <c r="I457" t="s">
        <v>609</v>
      </c>
      <c r="J457" t="s">
        <v>995</v>
      </c>
    </row>
    <row r="458" spans="1:10">
      <c r="A458" t="s">
        <v>606</v>
      </c>
      <c r="B458" t="s">
        <v>655</v>
      </c>
      <c r="C458" t="s">
        <v>656</v>
      </c>
      <c r="F458">
        <v>46768</v>
      </c>
      <c r="G458">
        <v>46943</v>
      </c>
      <c r="H458" t="s">
        <v>657</v>
      </c>
      <c r="I458" t="s">
        <v>609</v>
      </c>
      <c r="J458" t="s">
        <v>995</v>
      </c>
    </row>
    <row r="459" spans="1:10">
      <c r="A459" t="s">
        <v>606</v>
      </c>
      <c r="B459" t="s">
        <v>658</v>
      </c>
      <c r="C459" t="s">
        <v>659</v>
      </c>
      <c r="F459">
        <v>0</v>
      </c>
      <c r="G459">
        <v>14240</v>
      </c>
      <c r="H459" t="s">
        <v>660</v>
      </c>
      <c r="I459" t="s">
        <v>609</v>
      </c>
      <c r="J459" t="s">
        <v>995</v>
      </c>
    </row>
    <row r="460" spans="1:10">
      <c r="A460" t="s">
        <v>606</v>
      </c>
      <c r="B460" t="s">
        <v>661</v>
      </c>
      <c r="C460" t="s">
        <v>662</v>
      </c>
      <c r="F460">
        <v>111297</v>
      </c>
      <c r="G460">
        <v>113681</v>
      </c>
      <c r="H460" t="s">
        <v>663</v>
      </c>
      <c r="I460" t="s">
        <v>609</v>
      </c>
      <c r="J460" t="s">
        <v>995</v>
      </c>
    </row>
    <row r="461" spans="1:10">
      <c r="A461" t="s">
        <v>606</v>
      </c>
      <c r="B461" t="s">
        <v>664</v>
      </c>
      <c r="C461" t="s">
        <v>665</v>
      </c>
      <c r="F461">
        <v>15863</v>
      </c>
      <c r="G461">
        <v>16167</v>
      </c>
      <c r="H461" t="s">
        <v>666</v>
      </c>
      <c r="I461" t="s">
        <v>609</v>
      </c>
      <c r="J461" t="s">
        <v>995</v>
      </c>
    </row>
    <row r="462" spans="1:10">
      <c r="A462" t="s">
        <v>606</v>
      </c>
      <c r="B462" t="s">
        <v>667</v>
      </c>
      <c r="F462">
        <v>72184</v>
      </c>
      <c r="G462">
        <v>73567</v>
      </c>
      <c r="H462" t="s">
        <v>668</v>
      </c>
      <c r="I462" t="s">
        <v>609</v>
      </c>
      <c r="J462" t="s">
        <v>995</v>
      </c>
    </row>
    <row r="463" spans="1:10">
      <c r="A463" t="s">
        <v>606</v>
      </c>
      <c r="B463" t="s">
        <v>669</v>
      </c>
      <c r="F463">
        <v>36728</v>
      </c>
      <c r="G463">
        <v>37413</v>
      </c>
      <c r="H463" t="s">
        <v>670</v>
      </c>
      <c r="I463" t="s">
        <v>609</v>
      </c>
      <c r="J463" t="s">
        <v>995</v>
      </c>
    </row>
    <row r="464" spans="1:10">
      <c r="A464" t="s">
        <v>606</v>
      </c>
      <c r="B464" t="s">
        <v>671</v>
      </c>
      <c r="F464">
        <v>19400</v>
      </c>
      <c r="G464">
        <v>19422</v>
      </c>
      <c r="H464" t="s">
        <v>672</v>
      </c>
      <c r="I464" t="s">
        <v>609</v>
      </c>
      <c r="J464" t="s">
        <v>995</v>
      </c>
    </row>
    <row r="465" spans="1:10">
      <c r="A465" t="s">
        <v>673</v>
      </c>
      <c r="B465" t="s">
        <v>674</v>
      </c>
      <c r="C465" t="s">
        <v>675</v>
      </c>
      <c r="D465" t="s">
        <v>676</v>
      </c>
      <c r="F465">
        <v>40</v>
      </c>
      <c r="G465">
        <v>40</v>
      </c>
      <c r="I465" t="s">
        <v>677</v>
      </c>
      <c r="J465" t="s">
        <v>997</v>
      </c>
    </row>
    <row r="466" spans="1:10">
      <c r="A466" t="s">
        <v>673</v>
      </c>
      <c r="B466" t="s">
        <v>674</v>
      </c>
      <c r="C466" t="s">
        <v>675</v>
      </c>
      <c r="D466" t="s">
        <v>678</v>
      </c>
      <c r="F466">
        <v>120000</v>
      </c>
      <c r="G466">
        <v>173600</v>
      </c>
      <c r="I466" t="s">
        <v>677</v>
      </c>
      <c r="J466" t="s">
        <v>997</v>
      </c>
    </row>
    <row r="467" spans="1:10">
      <c r="A467" t="s">
        <v>673</v>
      </c>
      <c r="B467" t="s">
        <v>674</v>
      </c>
      <c r="C467" t="s">
        <v>675</v>
      </c>
      <c r="D467" t="s">
        <v>679</v>
      </c>
      <c r="F467">
        <v>35000</v>
      </c>
      <c r="G467">
        <v>0</v>
      </c>
      <c r="I467" t="s">
        <v>677</v>
      </c>
      <c r="J467" t="s">
        <v>997</v>
      </c>
    </row>
    <row r="468" spans="1:10">
      <c r="A468" t="s">
        <v>673</v>
      </c>
      <c r="B468" t="s">
        <v>674</v>
      </c>
      <c r="C468" t="s">
        <v>675</v>
      </c>
      <c r="D468" t="s">
        <v>680</v>
      </c>
      <c r="F468">
        <v>2000</v>
      </c>
      <c r="G468">
        <v>7500</v>
      </c>
      <c r="I468" t="s">
        <v>677</v>
      </c>
      <c r="J468" t="s">
        <v>997</v>
      </c>
    </row>
    <row r="469" spans="1:10">
      <c r="A469" t="s">
        <v>673</v>
      </c>
      <c r="B469" t="s">
        <v>674</v>
      </c>
      <c r="C469" t="s">
        <v>675</v>
      </c>
      <c r="D469" t="s">
        <v>681</v>
      </c>
      <c r="F469">
        <v>239</v>
      </c>
      <c r="G469">
        <v>239</v>
      </c>
      <c r="I469" t="s">
        <v>677</v>
      </c>
      <c r="J469" t="s">
        <v>997</v>
      </c>
    </row>
    <row r="470" spans="1:10">
      <c r="A470" t="s">
        <v>673</v>
      </c>
      <c r="B470" t="s">
        <v>674</v>
      </c>
      <c r="C470" t="s">
        <v>675</v>
      </c>
      <c r="D470" t="s">
        <v>682</v>
      </c>
      <c r="F470">
        <v>16</v>
      </c>
      <c r="G470">
        <v>0</v>
      </c>
      <c r="I470" t="s">
        <v>677</v>
      </c>
      <c r="J470" t="s">
        <v>997</v>
      </c>
    </row>
    <row r="471" spans="1:10">
      <c r="A471" t="s">
        <v>673</v>
      </c>
      <c r="B471" t="s">
        <v>674</v>
      </c>
      <c r="C471" t="s">
        <v>675</v>
      </c>
      <c r="D471" t="s">
        <v>683</v>
      </c>
      <c r="F471">
        <v>1000</v>
      </c>
      <c r="G471">
        <v>1000</v>
      </c>
      <c r="I471" t="s">
        <v>677</v>
      </c>
      <c r="J471" t="s">
        <v>997</v>
      </c>
    </row>
    <row r="472" spans="1:10">
      <c r="A472" t="s">
        <v>673</v>
      </c>
      <c r="B472" t="s">
        <v>674</v>
      </c>
      <c r="C472" t="s">
        <v>675</v>
      </c>
      <c r="D472" t="s">
        <v>684</v>
      </c>
      <c r="F472">
        <v>21</v>
      </c>
      <c r="G472">
        <v>60</v>
      </c>
      <c r="I472" t="s">
        <v>677</v>
      </c>
      <c r="J472" t="s">
        <v>997</v>
      </c>
    </row>
    <row r="473" spans="1:10">
      <c r="A473" t="s">
        <v>673</v>
      </c>
      <c r="B473" t="s">
        <v>674</v>
      </c>
      <c r="C473" t="s">
        <v>675</v>
      </c>
      <c r="D473" t="s">
        <v>685</v>
      </c>
      <c r="F473">
        <v>36137</v>
      </c>
      <c r="G473">
        <v>102220</v>
      </c>
      <c r="I473" t="s">
        <v>677</v>
      </c>
      <c r="J473" t="s">
        <v>997</v>
      </c>
    </row>
    <row r="474" spans="1:10">
      <c r="A474" t="s">
        <v>673</v>
      </c>
      <c r="B474" t="s">
        <v>674</v>
      </c>
      <c r="C474" t="s">
        <v>675</v>
      </c>
      <c r="D474" t="s">
        <v>686</v>
      </c>
      <c r="F474">
        <v>22076</v>
      </c>
      <c r="G474">
        <v>32791</v>
      </c>
      <c r="I474" t="s">
        <v>677</v>
      </c>
      <c r="J474" t="s">
        <v>997</v>
      </c>
    </row>
    <row r="475" spans="1:10">
      <c r="A475" t="s">
        <v>673</v>
      </c>
      <c r="B475" t="s">
        <v>674</v>
      </c>
      <c r="C475" t="s">
        <v>675</v>
      </c>
      <c r="D475" t="s">
        <v>687</v>
      </c>
      <c r="F475">
        <v>17200</v>
      </c>
      <c r="G475">
        <v>15000</v>
      </c>
      <c r="I475" t="s">
        <v>677</v>
      </c>
      <c r="J475" t="s">
        <v>997</v>
      </c>
    </row>
    <row r="476" spans="1:10">
      <c r="A476" t="s">
        <v>673</v>
      </c>
      <c r="B476" t="s">
        <v>674</v>
      </c>
      <c r="C476" t="s">
        <v>675</v>
      </c>
      <c r="D476" t="s">
        <v>688</v>
      </c>
      <c r="F476">
        <v>9161</v>
      </c>
      <c r="G476">
        <v>8632</v>
      </c>
      <c r="I476" t="s">
        <v>677</v>
      </c>
      <c r="J476" t="s">
        <v>997</v>
      </c>
    </row>
    <row r="477" spans="1:10">
      <c r="A477" t="s">
        <v>673</v>
      </c>
      <c r="B477" t="s">
        <v>674</v>
      </c>
      <c r="C477" t="s">
        <v>675</v>
      </c>
      <c r="D477" t="s">
        <v>554</v>
      </c>
      <c r="F477">
        <v>47423</v>
      </c>
      <c r="G477">
        <v>41977</v>
      </c>
      <c r="I477" t="s">
        <v>677</v>
      </c>
      <c r="J477" t="s">
        <v>997</v>
      </c>
    </row>
    <row r="478" spans="1:10">
      <c r="A478" t="s">
        <v>673</v>
      </c>
      <c r="B478" t="s">
        <v>674</v>
      </c>
      <c r="C478" t="s">
        <v>675</v>
      </c>
      <c r="D478" t="s">
        <v>605</v>
      </c>
      <c r="F478">
        <v>473</v>
      </c>
      <c r="G478">
        <v>792</v>
      </c>
      <c r="I478" t="s">
        <v>677</v>
      </c>
      <c r="J478" t="s">
        <v>997</v>
      </c>
    </row>
    <row r="479" spans="1:10">
      <c r="A479" t="s">
        <v>673</v>
      </c>
      <c r="B479" t="s">
        <v>674</v>
      </c>
      <c r="C479" t="s">
        <v>689</v>
      </c>
      <c r="D479" t="s">
        <v>690</v>
      </c>
      <c r="F479">
        <v>360</v>
      </c>
      <c r="G479">
        <v>0</v>
      </c>
      <c r="I479" t="s">
        <v>677</v>
      </c>
      <c r="J479" t="s">
        <v>997</v>
      </c>
    </row>
    <row r="480" spans="1:10">
      <c r="A480" t="s">
        <v>673</v>
      </c>
      <c r="B480" t="s">
        <v>674</v>
      </c>
      <c r="C480" t="s">
        <v>689</v>
      </c>
      <c r="D480" t="s">
        <v>691</v>
      </c>
      <c r="F480">
        <v>0</v>
      </c>
      <c r="G480">
        <v>25000</v>
      </c>
      <c r="I480" t="s">
        <v>677</v>
      </c>
      <c r="J480" t="s">
        <v>997</v>
      </c>
    </row>
    <row r="481" spans="1:10">
      <c r="A481" t="s">
        <v>673</v>
      </c>
      <c r="B481" t="s">
        <v>674</v>
      </c>
      <c r="C481" t="s">
        <v>689</v>
      </c>
      <c r="D481" t="s">
        <v>692</v>
      </c>
      <c r="F481">
        <v>9410</v>
      </c>
      <c r="G481">
        <v>0</v>
      </c>
      <c r="I481" t="s">
        <v>677</v>
      </c>
      <c r="J481" t="s">
        <v>997</v>
      </c>
    </row>
    <row r="482" spans="1:10">
      <c r="A482" t="s">
        <v>673</v>
      </c>
      <c r="B482" t="s">
        <v>674</v>
      </c>
      <c r="C482" t="s">
        <v>689</v>
      </c>
      <c r="D482" t="s">
        <v>693</v>
      </c>
      <c r="F482">
        <v>1000</v>
      </c>
      <c r="G482">
        <v>24000</v>
      </c>
      <c r="I482" t="s">
        <v>677</v>
      </c>
      <c r="J482" t="s">
        <v>997</v>
      </c>
    </row>
    <row r="483" spans="1:10">
      <c r="A483" t="s">
        <v>673</v>
      </c>
      <c r="B483" t="s">
        <v>674</v>
      </c>
      <c r="C483" t="s">
        <v>689</v>
      </c>
      <c r="D483" t="s">
        <v>694</v>
      </c>
      <c r="F483">
        <v>0</v>
      </c>
      <c r="G483">
        <v>229900</v>
      </c>
      <c r="I483" t="s">
        <v>677</v>
      </c>
      <c r="J483" t="s">
        <v>997</v>
      </c>
    </row>
    <row r="484" spans="1:10">
      <c r="A484" t="s">
        <v>673</v>
      </c>
      <c r="B484" t="s">
        <v>674</v>
      </c>
      <c r="C484" t="s">
        <v>689</v>
      </c>
      <c r="D484" t="s">
        <v>695</v>
      </c>
      <c r="F484">
        <v>128600</v>
      </c>
      <c r="G484">
        <v>508869</v>
      </c>
      <c r="I484" t="s">
        <v>677</v>
      </c>
      <c r="J484" t="s">
        <v>997</v>
      </c>
    </row>
    <row r="485" spans="1:10">
      <c r="A485" t="s">
        <v>673</v>
      </c>
      <c r="B485" t="s">
        <v>674</v>
      </c>
      <c r="C485" t="s">
        <v>689</v>
      </c>
      <c r="D485" t="s">
        <v>696</v>
      </c>
      <c r="F485">
        <v>0</v>
      </c>
      <c r="G485">
        <v>20000</v>
      </c>
      <c r="I485" t="s">
        <v>677</v>
      </c>
      <c r="J485" t="s">
        <v>997</v>
      </c>
    </row>
    <row r="486" spans="1:10">
      <c r="A486" t="s">
        <v>673</v>
      </c>
      <c r="B486" t="s">
        <v>674</v>
      </c>
      <c r="C486" t="s">
        <v>689</v>
      </c>
      <c r="D486" t="s">
        <v>697</v>
      </c>
      <c r="F486">
        <v>1485</v>
      </c>
      <c r="G486">
        <v>1100</v>
      </c>
      <c r="I486" t="s">
        <v>677</v>
      </c>
      <c r="J486" t="s">
        <v>997</v>
      </c>
    </row>
    <row r="487" spans="1:10">
      <c r="A487" t="s">
        <v>673</v>
      </c>
      <c r="B487" t="s">
        <v>674</v>
      </c>
      <c r="C487" t="s">
        <v>689</v>
      </c>
      <c r="D487" t="s">
        <v>554</v>
      </c>
      <c r="F487">
        <v>39695</v>
      </c>
      <c r="G487">
        <v>41570</v>
      </c>
      <c r="I487" t="s">
        <v>677</v>
      </c>
      <c r="J487" t="s">
        <v>997</v>
      </c>
    </row>
    <row r="488" spans="1:10">
      <c r="A488" t="s">
        <v>673</v>
      </c>
      <c r="B488" t="s">
        <v>674</v>
      </c>
      <c r="C488" t="s">
        <v>689</v>
      </c>
      <c r="D488" t="s">
        <v>698</v>
      </c>
      <c r="F488">
        <v>6834</v>
      </c>
      <c r="G488">
        <v>5654</v>
      </c>
      <c r="I488" t="s">
        <v>677</v>
      </c>
      <c r="J488" t="s">
        <v>997</v>
      </c>
    </row>
    <row r="489" spans="1:10">
      <c r="A489" t="s">
        <v>673</v>
      </c>
      <c r="B489" t="s">
        <v>674</v>
      </c>
      <c r="C489" t="s">
        <v>689</v>
      </c>
      <c r="D489" t="s">
        <v>605</v>
      </c>
      <c r="F489">
        <v>473</v>
      </c>
      <c r="G489">
        <v>792</v>
      </c>
      <c r="I489" t="s">
        <v>677</v>
      </c>
      <c r="J489" t="s">
        <v>997</v>
      </c>
    </row>
    <row r="490" spans="1:10">
      <c r="A490" t="s">
        <v>673</v>
      </c>
      <c r="B490" t="s">
        <v>674</v>
      </c>
      <c r="C490" t="s">
        <v>699</v>
      </c>
      <c r="D490" t="s">
        <v>700</v>
      </c>
      <c r="F490">
        <v>8309</v>
      </c>
      <c r="G490">
        <v>7604</v>
      </c>
      <c r="I490" t="s">
        <v>677</v>
      </c>
      <c r="J490" t="s">
        <v>997</v>
      </c>
    </row>
    <row r="491" spans="1:10">
      <c r="A491" t="s">
        <v>673</v>
      </c>
      <c r="B491" t="s">
        <v>674</v>
      </c>
      <c r="C491" t="s">
        <v>699</v>
      </c>
      <c r="D491" t="s">
        <v>701</v>
      </c>
      <c r="F491">
        <v>50</v>
      </c>
      <c r="G491">
        <v>50</v>
      </c>
      <c r="I491" t="s">
        <v>677</v>
      </c>
      <c r="J491" t="s">
        <v>997</v>
      </c>
    </row>
    <row r="492" spans="1:10">
      <c r="A492" t="s">
        <v>673</v>
      </c>
      <c r="B492" t="s">
        <v>674</v>
      </c>
      <c r="C492" t="s">
        <v>699</v>
      </c>
      <c r="D492" t="s">
        <v>702</v>
      </c>
      <c r="F492">
        <v>8500</v>
      </c>
      <c r="G492">
        <v>12500</v>
      </c>
      <c r="I492" t="s">
        <v>677</v>
      </c>
      <c r="J492" t="s">
        <v>997</v>
      </c>
    </row>
    <row r="493" spans="1:10">
      <c r="A493" t="s">
        <v>673</v>
      </c>
      <c r="B493" t="s">
        <v>674</v>
      </c>
      <c r="C493" t="s">
        <v>699</v>
      </c>
      <c r="D493" t="s">
        <v>703</v>
      </c>
      <c r="F493">
        <v>7121</v>
      </c>
      <c r="G493">
        <v>11110</v>
      </c>
      <c r="I493" t="s">
        <v>677</v>
      </c>
      <c r="J493" t="s">
        <v>997</v>
      </c>
    </row>
    <row r="494" spans="1:10">
      <c r="A494" t="s">
        <v>673</v>
      </c>
      <c r="B494" t="s">
        <v>674</v>
      </c>
      <c r="C494" t="s">
        <v>699</v>
      </c>
      <c r="D494" t="s">
        <v>704</v>
      </c>
      <c r="F494">
        <v>129656</v>
      </c>
      <c r="G494">
        <v>130351</v>
      </c>
      <c r="I494" t="s">
        <v>677</v>
      </c>
      <c r="J494" t="s">
        <v>997</v>
      </c>
    </row>
    <row r="495" spans="1:10">
      <c r="A495" t="s">
        <v>673</v>
      </c>
      <c r="B495" t="s">
        <v>674</v>
      </c>
      <c r="C495" t="s">
        <v>699</v>
      </c>
      <c r="D495" t="s">
        <v>554</v>
      </c>
      <c r="F495">
        <v>22834</v>
      </c>
      <c r="G495">
        <v>23495</v>
      </c>
      <c r="I495" t="s">
        <v>677</v>
      </c>
      <c r="J495" t="s">
        <v>997</v>
      </c>
    </row>
    <row r="496" spans="1:10">
      <c r="A496" t="s">
        <v>673</v>
      </c>
      <c r="B496" t="s">
        <v>674</v>
      </c>
      <c r="C496" t="s">
        <v>699</v>
      </c>
      <c r="D496" t="s">
        <v>705</v>
      </c>
      <c r="F496">
        <v>1516</v>
      </c>
      <c r="G496">
        <v>1472</v>
      </c>
      <c r="I496" t="s">
        <v>677</v>
      </c>
      <c r="J496" t="s">
        <v>997</v>
      </c>
    </row>
    <row r="497" spans="1:10">
      <c r="A497" t="s">
        <v>673</v>
      </c>
      <c r="B497" t="s">
        <v>674</v>
      </c>
      <c r="C497" t="s">
        <v>699</v>
      </c>
      <c r="D497" t="s">
        <v>605</v>
      </c>
      <c r="F497">
        <v>203</v>
      </c>
      <c r="G497">
        <v>339</v>
      </c>
      <c r="I497" t="s">
        <v>677</v>
      </c>
      <c r="J497" t="s">
        <v>997</v>
      </c>
    </row>
    <row r="498" spans="1:10">
      <c r="A498" t="s">
        <v>673</v>
      </c>
      <c r="B498" t="s">
        <v>674</v>
      </c>
      <c r="C498" t="s">
        <v>706</v>
      </c>
      <c r="D498" t="s">
        <v>707</v>
      </c>
      <c r="F498">
        <v>1243</v>
      </c>
      <c r="G498">
        <v>0</v>
      </c>
      <c r="I498" t="s">
        <v>677</v>
      </c>
      <c r="J498" t="s">
        <v>997</v>
      </c>
    </row>
    <row r="499" spans="1:10">
      <c r="A499" t="s">
        <v>673</v>
      </c>
      <c r="B499" t="s">
        <v>674</v>
      </c>
      <c r="C499" t="s">
        <v>706</v>
      </c>
      <c r="D499" t="s">
        <v>708</v>
      </c>
      <c r="F499">
        <v>913</v>
      </c>
      <c r="G499">
        <v>800</v>
      </c>
      <c r="I499" t="s">
        <v>677</v>
      </c>
      <c r="J499" t="s">
        <v>997</v>
      </c>
    </row>
    <row r="500" spans="1:10">
      <c r="A500" t="s">
        <v>673</v>
      </c>
      <c r="B500" t="s">
        <v>674</v>
      </c>
      <c r="C500" t="s">
        <v>706</v>
      </c>
      <c r="D500" t="s">
        <v>709</v>
      </c>
      <c r="F500">
        <v>1923</v>
      </c>
      <c r="G500">
        <v>5486</v>
      </c>
      <c r="I500" t="s">
        <v>677</v>
      </c>
      <c r="J500" t="s">
        <v>997</v>
      </c>
    </row>
    <row r="501" spans="1:10">
      <c r="A501" t="s">
        <v>673</v>
      </c>
      <c r="B501" t="s">
        <v>674</v>
      </c>
      <c r="C501" t="s">
        <v>706</v>
      </c>
      <c r="D501" t="s">
        <v>710</v>
      </c>
      <c r="F501">
        <v>42383</v>
      </c>
      <c r="G501">
        <v>92188</v>
      </c>
      <c r="I501" t="s">
        <v>677</v>
      </c>
      <c r="J501" t="s">
        <v>997</v>
      </c>
    </row>
    <row r="502" spans="1:10">
      <c r="A502" t="s">
        <v>673</v>
      </c>
      <c r="B502" t="s">
        <v>674</v>
      </c>
      <c r="C502" t="s">
        <v>706</v>
      </c>
      <c r="D502" t="s">
        <v>711</v>
      </c>
      <c r="F502">
        <v>3845</v>
      </c>
      <c r="G502">
        <v>4787</v>
      </c>
      <c r="I502" t="s">
        <v>677</v>
      </c>
      <c r="J502" t="s">
        <v>997</v>
      </c>
    </row>
    <row r="503" spans="1:10">
      <c r="A503" t="s">
        <v>673</v>
      </c>
      <c r="B503" t="s">
        <v>674</v>
      </c>
      <c r="C503" t="s">
        <v>706</v>
      </c>
      <c r="D503" t="s">
        <v>712</v>
      </c>
      <c r="F503">
        <v>2115</v>
      </c>
      <c r="G503">
        <v>11000</v>
      </c>
      <c r="I503" t="s">
        <v>677</v>
      </c>
      <c r="J503" t="s">
        <v>997</v>
      </c>
    </row>
    <row r="504" spans="1:10">
      <c r="A504" t="s">
        <v>673</v>
      </c>
      <c r="B504" t="s">
        <v>674</v>
      </c>
      <c r="C504" t="s">
        <v>706</v>
      </c>
      <c r="D504" t="s">
        <v>713</v>
      </c>
      <c r="F504">
        <v>50</v>
      </c>
      <c r="G504">
        <v>0</v>
      </c>
      <c r="I504" t="s">
        <v>677</v>
      </c>
      <c r="J504" t="s">
        <v>997</v>
      </c>
    </row>
    <row r="505" spans="1:10">
      <c r="A505" t="s">
        <v>673</v>
      </c>
      <c r="B505" t="s">
        <v>674</v>
      </c>
      <c r="C505" t="s">
        <v>706</v>
      </c>
      <c r="D505" t="s">
        <v>554</v>
      </c>
      <c r="F505">
        <v>9083</v>
      </c>
      <c r="G505">
        <v>28276</v>
      </c>
      <c r="I505" t="s">
        <v>677</v>
      </c>
      <c r="J505" t="s">
        <v>997</v>
      </c>
    </row>
    <row r="506" spans="1:10">
      <c r="A506" t="s">
        <v>673</v>
      </c>
      <c r="B506" t="s">
        <v>674</v>
      </c>
      <c r="C506" t="s">
        <v>706</v>
      </c>
      <c r="D506" t="s">
        <v>714</v>
      </c>
      <c r="F506">
        <v>500</v>
      </c>
      <c r="G506">
        <v>1500</v>
      </c>
      <c r="I506" t="s">
        <v>677</v>
      </c>
      <c r="J506" t="s">
        <v>997</v>
      </c>
    </row>
    <row r="507" spans="1:10">
      <c r="A507" t="s">
        <v>673</v>
      </c>
      <c r="B507" t="s">
        <v>674</v>
      </c>
      <c r="C507" t="s">
        <v>706</v>
      </c>
      <c r="D507" t="s">
        <v>605</v>
      </c>
      <c r="F507">
        <v>203</v>
      </c>
      <c r="G507">
        <v>339</v>
      </c>
      <c r="I507" t="s">
        <v>677</v>
      </c>
      <c r="J507" t="s">
        <v>997</v>
      </c>
    </row>
    <row r="508" spans="1:10">
      <c r="A508" t="s">
        <v>673</v>
      </c>
      <c r="B508" t="s">
        <v>715</v>
      </c>
      <c r="C508" t="s">
        <v>716</v>
      </c>
      <c r="F508">
        <v>188749</v>
      </c>
      <c r="G508">
        <v>185411</v>
      </c>
      <c r="I508" t="s">
        <v>677</v>
      </c>
      <c r="J508" t="s">
        <v>997</v>
      </c>
    </row>
    <row r="509" spans="1:10">
      <c r="A509" t="s">
        <v>673</v>
      </c>
      <c r="B509" t="s">
        <v>717</v>
      </c>
      <c r="F509">
        <v>30758</v>
      </c>
      <c r="G509">
        <v>28050</v>
      </c>
      <c r="H509" t="s">
        <v>718</v>
      </c>
      <c r="I509" t="s">
        <v>677</v>
      </c>
      <c r="J509" t="s">
        <v>997</v>
      </c>
    </row>
    <row r="510" spans="1:10">
      <c r="A510" t="s">
        <v>673</v>
      </c>
      <c r="B510" t="s">
        <v>719</v>
      </c>
      <c r="C510" t="s">
        <v>720</v>
      </c>
      <c r="F510">
        <v>7460</v>
      </c>
      <c r="G510">
        <v>7644</v>
      </c>
      <c r="H510" t="s">
        <v>721</v>
      </c>
      <c r="I510" t="s">
        <v>677</v>
      </c>
      <c r="J510" t="s">
        <v>997</v>
      </c>
    </row>
    <row r="511" spans="1:10">
      <c r="A511" t="s">
        <v>673</v>
      </c>
      <c r="B511" t="s">
        <v>719</v>
      </c>
      <c r="C511" t="s">
        <v>722</v>
      </c>
      <c r="F511">
        <v>15672</v>
      </c>
      <c r="G511">
        <v>16058</v>
      </c>
      <c r="H511" t="s">
        <v>723</v>
      </c>
      <c r="I511" t="s">
        <v>677</v>
      </c>
      <c r="J511" t="s">
        <v>997</v>
      </c>
    </row>
    <row r="512" spans="1:10">
      <c r="A512" t="s">
        <v>673</v>
      </c>
      <c r="B512" t="s">
        <v>719</v>
      </c>
      <c r="C512" t="s">
        <v>724</v>
      </c>
      <c r="F512">
        <v>133589</v>
      </c>
      <c r="G512">
        <v>136880</v>
      </c>
      <c r="H512" t="s">
        <v>725</v>
      </c>
      <c r="I512" t="s">
        <v>677</v>
      </c>
      <c r="J512" t="s">
        <v>997</v>
      </c>
    </row>
    <row r="513" spans="1:10">
      <c r="A513" t="s">
        <v>673</v>
      </c>
      <c r="B513" t="s">
        <v>726</v>
      </c>
      <c r="F513">
        <v>128600</v>
      </c>
      <c r="G513">
        <v>508869</v>
      </c>
      <c r="H513" t="s">
        <v>727</v>
      </c>
      <c r="I513" t="s">
        <v>677</v>
      </c>
      <c r="J513" t="s">
        <v>997</v>
      </c>
    </row>
    <row r="514" spans="1:10">
      <c r="A514" t="s">
        <v>728</v>
      </c>
      <c r="B514" t="s">
        <v>729</v>
      </c>
      <c r="C514" t="s">
        <v>730</v>
      </c>
      <c r="D514" t="s">
        <v>731</v>
      </c>
      <c r="F514">
        <v>162522</v>
      </c>
      <c r="G514">
        <v>283009</v>
      </c>
      <c r="I514" t="s">
        <v>732</v>
      </c>
      <c r="J514" t="s">
        <v>998</v>
      </c>
    </row>
    <row r="515" spans="1:10">
      <c r="A515" t="s">
        <v>728</v>
      </c>
      <c r="B515" t="s">
        <v>729</v>
      </c>
      <c r="C515" t="s">
        <v>730</v>
      </c>
      <c r="D515" t="s">
        <v>733</v>
      </c>
      <c r="F515">
        <v>11046</v>
      </c>
      <c r="G515">
        <v>14404</v>
      </c>
      <c r="I515" t="s">
        <v>732</v>
      </c>
      <c r="J515" t="s">
        <v>998</v>
      </c>
    </row>
    <row r="516" spans="1:10">
      <c r="A516" t="s">
        <v>728</v>
      </c>
      <c r="B516" t="s">
        <v>729</v>
      </c>
      <c r="C516" t="s">
        <v>730</v>
      </c>
      <c r="D516" t="s">
        <v>734</v>
      </c>
      <c r="F516">
        <v>57428</v>
      </c>
      <c r="G516">
        <v>46783</v>
      </c>
      <c r="I516" t="s">
        <v>732</v>
      </c>
      <c r="J516" t="s">
        <v>998</v>
      </c>
    </row>
    <row r="517" spans="1:10">
      <c r="A517" t="s">
        <v>728</v>
      </c>
      <c r="B517" t="s">
        <v>729</v>
      </c>
      <c r="C517" t="s">
        <v>730</v>
      </c>
      <c r="D517" t="s">
        <v>735</v>
      </c>
      <c r="F517">
        <v>20280</v>
      </c>
      <c r="G517">
        <v>1000</v>
      </c>
      <c r="I517" t="s">
        <v>732</v>
      </c>
      <c r="J517" t="s">
        <v>998</v>
      </c>
    </row>
    <row r="518" spans="1:10">
      <c r="A518" t="s">
        <v>728</v>
      </c>
      <c r="B518" t="s">
        <v>729</v>
      </c>
      <c r="C518" t="s">
        <v>730</v>
      </c>
      <c r="D518" t="s">
        <v>736</v>
      </c>
      <c r="F518">
        <v>1620</v>
      </c>
      <c r="G518">
        <v>3807</v>
      </c>
      <c r="I518" t="s">
        <v>732</v>
      </c>
      <c r="J518" t="s">
        <v>998</v>
      </c>
    </row>
    <row r="519" spans="1:10">
      <c r="A519" t="s">
        <v>728</v>
      </c>
      <c r="B519" t="s">
        <v>729</v>
      </c>
      <c r="C519" t="s">
        <v>730</v>
      </c>
      <c r="D519" t="s">
        <v>737</v>
      </c>
      <c r="F519">
        <v>0</v>
      </c>
      <c r="G519">
        <v>3125</v>
      </c>
      <c r="I519" t="s">
        <v>732</v>
      </c>
      <c r="J519" t="s">
        <v>998</v>
      </c>
    </row>
    <row r="520" spans="1:10">
      <c r="A520" t="s">
        <v>728</v>
      </c>
      <c r="B520" t="s">
        <v>729</v>
      </c>
      <c r="C520" t="s">
        <v>730</v>
      </c>
      <c r="D520" t="s">
        <v>738</v>
      </c>
      <c r="F520">
        <v>1500</v>
      </c>
      <c r="G520">
        <v>1346</v>
      </c>
      <c r="I520" t="s">
        <v>732</v>
      </c>
      <c r="J520" t="s">
        <v>998</v>
      </c>
    </row>
    <row r="521" spans="1:10">
      <c r="A521" t="s">
        <v>728</v>
      </c>
      <c r="B521" t="s">
        <v>729</v>
      </c>
      <c r="C521" t="s">
        <v>730</v>
      </c>
      <c r="D521" t="s">
        <v>329</v>
      </c>
      <c r="F521">
        <v>104969</v>
      </c>
      <c r="G521">
        <v>124815</v>
      </c>
      <c r="I521" t="s">
        <v>732</v>
      </c>
      <c r="J521" t="s">
        <v>998</v>
      </c>
    </row>
    <row r="522" spans="1:10">
      <c r="A522" t="s">
        <v>728</v>
      </c>
      <c r="B522" t="s">
        <v>729</v>
      </c>
      <c r="C522" t="s">
        <v>730</v>
      </c>
      <c r="D522" t="s">
        <v>587</v>
      </c>
      <c r="F522">
        <v>1537</v>
      </c>
      <c r="G522">
        <v>1537</v>
      </c>
      <c r="I522" t="s">
        <v>732</v>
      </c>
      <c r="J522" t="s">
        <v>998</v>
      </c>
    </row>
    <row r="523" spans="1:10">
      <c r="A523" t="s">
        <v>728</v>
      </c>
      <c r="B523" t="s">
        <v>729</v>
      </c>
      <c r="C523" t="s">
        <v>730</v>
      </c>
      <c r="D523" t="s">
        <v>739</v>
      </c>
      <c r="F523">
        <v>2435</v>
      </c>
      <c r="G523">
        <v>0</v>
      </c>
      <c r="I523" t="s">
        <v>732</v>
      </c>
      <c r="J523" t="s">
        <v>998</v>
      </c>
    </row>
    <row r="524" spans="1:10">
      <c r="A524" t="s">
        <v>728</v>
      </c>
      <c r="B524" t="s">
        <v>729</v>
      </c>
      <c r="C524" t="s">
        <v>730</v>
      </c>
      <c r="D524" t="s">
        <v>238</v>
      </c>
      <c r="F524">
        <v>78</v>
      </c>
      <c r="G524">
        <v>69</v>
      </c>
      <c r="I524" t="s">
        <v>732</v>
      </c>
      <c r="J524" t="s">
        <v>998</v>
      </c>
    </row>
    <row r="525" spans="1:10">
      <c r="A525" t="s">
        <v>728</v>
      </c>
      <c r="B525" t="s">
        <v>729</v>
      </c>
      <c r="C525" t="s">
        <v>740</v>
      </c>
      <c r="D525" t="s">
        <v>741</v>
      </c>
      <c r="F525">
        <v>20020</v>
      </c>
      <c r="G525">
        <v>20520</v>
      </c>
      <c r="I525" t="s">
        <v>732</v>
      </c>
      <c r="J525" t="s">
        <v>998</v>
      </c>
    </row>
    <row r="526" spans="1:10">
      <c r="A526" t="s">
        <v>728</v>
      </c>
      <c r="B526" t="s">
        <v>729</v>
      </c>
      <c r="C526" t="s">
        <v>740</v>
      </c>
      <c r="D526" t="s">
        <v>742</v>
      </c>
      <c r="F526">
        <v>1776</v>
      </c>
      <c r="G526">
        <v>1688</v>
      </c>
      <c r="I526" t="s">
        <v>732</v>
      </c>
      <c r="J526" t="s">
        <v>998</v>
      </c>
    </row>
    <row r="527" spans="1:10">
      <c r="A527" t="s">
        <v>728</v>
      </c>
      <c r="B527" t="s">
        <v>729</v>
      </c>
      <c r="C527" t="s">
        <v>740</v>
      </c>
      <c r="D527" t="s">
        <v>743</v>
      </c>
      <c r="F527">
        <v>1970</v>
      </c>
      <c r="G527">
        <v>2030</v>
      </c>
      <c r="I527" t="s">
        <v>732</v>
      </c>
      <c r="J527" t="s">
        <v>998</v>
      </c>
    </row>
    <row r="528" spans="1:10">
      <c r="A528" t="s">
        <v>728</v>
      </c>
      <c r="B528" t="s">
        <v>729</v>
      </c>
      <c r="C528" t="s">
        <v>740</v>
      </c>
      <c r="D528" t="s">
        <v>744</v>
      </c>
      <c r="F528">
        <v>4850</v>
      </c>
      <c r="G528">
        <v>0</v>
      </c>
      <c r="I528" t="s">
        <v>732</v>
      </c>
      <c r="J528" t="s">
        <v>998</v>
      </c>
    </row>
    <row r="529" spans="1:10">
      <c r="A529" t="s">
        <v>728</v>
      </c>
      <c r="B529" t="s">
        <v>729</v>
      </c>
      <c r="C529" t="s">
        <v>740</v>
      </c>
      <c r="D529" t="s">
        <v>329</v>
      </c>
      <c r="F529">
        <v>26470</v>
      </c>
      <c r="G529">
        <v>18265</v>
      </c>
      <c r="I529" t="s">
        <v>732</v>
      </c>
      <c r="J529" t="s">
        <v>998</v>
      </c>
    </row>
    <row r="530" spans="1:10">
      <c r="A530" t="s">
        <v>728</v>
      </c>
      <c r="B530" t="s">
        <v>729</v>
      </c>
      <c r="C530" t="s">
        <v>740</v>
      </c>
      <c r="D530" t="s">
        <v>587</v>
      </c>
      <c r="F530">
        <v>548</v>
      </c>
      <c r="G530">
        <v>548</v>
      </c>
      <c r="I530" t="s">
        <v>732</v>
      </c>
      <c r="J530" t="s">
        <v>998</v>
      </c>
    </row>
    <row r="531" spans="1:10">
      <c r="A531" t="s">
        <v>728</v>
      </c>
      <c r="B531" t="s">
        <v>729</v>
      </c>
      <c r="C531" t="s">
        <v>740</v>
      </c>
      <c r="D531" t="s">
        <v>739</v>
      </c>
      <c r="F531">
        <v>538</v>
      </c>
      <c r="G531">
        <v>0</v>
      </c>
      <c r="I531" t="s">
        <v>732</v>
      </c>
      <c r="J531" t="s">
        <v>998</v>
      </c>
    </row>
    <row r="532" spans="1:10">
      <c r="A532" t="s">
        <v>728</v>
      </c>
      <c r="B532" t="s">
        <v>729</v>
      </c>
      <c r="C532" t="s">
        <v>740</v>
      </c>
      <c r="D532" t="s">
        <v>238</v>
      </c>
      <c r="F532">
        <v>34</v>
      </c>
      <c r="G532">
        <v>34</v>
      </c>
      <c r="I532" t="s">
        <v>732</v>
      </c>
      <c r="J532" t="s">
        <v>998</v>
      </c>
    </row>
    <row r="533" spans="1:10">
      <c r="A533" t="s">
        <v>728</v>
      </c>
      <c r="B533" t="s">
        <v>729</v>
      </c>
      <c r="C533" t="s">
        <v>745</v>
      </c>
      <c r="D533" t="s">
        <v>746</v>
      </c>
      <c r="F533">
        <v>20462</v>
      </c>
      <c r="G533">
        <v>179614</v>
      </c>
      <c r="I533" t="s">
        <v>732</v>
      </c>
      <c r="J533" t="s">
        <v>998</v>
      </c>
    </row>
    <row r="534" spans="1:10">
      <c r="A534" t="s">
        <v>728</v>
      </c>
      <c r="B534" t="s">
        <v>729</v>
      </c>
      <c r="C534" t="s">
        <v>745</v>
      </c>
      <c r="D534" t="s">
        <v>747</v>
      </c>
      <c r="F534">
        <v>3760</v>
      </c>
      <c r="G534">
        <v>18000</v>
      </c>
      <c r="I534" t="s">
        <v>732</v>
      </c>
      <c r="J534" t="s">
        <v>998</v>
      </c>
    </row>
    <row r="535" spans="1:10">
      <c r="A535" t="s">
        <v>728</v>
      </c>
      <c r="B535" t="s">
        <v>729</v>
      </c>
      <c r="C535" t="s">
        <v>745</v>
      </c>
      <c r="D535" t="s">
        <v>748</v>
      </c>
      <c r="F535">
        <v>1286</v>
      </c>
      <c r="G535">
        <v>2674</v>
      </c>
      <c r="I535" t="s">
        <v>732</v>
      </c>
      <c r="J535" t="s">
        <v>998</v>
      </c>
    </row>
    <row r="536" spans="1:10">
      <c r="A536" t="s">
        <v>728</v>
      </c>
      <c r="B536" t="s">
        <v>729</v>
      </c>
      <c r="C536" t="s">
        <v>745</v>
      </c>
      <c r="D536" t="s">
        <v>329</v>
      </c>
      <c r="F536">
        <v>12449</v>
      </c>
      <c r="G536">
        <v>13099</v>
      </c>
      <c r="I536" t="s">
        <v>732</v>
      </c>
      <c r="J536" t="s">
        <v>998</v>
      </c>
    </row>
    <row r="537" spans="1:10">
      <c r="A537" t="s">
        <v>728</v>
      </c>
      <c r="B537" t="s">
        <v>729</v>
      </c>
      <c r="C537" t="s">
        <v>745</v>
      </c>
      <c r="D537" t="s">
        <v>587</v>
      </c>
      <c r="F537">
        <v>246</v>
      </c>
      <c r="G537">
        <v>246</v>
      </c>
      <c r="I537" t="s">
        <v>732</v>
      </c>
      <c r="J537" t="s">
        <v>998</v>
      </c>
    </row>
    <row r="538" spans="1:10">
      <c r="A538" t="s">
        <v>728</v>
      </c>
      <c r="B538" t="s">
        <v>729</v>
      </c>
      <c r="C538" t="s">
        <v>745</v>
      </c>
      <c r="D538" t="s">
        <v>739</v>
      </c>
      <c r="F538">
        <v>712</v>
      </c>
      <c r="G538">
        <v>0</v>
      </c>
      <c r="I538" t="s">
        <v>732</v>
      </c>
      <c r="J538" t="s">
        <v>998</v>
      </c>
    </row>
    <row r="539" spans="1:10">
      <c r="A539" t="s">
        <v>728</v>
      </c>
      <c r="B539" t="s">
        <v>729</v>
      </c>
      <c r="C539" t="s">
        <v>745</v>
      </c>
      <c r="D539" t="s">
        <v>238</v>
      </c>
      <c r="F539">
        <v>29</v>
      </c>
      <c r="G539">
        <v>29</v>
      </c>
      <c r="I539" t="s">
        <v>732</v>
      </c>
      <c r="J539" t="s">
        <v>998</v>
      </c>
    </row>
    <row r="540" spans="1:10">
      <c r="A540" t="s">
        <v>728</v>
      </c>
      <c r="B540" t="s">
        <v>729</v>
      </c>
      <c r="C540" t="s">
        <v>749</v>
      </c>
      <c r="F540">
        <v>65879</v>
      </c>
      <c r="G540">
        <v>68484</v>
      </c>
      <c r="I540" t="s">
        <v>732</v>
      </c>
      <c r="J540" t="s">
        <v>998</v>
      </c>
    </row>
    <row r="541" spans="1:10">
      <c r="A541" t="s">
        <v>728</v>
      </c>
      <c r="B541" t="s">
        <v>729</v>
      </c>
      <c r="C541" t="s">
        <v>750</v>
      </c>
      <c r="F541">
        <v>13594</v>
      </c>
      <c r="G541">
        <v>27726</v>
      </c>
      <c r="I541" t="s">
        <v>732</v>
      </c>
      <c r="J541" t="s">
        <v>998</v>
      </c>
    </row>
    <row r="542" spans="1:10">
      <c r="A542" t="s">
        <v>728</v>
      </c>
      <c r="B542" t="s">
        <v>729</v>
      </c>
      <c r="C542" t="s">
        <v>751</v>
      </c>
      <c r="F542">
        <v>183201</v>
      </c>
      <c r="G542">
        <v>168900</v>
      </c>
      <c r="H542" t="s">
        <v>752</v>
      </c>
      <c r="I542" t="s">
        <v>732</v>
      </c>
      <c r="J542" t="s">
        <v>998</v>
      </c>
    </row>
    <row r="543" spans="1:10">
      <c r="A543" t="s">
        <v>728</v>
      </c>
      <c r="B543" t="s">
        <v>729</v>
      </c>
      <c r="C543" t="s">
        <v>753</v>
      </c>
      <c r="D543" t="s">
        <v>754</v>
      </c>
      <c r="F543">
        <v>256596</v>
      </c>
      <c r="G543">
        <v>203200</v>
      </c>
      <c r="H543" t="s">
        <v>755</v>
      </c>
      <c r="I543" t="s">
        <v>732</v>
      </c>
      <c r="J543" t="s">
        <v>998</v>
      </c>
    </row>
    <row r="544" spans="1:10">
      <c r="A544" t="s">
        <v>728</v>
      </c>
      <c r="B544" t="s">
        <v>729</v>
      </c>
      <c r="C544" t="s">
        <v>753</v>
      </c>
      <c r="D544" t="s">
        <v>756</v>
      </c>
      <c r="F544">
        <v>300</v>
      </c>
      <c r="G544">
        <v>300</v>
      </c>
      <c r="I544" t="s">
        <v>732</v>
      </c>
      <c r="J544" t="s">
        <v>998</v>
      </c>
    </row>
    <row r="545" spans="1:10">
      <c r="A545" t="s">
        <v>728</v>
      </c>
      <c r="B545" t="s">
        <v>729</v>
      </c>
      <c r="C545" t="s">
        <v>753</v>
      </c>
      <c r="D545" t="s">
        <v>757</v>
      </c>
      <c r="F545">
        <v>8700</v>
      </c>
      <c r="G545">
        <v>0</v>
      </c>
      <c r="I545" t="s">
        <v>732</v>
      </c>
      <c r="J545" t="s">
        <v>998</v>
      </c>
    </row>
    <row r="546" spans="1:10">
      <c r="A546" t="s">
        <v>728</v>
      </c>
      <c r="B546" t="s">
        <v>729</v>
      </c>
      <c r="C546" t="s">
        <v>753</v>
      </c>
      <c r="D546" t="s">
        <v>758</v>
      </c>
      <c r="F546">
        <v>65969</v>
      </c>
      <c r="G546">
        <v>21295</v>
      </c>
      <c r="I546" t="s">
        <v>732</v>
      </c>
      <c r="J546" t="s">
        <v>998</v>
      </c>
    </row>
    <row r="547" spans="1:10">
      <c r="A547" t="s">
        <v>728</v>
      </c>
      <c r="B547" t="s">
        <v>729</v>
      </c>
      <c r="C547" t="s">
        <v>753</v>
      </c>
      <c r="D547" t="s">
        <v>759</v>
      </c>
      <c r="F547">
        <v>13954</v>
      </c>
      <c r="G547">
        <v>0</v>
      </c>
      <c r="I547" t="s">
        <v>732</v>
      </c>
      <c r="J547" t="s">
        <v>998</v>
      </c>
    </row>
    <row r="548" spans="1:10">
      <c r="A548" t="s">
        <v>728</v>
      </c>
      <c r="B548" t="s">
        <v>729</v>
      </c>
      <c r="C548" t="s">
        <v>753</v>
      </c>
      <c r="D548" t="s">
        <v>760</v>
      </c>
      <c r="F548">
        <v>175</v>
      </c>
      <c r="G548">
        <v>175</v>
      </c>
      <c r="I548" t="s">
        <v>732</v>
      </c>
      <c r="J548" t="s">
        <v>998</v>
      </c>
    </row>
    <row r="549" spans="1:10">
      <c r="A549" t="s">
        <v>728</v>
      </c>
      <c r="B549" t="s">
        <v>729</v>
      </c>
      <c r="C549" t="s">
        <v>753</v>
      </c>
      <c r="D549" t="s">
        <v>761</v>
      </c>
      <c r="F549">
        <v>0</v>
      </c>
      <c r="G549">
        <v>885</v>
      </c>
      <c r="I549" t="s">
        <v>732</v>
      </c>
      <c r="J549" t="s">
        <v>998</v>
      </c>
    </row>
    <row r="550" spans="1:10">
      <c r="A550" t="s">
        <v>728</v>
      </c>
      <c r="B550" t="s">
        <v>729</v>
      </c>
      <c r="C550" t="s">
        <v>753</v>
      </c>
      <c r="D550" t="s">
        <v>762</v>
      </c>
      <c r="F550">
        <v>19486</v>
      </c>
      <c r="G550">
        <v>20266</v>
      </c>
      <c r="I550" t="s">
        <v>732</v>
      </c>
      <c r="J550" t="s">
        <v>998</v>
      </c>
    </row>
    <row r="551" spans="1:10">
      <c r="A551" t="s">
        <v>728</v>
      </c>
      <c r="B551" t="s">
        <v>729</v>
      </c>
      <c r="C551" t="s">
        <v>753</v>
      </c>
      <c r="D551" t="s">
        <v>758</v>
      </c>
      <c r="F551">
        <v>950</v>
      </c>
      <c r="G551">
        <v>950</v>
      </c>
      <c r="I551" t="s">
        <v>732</v>
      </c>
      <c r="J551" t="s">
        <v>998</v>
      </c>
    </row>
    <row r="552" spans="1:10">
      <c r="A552" t="s">
        <v>728</v>
      </c>
      <c r="B552" t="s">
        <v>729</v>
      </c>
      <c r="C552" t="s">
        <v>753</v>
      </c>
      <c r="D552" t="s">
        <v>759</v>
      </c>
      <c r="F552">
        <v>13871</v>
      </c>
      <c r="G552">
        <v>4254</v>
      </c>
      <c r="I552" t="s">
        <v>732</v>
      </c>
      <c r="J552" t="s">
        <v>998</v>
      </c>
    </row>
    <row r="553" spans="1:10">
      <c r="A553" t="s">
        <v>728</v>
      </c>
      <c r="B553" t="s">
        <v>729</v>
      </c>
      <c r="C553" t="s">
        <v>753</v>
      </c>
      <c r="D553" t="s">
        <v>754</v>
      </c>
      <c r="F553">
        <v>3369</v>
      </c>
      <c r="G553">
        <v>0</v>
      </c>
      <c r="I553" t="s">
        <v>732</v>
      </c>
      <c r="J553" t="s">
        <v>998</v>
      </c>
    </row>
    <row r="554" spans="1:10">
      <c r="A554" t="s">
        <v>728</v>
      </c>
      <c r="B554" t="s">
        <v>729</v>
      </c>
      <c r="C554" t="s">
        <v>753</v>
      </c>
      <c r="D554" t="s">
        <v>763</v>
      </c>
      <c r="F554">
        <v>1850</v>
      </c>
      <c r="G554">
        <v>1910</v>
      </c>
      <c r="I554" t="s">
        <v>732</v>
      </c>
      <c r="J554" t="s">
        <v>998</v>
      </c>
    </row>
    <row r="555" spans="1:10">
      <c r="A555" t="s">
        <v>728</v>
      </c>
      <c r="B555" t="s">
        <v>729</v>
      </c>
      <c r="C555" t="s">
        <v>753</v>
      </c>
      <c r="D555" t="s">
        <v>764</v>
      </c>
      <c r="F555">
        <v>510</v>
      </c>
      <c r="G555">
        <v>510</v>
      </c>
      <c r="I555" t="s">
        <v>732</v>
      </c>
      <c r="J555" t="s">
        <v>998</v>
      </c>
    </row>
    <row r="556" spans="1:10">
      <c r="A556" t="s">
        <v>728</v>
      </c>
      <c r="B556" t="s">
        <v>729</v>
      </c>
      <c r="C556" t="s">
        <v>753</v>
      </c>
      <c r="D556" t="s">
        <v>329</v>
      </c>
      <c r="F556">
        <v>61229</v>
      </c>
      <c r="G556">
        <v>47262</v>
      </c>
      <c r="I556" t="s">
        <v>732</v>
      </c>
      <c r="J556" t="s">
        <v>998</v>
      </c>
    </row>
    <row r="557" spans="1:10">
      <c r="A557" t="s">
        <v>728</v>
      </c>
      <c r="B557" t="s">
        <v>729</v>
      </c>
      <c r="C557" t="s">
        <v>753</v>
      </c>
      <c r="D557" t="s">
        <v>765</v>
      </c>
      <c r="F557">
        <v>24585</v>
      </c>
      <c r="G557">
        <v>30060</v>
      </c>
      <c r="I557" t="s">
        <v>732</v>
      </c>
      <c r="J557" t="s">
        <v>998</v>
      </c>
    </row>
    <row r="558" spans="1:10">
      <c r="A558" t="s">
        <v>728</v>
      </c>
      <c r="B558" t="s">
        <v>729</v>
      </c>
      <c r="C558" t="s">
        <v>753</v>
      </c>
      <c r="D558" t="s">
        <v>587</v>
      </c>
      <c r="F558">
        <v>1918</v>
      </c>
      <c r="G558">
        <v>1920</v>
      </c>
      <c r="I558" t="s">
        <v>732</v>
      </c>
      <c r="J558" t="s">
        <v>998</v>
      </c>
    </row>
    <row r="559" spans="1:10">
      <c r="A559" t="s">
        <v>728</v>
      </c>
      <c r="B559" t="s">
        <v>729</v>
      </c>
      <c r="C559" t="s">
        <v>753</v>
      </c>
      <c r="D559" t="s">
        <v>739</v>
      </c>
      <c r="F559">
        <v>2735</v>
      </c>
      <c r="G559">
        <v>0</v>
      </c>
      <c r="I559" t="s">
        <v>732</v>
      </c>
      <c r="J559" t="s">
        <v>998</v>
      </c>
    </row>
    <row r="560" spans="1:10">
      <c r="A560" t="s">
        <v>728</v>
      </c>
      <c r="B560" t="s">
        <v>729</v>
      </c>
      <c r="C560" t="s">
        <v>753</v>
      </c>
      <c r="D560" t="s">
        <v>238</v>
      </c>
      <c r="F560">
        <v>113</v>
      </c>
      <c r="G560">
        <v>107</v>
      </c>
      <c r="I560" t="s">
        <v>732</v>
      </c>
      <c r="J560" t="s">
        <v>998</v>
      </c>
    </row>
    <row r="561" spans="1:10">
      <c r="A561" t="s">
        <v>728</v>
      </c>
      <c r="B561" t="s">
        <v>729</v>
      </c>
      <c r="C561" t="s">
        <v>766</v>
      </c>
      <c r="F561">
        <v>56454</v>
      </c>
      <c r="G561">
        <v>48905</v>
      </c>
      <c r="I561" t="s">
        <v>732</v>
      </c>
      <c r="J561" t="s">
        <v>998</v>
      </c>
    </row>
    <row r="562" spans="1:10">
      <c r="A562" t="s">
        <v>728</v>
      </c>
      <c r="B562" t="s">
        <v>729</v>
      </c>
      <c r="C562" t="s">
        <v>767</v>
      </c>
      <c r="F562">
        <v>61020</v>
      </c>
      <c r="G562">
        <v>61673</v>
      </c>
      <c r="I562" t="s">
        <v>732</v>
      </c>
      <c r="J562" t="s">
        <v>998</v>
      </c>
    </row>
    <row r="563" spans="1:10">
      <c r="A563" t="s">
        <v>728</v>
      </c>
      <c r="B563" t="s">
        <v>729</v>
      </c>
      <c r="C563" t="s">
        <v>768</v>
      </c>
      <c r="F563">
        <v>34483</v>
      </c>
      <c r="G563">
        <v>34628</v>
      </c>
      <c r="I563" t="s">
        <v>732</v>
      </c>
      <c r="J563" t="s">
        <v>998</v>
      </c>
    </row>
    <row r="564" spans="1:10">
      <c r="A564" t="s">
        <v>728</v>
      </c>
      <c r="B564" t="s">
        <v>769</v>
      </c>
      <c r="F564">
        <v>344177</v>
      </c>
      <c r="G564">
        <v>353200</v>
      </c>
      <c r="H564" t="s">
        <v>770</v>
      </c>
      <c r="I564" t="s">
        <v>732</v>
      </c>
      <c r="J564" t="s">
        <v>998</v>
      </c>
    </row>
    <row r="565" spans="1:10">
      <c r="A565" t="s">
        <v>728</v>
      </c>
      <c r="B565" t="s">
        <v>771</v>
      </c>
      <c r="C565" t="s">
        <v>772</v>
      </c>
      <c r="F565">
        <v>70420</v>
      </c>
      <c r="G565">
        <v>66226</v>
      </c>
      <c r="H565" t="s">
        <v>773</v>
      </c>
      <c r="I565" t="s">
        <v>732</v>
      </c>
      <c r="J565" t="s">
        <v>998</v>
      </c>
    </row>
    <row r="566" spans="1:10">
      <c r="A566" t="s">
        <v>728</v>
      </c>
      <c r="B566" t="s">
        <v>774</v>
      </c>
      <c r="C566" t="s">
        <v>775</v>
      </c>
      <c r="F566">
        <v>52339</v>
      </c>
      <c r="G566">
        <v>45397</v>
      </c>
      <c r="H566" t="s">
        <v>776</v>
      </c>
      <c r="I566" t="s">
        <v>732</v>
      </c>
      <c r="J566" t="s">
        <v>998</v>
      </c>
    </row>
    <row r="567" spans="1:10">
      <c r="A567" t="s">
        <v>728</v>
      </c>
      <c r="B567" t="s">
        <v>777</v>
      </c>
      <c r="C567" t="s">
        <v>778</v>
      </c>
      <c r="F567">
        <v>222469</v>
      </c>
      <c r="G567">
        <v>198553</v>
      </c>
      <c r="H567" t="s">
        <v>779</v>
      </c>
      <c r="I567" t="s">
        <v>732</v>
      </c>
      <c r="J567" t="s">
        <v>998</v>
      </c>
    </row>
    <row r="568" spans="1:10">
      <c r="A568" t="s">
        <v>728</v>
      </c>
      <c r="B568" t="s">
        <v>780</v>
      </c>
      <c r="C568" t="s">
        <v>753</v>
      </c>
      <c r="F568">
        <v>13942</v>
      </c>
      <c r="G568">
        <v>8735</v>
      </c>
      <c r="H568" t="s">
        <v>781</v>
      </c>
      <c r="I568" t="s">
        <v>732</v>
      </c>
      <c r="J568" t="s">
        <v>998</v>
      </c>
    </row>
    <row r="569" spans="1:10">
      <c r="A569" t="s">
        <v>728</v>
      </c>
      <c r="B569" t="s">
        <v>782</v>
      </c>
      <c r="F569">
        <v>16725</v>
      </c>
      <c r="G569">
        <v>16506</v>
      </c>
      <c r="H569" t="s">
        <v>783</v>
      </c>
      <c r="I569" t="s">
        <v>732</v>
      </c>
      <c r="J569" t="s">
        <v>998</v>
      </c>
    </row>
    <row r="570" spans="1:10">
      <c r="A570" t="s">
        <v>784</v>
      </c>
      <c r="B570" t="s">
        <v>785</v>
      </c>
      <c r="C570" t="s">
        <v>786</v>
      </c>
      <c r="D570" t="s">
        <v>787</v>
      </c>
      <c r="F570">
        <v>101025</v>
      </c>
      <c r="G570">
        <v>103014</v>
      </c>
      <c r="I570" t="s">
        <v>788</v>
      </c>
      <c r="J570" t="s">
        <v>999</v>
      </c>
    </row>
    <row r="571" spans="1:10">
      <c r="A571" t="s">
        <v>784</v>
      </c>
      <c r="B571" t="s">
        <v>785</v>
      </c>
      <c r="C571" t="s">
        <v>786</v>
      </c>
      <c r="D571" t="s">
        <v>789</v>
      </c>
      <c r="F571">
        <v>108425</v>
      </c>
      <c r="G571">
        <v>112134</v>
      </c>
      <c r="I571" t="s">
        <v>788</v>
      </c>
      <c r="J571" t="s">
        <v>999</v>
      </c>
    </row>
    <row r="572" spans="1:10">
      <c r="A572" t="s">
        <v>784</v>
      </c>
      <c r="B572" t="s">
        <v>785</v>
      </c>
      <c r="C572" t="s">
        <v>786</v>
      </c>
      <c r="D572" t="s">
        <v>790</v>
      </c>
      <c r="F572">
        <v>21934</v>
      </c>
      <c r="G572">
        <v>21894</v>
      </c>
      <c r="I572" t="s">
        <v>788</v>
      </c>
      <c r="J572" t="s">
        <v>999</v>
      </c>
    </row>
    <row r="573" spans="1:10">
      <c r="A573" t="s">
        <v>784</v>
      </c>
      <c r="B573" t="s">
        <v>785</v>
      </c>
      <c r="C573" t="s">
        <v>786</v>
      </c>
      <c r="D573" t="s">
        <v>791</v>
      </c>
      <c r="F573">
        <v>73434</v>
      </c>
      <c r="G573">
        <v>74799</v>
      </c>
      <c r="I573" t="s">
        <v>788</v>
      </c>
      <c r="J573" t="s">
        <v>999</v>
      </c>
    </row>
    <row r="574" spans="1:10">
      <c r="A574" t="s">
        <v>784</v>
      </c>
      <c r="B574" t="s">
        <v>785</v>
      </c>
      <c r="C574" t="s">
        <v>786</v>
      </c>
      <c r="D574" t="s">
        <v>792</v>
      </c>
      <c r="F574">
        <v>68417</v>
      </c>
      <c r="G574">
        <v>69724</v>
      </c>
      <c r="I574" t="s">
        <v>788</v>
      </c>
      <c r="J574" t="s">
        <v>999</v>
      </c>
    </row>
    <row r="575" spans="1:10">
      <c r="A575" t="s">
        <v>784</v>
      </c>
      <c r="B575" t="s">
        <v>785</v>
      </c>
      <c r="C575" t="s">
        <v>786</v>
      </c>
      <c r="D575" t="s">
        <v>793</v>
      </c>
      <c r="F575">
        <v>15182</v>
      </c>
      <c r="G575">
        <v>14527</v>
      </c>
      <c r="I575" t="s">
        <v>788</v>
      </c>
      <c r="J575" t="s">
        <v>999</v>
      </c>
    </row>
    <row r="576" spans="1:10">
      <c r="A576" t="s">
        <v>784</v>
      </c>
      <c r="B576" t="s">
        <v>785</v>
      </c>
      <c r="C576" t="s">
        <v>786</v>
      </c>
      <c r="D576" t="s">
        <v>794</v>
      </c>
      <c r="F576">
        <v>97050</v>
      </c>
      <c r="G576">
        <v>100377</v>
      </c>
      <c r="I576" t="s">
        <v>788</v>
      </c>
      <c r="J576" t="s">
        <v>999</v>
      </c>
    </row>
    <row r="577" spans="1:10">
      <c r="A577" t="s">
        <v>784</v>
      </c>
      <c r="B577" t="s">
        <v>785</v>
      </c>
      <c r="C577" t="s">
        <v>786</v>
      </c>
      <c r="D577" t="s">
        <v>795</v>
      </c>
      <c r="F577">
        <v>22876</v>
      </c>
      <c r="G577">
        <v>22369</v>
      </c>
      <c r="I577" t="s">
        <v>788</v>
      </c>
      <c r="J577" t="s">
        <v>999</v>
      </c>
    </row>
    <row r="578" spans="1:10">
      <c r="A578" t="s">
        <v>784</v>
      </c>
      <c r="B578" t="s">
        <v>785</v>
      </c>
      <c r="C578" t="s">
        <v>796</v>
      </c>
      <c r="D578" t="s">
        <v>787</v>
      </c>
      <c r="F578">
        <v>15481</v>
      </c>
      <c r="G578">
        <v>15341</v>
      </c>
      <c r="I578" t="s">
        <v>788</v>
      </c>
      <c r="J578" t="s">
        <v>999</v>
      </c>
    </row>
    <row r="579" spans="1:10">
      <c r="A579" t="s">
        <v>784</v>
      </c>
      <c r="B579" t="s">
        <v>785</v>
      </c>
      <c r="C579" t="s">
        <v>796</v>
      </c>
      <c r="D579" t="s">
        <v>789</v>
      </c>
      <c r="F579">
        <v>9754</v>
      </c>
      <c r="G579">
        <v>9598</v>
      </c>
      <c r="I579" t="s">
        <v>788</v>
      </c>
      <c r="J579" t="s">
        <v>999</v>
      </c>
    </row>
    <row r="580" spans="1:10">
      <c r="A580" t="s">
        <v>784</v>
      </c>
      <c r="B580" t="s">
        <v>785</v>
      </c>
      <c r="C580" t="s">
        <v>796</v>
      </c>
      <c r="D580" t="s">
        <v>790</v>
      </c>
      <c r="F580">
        <v>3184</v>
      </c>
      <c r="G580">
        <v>3176</v>
      </c>
      <c r="I580" t="s">
        <v>788</v>
      </c>
      <c r="J580" t="s">
        <v>999</v>
      </c>
    </row>
    <row r="581" spans="1:10">
      <c r="A581" t="s">
        <v>784</v>
      </c>
      <c r="B581" t="s">
        <v>785</v>
      </c>
      <c r="C581" t="s">
        <v>796</v>
      </c>
      <c r="D581" t="s">
        <v>791</v>
      </c>
      <c r="F581">
        <v>10868</v>
      </c>
      <c r="G581">
        <v>10777</v>
      </c>
      <c r="I581" t="s">
        <v>788</v>
      </c>
      <c r="J581" t="s">
        <v>999</v>
      </c>
    </row>
    <row r="582" spans="1:10">
      <c r="A582" t="s">
        <v>784</v>
      </c>
      <c r="B582" t="s">
        <v>785</v>
      </c>
      <c r="C582" t="s">
        <v>796</v>
      </c>
      <c r="D582" t="s">
        <v>792</v>
      </c>
      <c r="F582">
        <v>16631</v>
      </c>
      <c r="G582">
        <v>16590</v>
      </c>
      <c r="I582" t="s">
        <v>788</v>
      </c>
      <c r="J582" t="s">
        <v>999</v>
      </c>
    </row>
    <row r="583" spans="1:10">
      <c r="A583" t="s">
        <v>784</v>
      </c>
      <c r="B583" t="s">
        <v>785</v>
      </c>
      <c r="C583" t="s">
        <v>796</v>
      </c>
      <c r="D583" t="s">
        <v>793</v>
      </c>
      <c r="F583">
        <v>3726</v>
      </c>
      <c r="G583">
        <v>3720</v>
      </c>
      <c r="I583" t="s">
        <v>788</v>
      </c>
      <c r="J583" t="s">
        <v>999</v>
      </c>
    </row>
    <row r="584" spans="1:10">
      <c r="A584" t="s">
        <v>784</v>
      </c>
      <c r="B584" t="s">
        <v>785</v>
      </c>
      <c r="C584" t="s">
        <v>796</v>
      </c>
      <c r="D584" t="s">
        <v>794</v>
      </c>
      <c r="F584">
        <v>13288</v>
      </c>
      <c r="G584">
        <v>13245</v>
      </c>
      <c r="I584" t="s">
        <v>788</v>
      </c>
      <c r="J584" t="s">
        <v>999</v>
      </c>
    </row>
    <row r="585" spans="1:10">
      <c r="A585" t="s">
        <v>784</v>
      </c>
      <c r="B585" t="s">
        <v>785</v>
      </c>
      <c r="C585" t="s">
        <v>796</v>
      </c>
      <c r="D585" t="s">
        <v>795</v>
      </c>
      <c r="F585">
        <v>8908</v>
      </c>
      <c r="G585">
        <v>8867</v>
      </c>
      <c r="I585" t="s">
        <v>788</v>
      </c>
      <c r="J585" t="s">
        <v>999</v>
      </c>
    </row>
    <row r="586" spans="1:10">
      <c r="A586" t="s">
        <v>784</v>
      </c>
      <c r="B586" t="s">
        <v>785</v>
      </c>
      <c r="C586" t="s">
        <v>797</v>
      </c>
      <c r="D586" t="s">
        <v>798</v>
      </c>
      <c r="F586">
        <v>6091</v>
      </c>
      <c r="G586">
        <v>6153</v>
      </c>
      <c r="I586" t="s">
        <v>788</v>
      </c>
      <c r="J586" t="s">
        <v>999</v>
      </c>
    </row>
    <row r="587" spans="1:10">
      <c r="A587" t="s">
        <v>784</v>
      </c>
      <c r="B587" t="s">
        <v>799</v>
      </c>
      <c r="C587" t="s">
        <v>800</v>
      </c>
      <c r="F587">
        <v>52</v>
      </c>
      <c r="G587">
        <v>53</v>
      </c>
      <c r="I587" t="s">
        <v>788</v>
      </c>
      <c r="J587" t="s">
        <v>999</v>
      </c>
    </row>
    <row r="588" spans="1:10">
      <c r="A588" t="s">
        <v>784</v>
      </c>
      <c r="B588" t="s">
        <v>799</v>
      </c>
      <c r="C588" t="s">
        <v>801</v>
      </c>
      <c r="F588">
        <v>3241</v>
      </c>
      <c r="G588">
        <v>3296</v>
      </c>
      <c r="I588" t="s">
        <v>788</v>
      </c>
      <c r="J588" t="s">
        <v>999</v>
      </c>
    </row>
    <row r="589" spans="1:10">
      <c r="A589" t="s">
        <v>784</v>
      </c>
      <c r="B589" t="s">
        <v>799</v>
      </c>
      <c r="C589" t="s">
        <v>802</v>
      </c>
      <c r="F589">
        <v>10238</v>
      </c>
      <c r="G589">
        <v>10110</v>
      </c>
      <c r="I589" t="s">
        <v>788</v>
      </c>
      <c r="J589" t="s">
        <v>999</v>
      </c>
    </row>
    <row r="590" spans="1:10">
      <c r="A590" t="s">
        <v>784</v>
      </c>
      <c r="B590" t="s">
        <v>799</v>
      </c>
      <c r="C590" t="s">
        <v>803</v>
      </c>
      <c r="F590">
        <v>762</v>
      </c>
      <c r="G590">
        <v>762</v>
      </c>
      <c r="I590" t="s">
        <v>788</v>
      </c>
      <c r="J590" t="s">
        <v>999</v>
      </c>
    </row>
    <row r="591" spans="1:10">
      <c r="A591" t="s">
        <v>784</v>
      </c>
      <c r="B591" t="s">
        <v>799</v>
      </c>
      <c r="C591" t="s">
        <v>804</v>
      </c>
      <c r="F591">
        <v>10929</v>
      </c>
      <c r="G591">
        <v>15808</v>
      </c>
      <c r="I591" t="s">
        <v>788</v>
      </c>
      <c r="J591" t="s">
        <v>999</v>
      </c>
    </row>
    <row r="592" spans="1:10">
      <c r="A592" t="s">
        <v>784</v>
      </c>
      <c r="B592" t="s">
        <v>799</v>
      </c>
      <c r="C592" t="s">
        <v>805</v>
      </c>
      <c r="F592">
        <v>15772</v>
      </c>
      <c r="G592">
        <v>16266</v>
      </c>
      <c r="I592" t="s">
        <v>788</v>
      </c>
      <c r="J592" t="s">
        <v>999</v>
      </c>
    </row>
    <row r="593" spans="1:10">
      <c r="A593" t="s">
        <v>784</v>
      </c>
      <c r="B593" t="s">
        <v>799</v>
      </c>
      <c r="C593" t="s">
        <v>806</v>
      </c>
      <c r="F593">
        <v>134</v>
      </c>
      <c r="G593">
        <v>134</v>
      </c>
      <c r="I593" t="s">
        <v>788</v>
      </c>
      <c r="J593" t="s">
        <v>999</v>
      </c>
    </row>
    <row r="594" spans="1:10">
      <c r="A594" t="s">
        <v>784</v>
      </c>
      <c r="B594" t="s">
        <v>799</v>
      </c>
      <c r="C594" t="s">
        <v>786</v>
      </c>
      <c r="D594" t="s">
        <v>807</v>
      </c>
      <c r="F594">
        <v>25127</v>
      </c>
      <c r="G594">
        <v>24815</v>
      </c>
      <c r="I594" t="s">
        <v>788</v>
      </c>
      <c r="J594" t="s">
        <v>999</v>
      </c>
    </row>
    <row r="595" spans="1:10">
      <c r="A595" t="s">
        <v>784</v>
      </c>
      <c r="B595" t="s">
        <v>799</v>
      </c>
      <c r="C595" t="s">
        <v>786</v>
      </c>
      <c r="D595" t="s">
        <v>808</v>
      </c>
      <c r="F595">
        <v>20808</v>
      </c>
      <c r="G595">
        <v>20789</v>
      </c>
      <c r="I595" t="s">
        <v>788</v>
      </c>
      <c r="J595" t="s">
        <v>999</v>
      </c>
    </row>
    <row r="596" spans="1:10">
      <c r="A596" t="s">
        <v>784</v>
      </c>
      <c r="B596" t="s">
        <v>799</v>
      </c>
      <c r="C596" t="s">
        <v>786</v>
      </c>
      <c r="D596" t="s">
        <v>809</v>
      </c>
      <c r="F596">
        <v>7452</v>
      </c>
      <c r="G596">
        <v>7464</v>
      </c>
      <c r="I596" t="s">
        <v>788</v>
      </c>
      <c r="J596" t="s">
        <v>999</v>
      </c>
    </row>
    <row r="597" spans="1:10">
      <c r="A597" t="s">
        <v>784</v>
      </c>
      <c r="B597" t="s">
        <v>799</v>
      </c>
      <c r="C597" t="s">
        <v>796</v>
      </c>
      <c r="D597" t="s">
        <v>807</v>
      </c>
      <c r="F597">
        <v>20802</v>
      </c>
      <c r="G597">
        <v>8258</v>
      </c>
      <c r="I597" t="s">
        <v>788</v>
      </c>
      <c r="J597" t="s">
        <v>999</v>
      </c>
    </row>
    <row r="598" spans="1:10">
      <c r="A598" t="s">
        <v>784</v>
      </c>
      <c r="B598" t="s">
        <v>799</v>
      </c>
      <c r="C598" t="s">
        <v>796</v>
      </c>
      <c r="D598" t="s">
        <v>808</v>
      </c>
      <c r="F598">
        <v>11194</v>
      </c>
      <c r="G598">
        <v>10731</v>
      </c>
      <c r="I598" t="s">
        <v>788</v>
      </c>
      <c r="J598" t="s">
        <v>999</v>
      </c>
    </row>
    <row r="599" spans="1:10">
      <c r="A599" t="s">
        <v>784</v>
      </c>
      <c r="B599" t="s">
        <v>799</v>
      </c>
      <c r="C599" t="s">
        <v>796</v>
      </c>
      <c r="D599" t="s">
        <v>809</v>
      </c>
      <c r="F599">
        <v>70</v>
      </c>
      <c r="G599">
        <v>65</v>
      </c>
      <c r="I599" t="s">
        <v>788</v>
      </c>
      <c r="J599" t="s">
        <v>999</v>
      </c>
    </row>
    <row r="600" spans="1:10">
      <c r="A600" t="s">
        <v>784</v>
      </c>
      <c r="B600" t="s">
        <v>810</v>
      </c>
      <c r="C600" t="s">
        <v>786</v>
      </c>
      <c r="D600" t="s">
        <v>811</v>
      </c>
      <c r="F600">
        <v>62862</v>
      </c>
      <c r="G600">
        <v>67664</v>
      </c>
      <c r="I600" t="s">
        <v>788</v>
      </c>
      <c r="J600" t="s">
        <v>999</v>
      </c>
    </row>
    <row r="601" spans="1:10">
      <c r="A601" t="s">
        <v>784</v>
      </c>
      <c r="B601" t="s">
        <v>810</v>
      </c>
      <c r="C601" t="s">
        <v>786</v>
      </c>
      <c r="D601" t="s">
        <v>812</v>
      </c>
      <c r="F601">
        <v>29410</v>
      </c>
      <c r="G601">
        <v>32088</v>
      </c>
      <c r="I601" t="s">
        <v>788</v>
      </c>
      <c r="J601" t="s">
        <v>999</v>
      </c>
    </row>
    <row r="602" spans="1:10">
      <c r="A602" t="s">
        <v>784</v>
      </c>
      <c r="B602" t="s">
        <v>810</v>
      </c>
      <c r="C602" t="s">
        <v>796</v>
      </c>
      <c r="D602" t="s">
        <v>811</v>
      </c>
      <c r="F602">
        <v>27847</v>
      </c>
      <c r="G602">
        <v>26779</v>
      </c>
      <c r="I602" t="s">
        <v>788</v>
      </c>
      <c r="J602" t="s">
        <v>999</v>
      </c>
    </row>
    <row r="603" spans="1:10">
      <c r="A603" t="s">
        <v>784</v>
      </c>
      <c r="B603" t="s">
        <v>810</v>
      </c>
      <c r="C603" t="s">
        <v>796</v>
      </c>
      <c r="D603" t="s">
        <v>812</v>
      </c>
      <c r="F603">
        <v>19542</v>
      </c>
      <c r="G603">
        <v>20078</v>
      </c>
      <c r="I603" t="s">
        <v>788</v>
      </c>
      <c r="J603" t="s">
        <v>999</v>
      </c>
    </row>
    <row r="604" spans="1:10">
      <c r="A604" t="s">
        <v>784</v>
      </c>
      <c r="B604" t="s">
        <v>813</v>
      </c>
      <c r="C604" t="s">
        <v>814</v>
      </c>
      <c r="F604">
        <v>9289</v>
      </c>
      <c r="G604">
        <v>9448</v>
      </c>
      <c r="I604" t="s">
        <v>788</v>
      </c>
      <c r="J604" t="s">
        <v>999</v>
      </c>
    </row>
    <row r="605" spans="1:10">
      <c r="A605" t="s">
        <v>784</v>
      </c>
      <c r="B605" t="s">
        <v>813</v>
      </c>
      <c r="C605" t="s">
        <v>786</v>
      </c>
      <c r="D605" t="s">
        <v>815</v>
      </c>
      <c r="F605">
        <v>52485</v>
      </c>
      <c r="G605">
        <v>53816</v>
      </c>
      <c r="I605" t="s">
        <v>788</v>
      </c>
      <c r="J605" t="s">
        <v>999</v>
      </c>
    </row>
    <row r="606" spans="1:10">
      <c r="A606" t="s">
        <v>784</v>
      </c>
      <c r="B606" t="s">
        <v>813</v>
      </c>
      <c r="C606" t="s">
        <v>786</v>
      </c>
      <c r="D606" t="s">
        <v>816</v>
      </c>
      <c r="F606">
        <v>16874</v>
      </c>
      <c r="G606">
        <v>16939</v>
      </c>
      <c r="I606" t="s">
        <v>788</v>
      </c>
      <c r="J606" t="s">
        <v>999</v>
      </c>
    </row>
    <row r="607" spans="1:10">
      <c r="A607" t="s">
        <v>784</v>
      </c>
      <c r="B607" t="s">
        <v>813</v>
      </c>
      <c r="C607" t="s">
        <v>786</v>
      </c>
      <c r="D607" t="s">
        <v>817</v>
      </c>
      <c r="F607">
        <v>17944</v>
      </c>
      <c r="G607">
        <v>26186</v>
      </c>
      <c r="I607" t="s">
        <v>788</v>
      </c>
      <c r="J607" t="s">
        <v>999</v>
      </c>
    </row>
    <row r="608" spans="1:10">
      <c r="A608" t="s">
        <v>784</v>
      </c>
      <c r="B608" t="s">
        <v>813</v>
      </c>
      <c r="C608" t="s">
        <v>796</v>
      </c>
      <c r="D608" t="s">
        <v>815</v>
      </c>
      <c r="F608">
        <v>20236</v>
      </c>
      <c r="G608">
        <v>19869</v>
      </c>
      <c r="I608" t="s">
        <v>788</v>
      </c>
      <c r="J608" t="s">
        <v>999</v>
      </c>
    </row>
    <row r="609" spans="1:10">
      <c r="A609" t="s">
        <v>784</v>
      </c>
      <c r="B609" t="s">
        <v>813</v>
      </c>
      <c r="C609" t="s">
        <v>796</v>
      </c>
      <c r="D609" t="s">
        <v>816</v>
      </c>
      <c r="F609">
        <v>4979</v>
      </c>
      <c r="G609">
        <v>4954</v>
      </c>
      <c r="I609" t="s">
        <v>788</v>
      </c>
      <c r="J609" t="s">
        <v>999</v>
      </c>
    </row>
    <row r="610" spans="1:10">
      <c r="A610" t="s">
        <v>784</v>
      </c>
      <c r="B610" t="s">
        <v>813</v>
      </c>
      <c r="C610" t="s">
        <v>796</v>
      </c>
      <c r="D610" t="s">
        <v>817</v>
      </c>
      <c r="F610">
        <v>6150</v>
      </c>
      <c r="G610">
        <v>6087</v>
      </c>
      <c r="I610" t="s">
        <v>788</v>
      </c>
      <c r="J610" t="s">
        <v>999</v>
      </c>
    </row>
    <row r="611" spans="1:10">
      <c r="A611" t="s">
        <v>784</v>
      </c>
      <c r="B611" t="s">
        <v>818</v>
      </c>
      <c r="C611" t="s">
        <v>819</v>
      </c>
      <c r="F611">
        <v>59222</v>
      </c>
      <c r="G611">
        <v>60163</v>
      </c>
      <c r="I611" t="s">
        <v>788</v>
      </c>
      <c r="J611" t="s">
        <v>999</v>
      </c>
    </row>
    <row r="612" spans="1:10">
      <c r="A612" t="s">
        <v>784</v>
      </c>
      <c r="B612" t="s">
        <v>818</v>
      </c>
      <c r="C612" t="s">
        <v>820</v>
      </c>
      <c r="F612">
        <v>100</v>
      </c>
      <c r="G612">
        <v>100</v>
      </c>
      <c r="I612" t="s">
        <v>788</v>
      </c>
      <c r="J612" t="s">
        <v>999</v>
      </c>
    </row>
    <row r="613" spans="1:10">
      <c r="A613" t="s">
        <v>784</v>
      </c>
      <c r="B613" t="s">
        <v>818</v>
      </c>
      <c r="C613" t="s">
        <v>821</v>
      </c>
      <c r="F613">
        <v>3666</v>
      </c>
      <c r="G613">
        <v>3849</v>
      </c>
      <c r="I613" t="s">
        <v>788</v>
      </c>
      <c r="J613" t="s">
        <v>999</v>
      </c>
    </row>
    <row r="614" spans="1:10">
      <c r="A614" t="s">
        <v>784</v>
      </c>
      <c r="B614" t="s">
        <v>818</v>
      </c>
      <c r="C614" t="s">
        <v>786</v>
      </c>
      <c r="F614">
        <v>24610</v>
      </c>
      <c r="G614">
        <v>24565</v>
      </c>
      <c r="I614" t="s">
        <v>788</v>
      </c>
      <c r="J614" t="s">
        <v>999</v>
      </c>
    </row>
    <row r="615" spans="1:10">
      <c r="A615" t="s">
        <v>784</v>
      </c>
      <c r="B615" t="s">
        <v>818</v>
      </c>
      <c r="C615" t="s">
        <v>796</v>
      </c>
      <c r="F615">
        <v>2335</v>
      </c>
      <c r="G615">
        <v>2232</v>
      </c>
      <c r="I615" t="s">
        <v>788</v>
      </c>
      <c r="J615" t="s">
        <v>999</v>
      </c>
    </row>
    <row r="616" spans="1:10">
      <c r="A616" t="s">
        <v>784</v>
      </c>
      <c r="B616" t="s">
        <v>822</v>
      </c>
      <c r="C616" t="s">
        <v>819</v>
      </c>
      <c r="F616">
        <v>1709539</v>
      </c>
      <c r="G616">
        <v>2458141</v>
      </c>
      <c r="I616" t="s">
        <v>788</v>
      </c>
      <c r="J616" t="s">
        <v>999</v>
      </c>
    </row>
    <row r="617" spans="1:10">
      <c r="A617" t="s">
        <v>784</v>
      </c>
      <c r="B617" t="s">
        <v>822</v>
      </c>
      <c r="C617" t="s">
        <v>786</v>
      </c>
      <c r="F617">
        <v>360579</v>
      </c>
      <c r="G617">
        <v>373820</v>
      </c>
      <c r="I617" t="s">
        <v>788</v>
      </c>
      <c r="J617" t="s">
        <v>999</v>
      </c>
    </row>
    <row r="618" spans="1:10">
      <c r="A618" t="s">
        <v>784</v>
      </c>
      <c r="B618" t="s">
        <v>822</v>
      </c>
      <c r="C618" t="s">
        <v>796</v>
      </c>
      <c r="F618">
        <v>36326</v>
      </c>
      <c r="G618">
        <v>35393</v>
      </c>
      <c r="I618" t="s">
        <v>788</v>
      </c>
      <c r="J618" t="s">
        <v>999</v>
      </c>
    </row>
    <row r="619" spans="1:10">
      <c r="A619" t="s">
        <v>784</v>
      </c>
      <c r="B619" t="s">
        <v>823</v>
      </c>
      <c r="C619" t="s">
        <v>819</v>
      </c>
      <c r="F619">
        <v>9518</v>
      </c>
      <c r="G619">
        <v>9679</v>
      </c>
      <c r="I619" t="s">
        <v>788</v>
      </c>
      <c r="J619" t="s">
        <v>999</v>
      </c>
    </row>
    <row r="620" spans="1:10">
      <c r="A620" t="s">
        <v>784</v>
      </c>
      <c r="B620" t="s">
        <v>823</v>
      </c>
      <c r="C620" t="s">
        <v>786</v>
      </c>
      <c r="F620">
        <v>2216</v>
      </c>
      <c r="G620">
        <v>2227</v>
      </c>
      <c r="I620" t="s">
        <v>788</v>
      </c>
      <c r="J620" t="s">
        <v>999</v>
      </c>
    </row>
    <row r="621" spans="1:10">
      <c r="A621" t="s">
        <v>784</v>
      </c>
      <c r="B621" t="s">
        <v>823</v>
      </c>
      <c r="C621" t="s">
        <v>796</v>
      </c>
      <c r="F621">
        <v>494</v>
      </c>
      <c r="G621">
        <v>494</v>
      </c>
      <c r="I621" t="s">
        <v>788</v>
      </c>
      <c r="J621" t="s">
        <v>999</v>
      </c>
    </row>
    <row r="622" spans="1:10">
      <c r="A622" t="s">
        <v>784</v>
      </c>
      <c r="B622" t="s">
        <v>824</v>
      </c>
      <c r="C622" t="s">
        <v>825</v>
      </c>
      <c r="F622">
        <v>7891</v>
      </c>
      <c r="G622">
        <v>0</v>
      </c>
      <c r="I622" t="s">
        <v>788</v>
      </c>
      <c r="J622" t="s">
        <v>999</v>
      </c>
    </row>
    <row r="623" spans="1:10">
      <c r="A623" t="s">
        <v>784</v>
      </c>
      <c r="B623" t="s">
        <v>824</v>
      </c>
      <c r="C623" t="s">
        <v>826</v>
      </c>
      <c r="F623">
        <v>42493</v>
      </c>
      <c r="G623">
        <v>28472</v>
      </c>
      <c r="I623" t="s">
        <v>788</v>
      </c>
      <c r="J623" t="s">
        <v>999</v>
      </c>
    </row>
    <row r="624" spans="1:10">
      <c r="A624" t="s">
        <v>784</v>
      </c>
      <c r="B624" t="s">
        <v>824</v>
      </c>
      <c r="C624" t="s">
        <v>827</v>
      </c>
      <c r="F624">
        <v>1726</v>
      </c>
      <c r="G624">
        <v>4375</v>
      </c>
      <c r="I624" t="s">
        <v>788</v>
      </c>
      <c r="J624" t="s">
        <v>999</v>
      </c>
    </row>
    <row r="625" spans="1:10">
      <c r="A625" t="s">
        <v>784</v>
      </c>
      <c r="B625" t="s">
        <v>824</v>
      </c>
      <c r="C625" t="s">
        <v>828</v>
      </c>
      <c r="F625">
        <v>1471</v>
      </c>
      <c r="G625">
        <v>1753</v>
      </c>
      <c r="I625" t="s">
        <v>788</v>
      </c>
      <c r="J625" t="s">
        <v>999</v>
      </c>
    </row>
    <row r="626" spans="1:10">
      <c r="A626" t="s">
        <v>784</v>
      </c>
      <c r="B626" t="s">
        <v>824</v>
      </c>
      <c r="C626" t="s">
        <v>829</v>
      </c>
      <c r="F626">
        <v>2120</v>
      </c>
      <c r="G626">
        <v>1051</v>
      </c>
      <c r="I626" t="s">
        <v>788</v>
      </c>
      <c r="J626" t="s">
        <v>999</v>
      </c>
    </row>
    <row r="627" spans="1:10">
      <c r="A627" t="s">
        <v>784</v>
      </c>
      <c r="B627" t="s">
        <v>824</v>
      </c>
      <c r="C627" t="s">
        <v>786</v>
      </c>
      <c r="F627">
        <v>3571</v>
      </c>
      <c r="G627">
        <v>303</v>
      </c>
      <c r="I627" t="s">
        <v>788</v>
      </c>
      <c r="J627" t="s">
        <v>999</v>
      </c>
    </row>
    <row r="628" spans="1:10">
      <c r="A628" t="s">
        <v>784</v>
      </c>
      <c r="B628" t="s">
        <v>824</v>
      </c>
      <c r="C628" t="s">
        <v>796</v>
      </c>
      <c r="F628">
        <v>9076</v>
      </c>
      <c r="G628">
        <v>16699</v>
      </c>
      <c r="I628" t="s">
        <v>788</v>
      </c>
      <c r="J628" t="s">
        <v>999</v>
      </c>
    </row>
    <row r="629" spans="1:10">
      <c r="A629" t="s">
        <v>784</v>
      </c>
      <c r="B629" t="s">
        <v>830</v>
      </c>
      <c r="F629">
        <v>26348</v>
      </c>
      <c r="G629">
        <v>0</v>
      </c>
      <c r="I629" t="s">
        <v>788</v>
      </c>
      <c r="J629" t="s">
        <v>999</v>
      </c>
    </row>
    <row r="630" spans="1:10">
      <c r="A630" t="s">
        <v>784</v>
      </c>
      <c r="B630" t="s">
        <v>831</v>
      </c>
      <c r="C630" t="s">
        <v>832</v>
      </c>
      <c r="F630">
        <v>238847</v>
      </c>
      <c r="G630">
        <v>264475</v>
      </c>
      <c r="I630" t="s">
        <v>788</v>
      </c>
      <c r="J630" t="s">
        <v>999</v>
      </c>
    </row>
    <row r="631" spans="1:10">
      <c r="A631" t="s">
        <v>784</v>
      </c>
      <c r="B631" t="s">
        <v>831</v>
      </c>
      <c r="C631" t="s">
        <v>833</v>
      </c>
      <c r="F631">
        <v>140</v>
      </c>
      <c r="G631">
        <v>140</v>
      </c>
      <c r="I631" t="s">
        <v>788</v>
      </c>
      <c r="J631" t="s">
        <v>999</v>
      </c>
    </row>
    <row r="632" spans="1:10">
      <c r="A632" t="s">
        <v>784</v>
      </c>
      <c r="B632" t="s">
        <v>831</v>
      </c>
      <c r="C632" t="s">
        <v>834</v>
      </c>
      <c r="F632">
        <v>40688</v>
      </c>
      <c r="G632">
        <v>45537</v>
      </c>
      <c r="I632" t="s">
        <v>788</v>
      </c>
      <c r="J632" t="s">
        <v>999</v>
      </c>
    </row>
    <row r="633" spans="1:10">
      <c r="A633" t="s">
        <v>784</v>
      </c>
      <c r="B633" t="s">
        <v>831</v>
      </c>
      <c r="C633" t="s">
        <v>835</v>
      </c>
      <c r="F633">
        <v>87702</v>
      </c>
      <c r="G633">
        <v>134252</v>
      </c>
      <c r="I633" t="s">
        <v>788</v>
      </c>
      <c r="J633" t="s">
        <v>999</v>
      </c>
    </row>
    <row r="634" spans="1:10">
      <c r="A634" t="s">
        <v>784</v>
      </c>
      <c r="B634" t="s">
        <v>831</v>
      </c>
      <c r="C634" t="s">
        <v>836</v>
      </c>
      <c r="F634">
        <v>612</v>
      </c>
      <c r="G634">
        <v>623</v>
      </c>
      <c r="I634" t="s">
        <v>788</v>
      </c>
      <c r="J634" t="s">
        <v>999</v>
      </c>
    </row>
    <row r="635" spans="1:10">
      <c r="A635" t="s">
        <v>784</v>
      </c>
      <c r="B635" t="s">
        <v>831</v>
      </c>
      <c r="C635" t="s">
        <v>837</v>
      </c>
      <c r="F635">
        <v>23876</v>
      </c>
      <c r="G635">
        <v>11586</v>
      </c>
      <c r="I635" t="s">
        <v>788</v>
      </c>
      <c r="J635" t="s">
        <v>999</v>
      </c>
    </row>
    <row r="636" spans="1:10">
      <c r="A636" t="s">
        <v>784</v>
      </c>
      <c r="B636" t="s">
        <v>831</v>
      </c>
      <c r="C636" t="s">
        <v>786</v>
      </c>
      <c r="D636" t="s">
        <v>838</v>
      </c>
      <c r="F636">
        <v>2406</v>
      </c>
      <c r="G636">
        <v>2413</v>
      </c>
      <c r="I636" t="s">
        <v>788</v>
      </c>
      <c r="J636" t="s">
        <v>999</v>
      </c>
    </row>
    <row r="637" spans="1:10">
      <c r="A637" t="s">
        <v>784</v>
      </c>
      <c r="B637" t="s">
        <v>831</v>
      </c>
      <c r="C637" t="s">
        <v>786</v>
      </c>
      <c r="D637" t="s">
        <v>839</v>
      </c>
      <c r="F637">
        <v>13716</v>
      </c>
      <c r="G637">
        <v>14810</v>
      </c>
      <c r="I637" t="s">
        <v>788</v>
      </c>
      <c r="J637" t="s">
        <v>999</v>
      </c>
    </row>
    <row r="638" spans="1:10">
      <c r="A638" t="s">
        <v>784</v>
      </c>
      <c r="B638" t="s">
        <v>831</v>
      </c>
      <c r="C638" t="s">
        <v>786</v>
      </c>
      <c r="D638" t="s">
        <v>835</v>
      </c>
      <c r="F638">
        <v>11064</v>
      </c>
      <c r="G638">
        <v>11045</v>
      </c>
      <c r="I638" t="s">
        <v>788</v>
      </c>
      <c r="J638" t="s">
        <v>999</v>
      </c>
    </row>
    <row r="639" spans="1:10">
      <c r="A639" t="s">
        <v>784</v>
      </c>
      <c r="B639" t="s">
        <v>831</v>
      </c>
      <c r="C639" t="s">
        <v>786</v>
      </c>
      <c r="D639" t="s">
        <v>840</v>
      </c>
      <c r="F639">
        <v>8844</v>
      </c>
      <c r="G639">
        <v>8994</v>
      </c>
      <c r="I639" t="s">
        <v>788</v>
      </c>
      <c r="J639" t="s">
        <v>999</v>
      </c>
    </row>
    <row r="640" spans="1:10">
      <c r="A640" t="s">
        <v>784</v>
      </c>
      <c r="B640" t="s">
        <v>831</v>
      </c>
      <c r="C640" t="s">
        <v>786</v>
      </c>
      <c r="D640" t="s">
        <v>841</v>
      </c>
      <c r="F640">
        <v>6881</v>
      </c>
      <c r="G640">
        <v>6884</v>
      </c>
      <c r="I640" t="s">
        <v>788</v>
      </c>
      <c r="J640" t="s">
        <v>999</v>
      </c>
    </row>
    <row r="641" spans="1:10">
      <c r="A641" t="s">
        <v>784</v>
      </c>
      <c r="B641" t="s">
        <v>831</v>
      </c>
      <c r="C641" t="s">
        <v>786</v>
      </c>
      <c r="D641" t="s">
        <v>842</v>
      </c>
      <c r="F641">
        <v>7204</v>
      </c>
      <c r="G641">
        <v>8986</v>
      </c>
      <c r="I641" t="s">
        <v>788</v>
      </c>
      <c r="J641" t="s">
        <v>999</v>
      </c>
    </row>
    <row r="642" spans="1:10">
      <c r="A642" t="s">
        <v>784</v>
      </c>
      <c r="B642" t="s">
        <v>831</v>
      </c>
      <c r="C642" t="s">
        <v>786</v>
      </c>
      <c r="D642" t="s">
        <v>843</v>
      </c>
      <c r="F642">
        <v>21461</v>
      </c>
      <c r="G642">
        <v>26770</v>
      </c>
      <c r="I642" t="s">
        <v>788</v>
      </c>
      <c r="J642" t="s">
        <v>999</v>
      </c>
    </row>
    <row r="643" spans="1:10">
      <c r="A643" t="s">
        <v>784</v>
      </c>
      <c r="B643" t="s">
        <v>831</v>
      </c>
      <c r="C643" t="s">
        <v>796</v>
      </c>
      <c r="D643" t="s">
        <v>838</v>
      </c>
      <c r="F643">
        <v>3100</v>
      </c>
      <c r="G643">
        <v>3008</v>
      </c>
      <c r="I643" t="s">
        <v>788</v>
      </c>
      <c r="J643" t="s">
        <v>999</v>
      </c>
    </row>
    <row r="644" spans="1:10">
      <c r="A644" t="s">
        <v>784</v>
      </c>
      <c r="B644" t="s">
        <v>831</v>
      </c>
      <c r="C644" t="s">
        <v>796</v>
      </c>
      <c r="D644" t="s">
        <v>839</v>
      </c>
      <c r="F644">
        <v>2357</v>
      </c>
      <c r="G644">
        <v>3092</v>
      </c>
      <c r="I644" t="s">
        <v>788</v>
      </c>
      <c r="J644" t="s">
        <v>999</v>
      </c>
    </row>
    <row r="645" spans="1:10">
      <c r="A645" t="s">
        <v>784</v>
      </c>
      <c r="B645" t="s">
        <v>831</v>
      </c>
      <c r="C645" t="s">
        <v>796</v>
      </c>
      <c r="D645" t="s">
        <v>835</v>
      </c>
      <c r="F645">
        <v>4845</v>
      </c>
      <c r="G645">
        <v>4716</v>
      </c>
      <c r="I645" t="s">
        <v>788</v>
      </c>
      <c r="J645" t="s">
        <v>999</v>
      </c>
    </row>
    <row r="646" spans="1:10">
      <c r="A646" t="s">
        <v>784</v>
      </c>
      <c r="B646" t="s">
        <v>831</v>
      </c>
      <c r="C646" t="s">
        <v>796</v>
      </c>
      <c r="D646" t="s">
        <v>840</v>
      </c>
      <c r="F646">
        <v>4007</v>
      </c>
      <c r="G646">
        <v>3444</v>
      </c>
      <c r="I646" t="s">
        <v>788</v>
      </c>
      <c r="J646" t="s">
        <v>999</v>
      </c>
    </row>
    <row r="647" spans="1:10">
      <c r="A647" t="s">
        <v>784</v>
      </c>
      <c r="B647" t="s">
        <v>831</v>
      </c>
      <c r="C647" t="s">
        <v>796</v>
      </c>
      <c r="D647" t="s">
        <v>841</v>
      </c>
      <c r="F647">
        <v>1732</v>
      </c>
      <c r="G647">
        <v>1674</v>
      </c>
      <c r="I647" t="s">
        <v>788</v>
      </c>
      <c r="J647" t="s">
        <v>999</v>
      </c>
    </row>
    <row r="648" spans="1:10">
      <c r="A648" t="s">
        <v>784</v>
      </c>
      <c r="B648" t="s">
        <v>831</v>
      </c>
      <c r="C648" t="s">
        <v>796</v>
      </c>
      <c r="D648" t="s">
        <v>842</v>
      </c>
      <c r="F648">
        <v>2</v>
      </c>
      <c r="G648">
        <v>2</v>
      </c>
      <c r="I648" t="s">
        <v>788</v>
      </c>
      <c r="J648" t="s">
        <v>999</v>
      </c>
    </row>
    <row r="649" spans="1:10">
      <c r="A649" t="s">
        <v>784</v>
      </c>
      <c r="B649" t="s">
        <v>831</v>
      </c>
      <c r="C649" t="s">
        <v>796</v>
      </c>
      <c r="D649" t="s">
        <v>843</v>
      </c>
      <c r="F649">
        <v>25</v>
      </c>
      <c r="G649">
        <v>23</v>
      </c>
      <c r="I649" t="s">
        <v>788</v>
      </c>
      <c r="J649" t="s">
        <v>999</v>
      </c>
    </row>
    <row r="650" spans="1:10">
      <c r="A650" t="s">
        <v>784</v>
      </c>
      <c r="B650" t="s">
        <v>844</v>
      </c>
      <c r="C650" t="s">
        <v>845</v>
      </c>
      <c r="F650">
        <v>1906</v>
      </c>
      <c r="G650">
        <v>1900</v>
      </c>
      <c r="I650" t="s">
        <v>788</v>
      </c>
      <c r="J650" t="s">
        <v>999</v>
      </c>
    </row>
    <row r="651" spans="1:10">
      <c r="A651" t="s">
        <v>784</v>
      </c>
      <c r="B651" t="s">
        <v>844</v>
      </c>
      <c r="C651" t="s">
        <v>846</v>
      </c>
      <c r="F651">
        <v>732</v>
      </c>
      <c r="G651">
        <v>9543</v>
      </c>
      <c r="I651" t="s">
        <v>788</v>
      </c>
      <c r="J651" t="s">
        <v>999</v>
      </c>
    </row>
    <row r="652" spans="1:10">
      <c r="A652" t="s">
        <v>784</v>
      </c>
      <c r="B652" t="s">
        <v>844</v>
      </c>
      <c r="C652" t="s">
        <v>847</v>
      </c>
      <c r="F652">
        <v>419</v>
      </c>
      <c r="G652">
        <v>0</v>
      </c>
      <c r="I652" t="s">
        <v>788</v>
      </c>
      <c r="J652" t="s">
        <v>999</v>
      </c>
    </row>
    <row r="653" spans="1:10">
      <c r="A653" t="s">
        <v>784</v>
      </c>
      <c r="B653" t="s">
        <v>844</v>
      </c>
      <c r="C653" t="s">
        <v>786</v>
      </c>
      <c r="D653" t="s">
        <v>848</v>
      </c>
      <c r="F653">
        <v>49186</v>
      </c>
      <c r="G653">
        <v>50414</v>
      </c>
      <c r="I653" t="s">
        <v>788</v>
      </c>
      <c r="J653" t="s">
        <v>999</v>
      </c>
    </row>
    <row r="654" spans="1:10">
      <c r="A654" t="s">
        <v>784</v>
      </c>
      <c r="B654" t="s">
        <v>844</v>
      </c>
      <c r="C654" t="s">
        <v>786</v>
      </c>
      <c r="D654" t="s">
        <v>849</v>
      </c>
      <c r="F654">
        <v>2184</v>
      </c>
      <c r="G654">
        <v>2151</v>
      </c>
      <c r="I654" t="s">
        <v>788</v>
      </c>
      <c r="J654" t="s">
        <v>999</v>
      </c>
    </row>
    <row r="655" spans="1:10">
      <c r="A655" t="s">
        <v>784</v>
      </c>
      <c r="B655" t="s">
        <v>844</v>
      </c>
      <c r="C655" t="s">
        <v>786</v>
      </c>
      <c r="D655" t="s">
        <v>850</v>
      </c>
      <c r="F655">
        <v>5722</v>
      </c>
      <c r="G655">
        <v>5621</v>
      </c>
      <c r="I655" t="s">
        <v>788</v>
      </c>
      <c r="J655" t="s">
        <v>999</v>
      </c>
    </row>
    <row r="656" spans="1:10">
      <c r="A656" t="s">
        <v>784</v>
      </c>
      <c r="B656" t="s">
        <v>844</v>
      </c>
      <c r="C656" t="s">
        <v>796</v>
      </c>
      <c r="D656" t="s">
        <v>848</v>
      </c>
      <c r="F656">
        <v>10579</v>
      </c>
      <c r="G656">
        <v>10524</v>
      </c>
      <c r="I656" t="s">
        <v>788</v>
      </c>
      <c r="J656" t="s">
        <v>999</v>
      </c>
    </row>
    <row r="657" spans="1:10">
      <c r="A657" t="s">
        <v>784</v>
      </c>
      <c r="B657" t="s">
        <v>844</v>
      </c>
      <c r="C657" t="s">
        <v>796</v>
      </c>
      <c r="D657" t="s">
        <v>849</v>
      </c>
      <c r="F657">
        <v>1997</v>
      </c>
      <c r="G657">
        <v>1985</v>
      </c>
      <c r="I657" t="s">
        <v>788</v>
      </c>
      <c r="J657" t="s">
        <v>999</v>
      </c>
    </row>
    <row r="658" spans="1:10">
      <c r="A658" t="s">
        <v>784</v>
      </c>
      <c r="B658" t="s">
        <v>844</v>
      </c>
      <c r="C658" t="s">
        <v>796</v>
      </c>
      <c r="D658" t="s">
        <v>850</v>
      </c>
      <c r="F658">
        <v>6285</v>
      </c>
      <c r="G658">
        <v>6657</v>
      </c>
      <c r="I658" t="s">
        <v>788</v>
      </c>
      <c r="J658" t="s">
        <v>999</v>
      </c>
    </row>
    <row r="659" spans="1:10">
      <c r="A659" t="s">
        <v>784</v>
      </c>
      <c r="B659" t="s">
        <v>851</v>
      </c>
      <c r="F659">
        <v>81784</v>
      </c>
      <c r="G659">
        <v>76610</v>
      </c>
      <c r="H659" t="s">
        <v>852</v>
      </c>
      <c r="I659" t="s">
        <v>788</v>
      </c>
      <c r="J659" t="s">
        <v>999</v>
      </c>
    </row>
    <row r="660" spans="1:10">
      <c r="A660" t="s">
        <v>863</v>
      </c>
      <c r="B660" t="s">
        <v>862</v>
      </c>
      <c r="C660" t="s">
        <v>853</v>
      </c>
      <c r="D660" t="s">
        <v>854</v>
      </c>
      <c r="F660">
        <v>111235</v>
      </c>
      <c r="G660">
        <v>132657</v>
      </c>
      <c r="I660" t="s">
        <v>931</v>
      </c>
      <c r="J660" t="s">
        <v>933</v>
      </c>
    </row>
    <row r="661" spans="1:10">
      <c r="A661" t="s">
        <v>863</v>
      </c>
      <c r="B661" t="s">
        <v>862</v>
      </c>
      <c r="C661" t="s">
        <v>853</v>
      </c>
      <c r="D661" t="s">
        <v>855</v>
      </c>
      <c r="F661">
        <v>155430</v>
      </c>
      <c r="G661">
        <v>154720</v>
      </c>
      <c r="I661" t="s">
        <v>931</v>
      </c>
      <c r="J661" t="s">
        <v>933</v>
      </c>
    </row>
    <row r="662" spans="1:10">
      <c r="A662" t="s">
        <v>863</v>
      </c>
      <c r="B662" t="s">
        <v>862</v>
      </c>
      <c r="C662" t="s">
        <v>856</v>
      </c>
      <c r="F662">
        <v>82035</v>
      </c>
      <c r="G662">
        <v>112406</v>
      </c>
      <c r="I662" t="s">
        <v>931</v>
      </c>
      <c r="J662" t="s">
        <v>933</v>
      </c>
    </row>
    <row r="663" spans="1:10">
      <c r="A663" t="s">
        <v>863</v>
      </c>
      <c r="B663" t="s">
        <v>862</v>
      </c>
      <c r="C663" t="s">
        <v>857</v>
      </c>
      <c r="F663">
        <v>163008</v>
      </c>
      <c r="G663">
        <v>169392</v>
      </c>
      <c r="I663" t="s">
        <v>931</v>
      </c>
      <c r="J663" t="s">
        <v>933</v>
      </c>
    </row>
    <row r="664" spans="1:10">
      <c r="A664" t="s">
        <v>863</v>
      </c>
      <c r="B664" t="s">
        <v>862</v>
      </c>
      <c r="C664" t="s">
        <v>858</v>
      </c>
      <c r="F664">
        <v>129638</v>
      </c>
      <c r="G664">
        <v>136595</v>
      </c>
      <c r="I664" t="s">
        <v>931</v>
      </c>
      <c r="J664" t="s">
        <v>933</v>
      </c>
    </row>
    <row r="665" spans="1:10">
      <c r="A665" t="s">
        <v>863</v>
      </c>
      <c r="B665" t="s">
        <v>862</v>
      </c>
      <c r="C665" t="s">
        <v>855</v>
      </c>
      <c r="F665">
        <v>63347</v>
      </c>
      <c r="G665">
        <v>74145</v>
      </c>
      <c r="I665" t="s">
        <v>931</v>
      </c>
      <c r="J665" t="s">
        <v>933</v>
      </c>
    </row>
    <row r="666" spans="1:10">
      <c r="A666" t="s">
        <v>863</v>
      </c>
      <c r="B666" t="s">
        <v>862</v>
      </c>
      <c r="C666" t="s">
        <v>859</v>
      </c>
      <c r="F666">
        <v>223482</v>
      </c>
      <c r="G666">
        <v>37368</v>
      </c>
      <c r="I666" t="s">
        <v>931</v>
      </c>
      <c r="J666" t="s">
        <v>933</v>
      </c>
    </row>
    <row r="667" spans="1:10">
      <c r="A667" t="s">
        <v>863</v>
      </c>
      <c r="B667" t="s">
        <v>862</v>
      </c>
      <c r="C667" t="s">
        <v>860</v>
      </c>
      <c r="F667">
        <v>30997</v>
      </c>
      <c r="G667">
        <v>73752</v>
      </c>
      <c r="I667" t="s">
        <v>931</v>
      </c>
      <c r="J667" t="s">
        <v>933</v>
      </c>
    </row>
    <row r="668" spans="1:10">
      <c r="A668" t="s">
        <v>863</v>
      </c>
      <c r="B668" t="s">
        <v>861</v>
      </c>
      <c r="F668">
        <v>38068</v>
      </c>
      <c r="G668">
        <v>39123</v>
      </c>
      <c r="I668" t="s">
        <v>931</v>
      </c>
      <c r="J668" t="s">
        <v>933</v>
      </c>
    </row>
    <row r="669" spans="1:10">
      <c r="A669" t="s">
        <v>863</v>
      </c>
      <c r="B669" t="s">
        <v>864</v>
      </c>
      <c r="F669">
        <v>8180</v>
      </c>
      <c r="G669">
        <v>7615</v>
      </c>
      <c r="I669" t="s">
        <v>931</v>
      </c>
      <c r="J669" t="s">
        <v>933</v>
      </c>
    </row>
    <row r="670" spans="1:10">
      <c r="A670" t="s">
        <v>863</v>
      </c>
      <c r="B670" t="s">
        <v>865</v>
      </c>
      <c r="F670">
        <v>104867</v>
      </c>
      <c r="G670">
        <v>101787</v>
      </c>
      <c r="I670" t="s">
        <v>931</v>
      </c>
      <c r="J670" t="s">
        <v>933</v>
      </c>
    </row>
    <row r="671" spans="1:10">
      <c r="A671" t="s">
        <v>863</v>
      </c>
      <c r="B671" t="s">
        <v>866</v>
      </c>
      <c r="C671" t="s">
        <v>867</v>
      </c>
      <c r="F671">
        <v>235951</v>
      </c>
      <c r="G671">
        <v>238220</v>
      </c>
      <c r="I671" t="s">
        <v>931</v>
      </c>
      <c r="J671" t="s">
        <v>933</v>
      </c>
    </row>
    <row r="672" spans="1:10">
      <c r="A672" t="s">
        <v>863</v>
      </c>
      <c r="B672" t="s">
        <v>866</v>
      </c>
      <c r="C672" t="s">
        <v>868</v>
      </c>
      <c r="F672">
        <v>218856</v>
      </c>
      <c r="G672">
        <v>222760</v>
      </c>
      <c r="I672" t="s">
        <v>931</v>
      </c>
      <c r="J672" t="s">
        <v>933</v>
      </c>
    </row>
    <row r="673" spans="1:10">
      <c r="A673" t="s">
        <v>863</v>
      </c>
      <c r="B673" t="s">
        <v>866</v>
      </c>
      <c r="C673" t="s">
        <v>869</v>
      </c>
      <c r="F673">
        <v>273629</v>
      </c>
      <c r="G673">
        <v>259600</v>
      </c>
      <c r="I673" t="s">
        <v>931</v>
      </c>
      <c r="J673" t="s">
        <v>933</v>
      </c>
    </row>
    <row r="674" spans="1:10">
      <c r="A674" t="s">
        <v>863</v>
      </c>
      <c r="B674" t="s">
        <v>866</v>
      </c>
      <c r="C674" t="s">
        <v>870</v>
      </c>
      <c r="F674">
        <v>328656</v>
      </c>
      <c r="G674">
        <v>342189</v>
      </c>
      <c r="I674" t="s">
        <v>931</v>
      </c>
      <c r="J674" t="s">
        <v>933</v>
      </c>
    </row>
    <row r="675" spans="1:10">
      <c r="A675" t="s">
        <v>863</v>
      </c>
      <c r="B675" t="s">
        <v>866</v>
      </c>
      <c r="C675" t="s">
        <v>871</v>
      </c>
      <c r="F675">
        <v>74366</v>
      </c>
      <c r="G675">
        <v>73600</v>
      </c>
      <c r="I675" t="s">
        <v>931</v>
      </c>
      <c r="J675" t="s">
        <v>933</v>
      </c>
    </row>
    <row r="676" spans="1:10">
      <c r="A676" t="s">
        <v>863</v>
      </c>
      <c r="B676" t="s">
        <v>866</v>
      </c>
      <c r="C676" t="s">
        <v>872</v>
      </c>
      <c r="F676">
        <v>3416</v>
      </c>
      <c r="G676">
        <v>3428</v>
      </c>
      <c r="I676" t="s">
        <v>931</v>
      </c>
      <c r="J676" t="s">
        <v>933</v>
      </c>
    </row>
    <row r="677" spans="1:10">
      <c r="A677" t="s">
        <v>863</v>
      </c>
      <c r="B677" t="s">
        <v>873</v>
      </c>
      <c r="C677" t="s">
        <v>874</v>
      </c>
      <c r="D677" t="s">
        <v>875</v>
      </c>
      <c r="F677">
        <v>347459</v>
      </c>
      <c r="G677">
        <v>351675</v>
      </c>
      <c r="I677" t="s">
        <v>931</v>
      </c>
      <c r="J677" t="s">
        <v>933</v>
      </c>
    </row>
    <row r="678" spans="1:10">
      <c r="A678" t="s">
        <v>863</v>
      </c>
      <c r="B678" t="s">
        <v>873</v>
      </c>
      <c r="C678" t="s">
        <v>874</v>
      </c>
      <c r="D678" t="s">
        <v>876</v>
      </c>
      <c r="F678">
        <v>323908</v>
      </c>
      <c r="G678">
        <v>299780</v>
      </c>
      <c r="I678" t="s">
        <v>931</v>
      </c>
      <c r="J678" t="s">
        <v>933</v>
      </c>
    </row>
    <row r="679" spans="1:10">
      <c r="A679" t="s">
        <v>863</v>
      </c>
      <c r="B679" t="s">
        <v>873</v>
      </c>
      <c r="C679" t="s">
        <v>874</v>
      </c>
      <c r="D679" t="s">
        <v>877</v>
      </c>
      <c r="F679">
        <v>267931</v>
      </c>
      <c r="G679">
        <v>272975</v>
      </c>
      <c r="I679" t="s">
        <v>931</v>
      </c>
      <c r="J679" t="s">
        <v>933</v>
      </c>
    </row>
    <row r="680" spans="1:10">
      <c r="A680" t="s">
        <v>863</v>
      </c>
      <c r="B680" t="s">
        <v>873</v>
      </c>
      <c r="C680" t="s">
        <v>874</v>
      </c>
      <c r="D680" t="s">
        <v>878</v>
      </c>
      <c r="F680">
        <v>284419</v>
      </c>
      <c r="G680">
        <v>286075</v>
      </c>
      <c r="I680" t="s">
        <v>931</v>
      </c>
      <c r="J680" t="s">
        <v>933</v>
      </c>
    </row>
    <row r="681" spans="1:10">
      <c r="A681" t="s">
        <v>863</v>
      </c>
      <c r="B681" t="s">
        <v>873</v>
      </c>
      <c r="C681" t="s">
        <v>879</v>
      </c>
      <c r="F681">
        <v>152778</v>
      </c>
      <c r="G681">
        <v>162973</v>
      </c>
      <c r="I681" t="s">
        <v>931</v>
      </c>
      <c r="J681" t="s">
        <v>933</v>
      </c>
    </row>
    <row r="682" spans="1:10">
      <c r="A682" t="s">
        <v>863</v>
      </c>
      <c r="B682" t="s">
        <v>880</v>
      </c>
      <c r="F682">
        <v>25057</v>
      </c>
      <c r="G682">
        <v>25518</v>
      </c>
      <c r="I682" t="s">
        <v>931</v>
      </c>
      <c r="J682" t="s">
        <v>933</v>
      </c>
    </row>
    <row r="683" spans="1:10">
      <c r="A683" t="s">
        <v>863</v>
      </c>
      <c r="B683" t="s">
        <v>881</v>
      </c>
      <c r="F683">
        <v>8808</v>
      </c>
      <c r="G683">
        <v>8207</v>
      </c>
      <c r="I683" t="s">
        <v>931</v>
      </c>
      <c r="J683" t="s">
        <v>933</v>
      </c>
    </row>
    <row r="684" spans="1:10">
      <c r="A684" t="s">
        <v>863</v>
      </c>
      <c r="B684" t="s">
        <v>882</v>
      </c>
      <c r="F684">
        <v>2877</v>
      </c>
      <c r="G684">
        <v>2884</v>
      </c>
      <c r="I684" t="s">
        <v>931</v>
      </c>
      <c r="J684" t="s">
        <v>933</v>
      </c>
    </row>
    <row r="685" spans="1:10">
      <c r="A685" t="s">
        <v>863</v>
      </c>
      <c r="B685" t="s">
        <v>883</v>
      </c>
      <c r="F685">
        <v>416326</v>
      </c>
      <c r="G685">
        <v>453560</v>
      </c>
      <c r="I685" t="s">
        <v>931</v>
      </c>
      <c r="J685" t="s">
        <v>933</v>
      </c>
    </row>
    <row r="686" spans="1:10">
      <c r="A686" t="s">
        <v>863</v>
      </c>
      <c r="B686" t="s">
        <v>884</v>
      </c>
      <c r="C686" t="s">
        <v>885</v>
      </c>
      <c r="F686">
        <v>32294</v>
      </c>
      <c r="G686">
        <v>31752</v>
      </c>
      <c r="I686" t="s">
        <v>931</v>
      </c>
      <c r="J686" t="s">
        <v>933</v>
      </c>
    </row>
    <row r="687" spans="1:10">
      <c r="A687" t="s">
        <v>863</v>
      </c>
      <c r="B687" t="s">
        <v>884</v>
      </c>
      <c r="C687" t="s">
        <v>886</v>
      </c>
      <c r="F687">
        <v>31000</v>
      </c>
      <c r="G687">
        <v>37507</v>
      </c>
      <c r="I687" t="s">
        <v>931</v>
      </c>
      <c r="J687" t="s">
        <v>933</v>
      </c>
    </row>
    <row r="688" spans="1:10">
      <c r="A688" t="s">
        <v>863</v>
      </c>
      <c r="B688" t="s">
        <v>887</v>
      </c>
      <c r="F688">
        <v>65241</v>
      </c>
      <c r="G688">
        <v>67025</v>
      </c>
      <c r="I688" t="s">
        <v>931</v>
      </c>
      <c r="J688" t="s">
        <v>933</v>
      </c>
    </row>
    <row r="689" spans="1:10">
      <c r="A689" t="s">
        <v>863</v>
      </c>
      <c r="B689" t="s">
        <v>888</v>
      </c>
      <c r="C689" t="s">
        <v>889</v>
      </c>
      <c r="F689">
        <v>24247</v>
      </c>
      <c r="G689">
        <v>23878</v>
      </c>
      <c r="I689" t="s">
        <v>931</v>
      </c>
      <c r="J689" t="s">
        <v>933</v>
      </c>
    </row>
    <row r="690" spans="1:10">
      <c r="A690" t="s">
        <v>863</v>
      </c>
      <c r="B690" t="s">
        <v>888</v>
      </c>
      <c r="C690" t="s">
        <v>890</v>
      </c>
      <c r="F690">
        <v>25035</v>
      </c>
      <c r="G690">
        <v>25161</v>
      </c>
      <c r="I690" t="s">
        <v>931</v>
      </c>
      <c r="J690" t="s">
        <v>933</v>
      </c>
    </row>
    <row r="691" spans="1:10">
      <c r="A691" t="s">
        <v>863</v>
      </c>
      <c r="B691" t="s">
        <v>888</v>
      </c>
      <c r="C691" t="s">
        <v>891</v>
      </c>
      <c r="F691">
        <v>147793</v>
      </c>
      <c r="G691">
        <v>151110</v>
      </c>
      <c r="I691" t="s">
        <v>931</v>
      </c>
      <c r="J691" t="s">
        <v>933</v>
      </c>
    </row>
    <row r="692" spans="1:10">
      <c r="A692" t="s">
        <v>863</v>
      </c>
      <c r="B692" t="s">
        <v>892</v>
      </c>
      <c r="F692">
        <v>122296</v>
      </c>
      <c r="G692">
        <v>128467</v>
      </c>
      <c r="I692" t="s">
        <v>931</v>
      </c>
      <c r="J692" t="s">
        <v>933</v>
      </c>
    </row>
    <row r="693" spans="1:10">
      <c r="A693" t="s">
        <v>863</v>
      </c>
      <c r="B693" t="s">
        <v>893</v>
      </c>
      <c r="F693">
        <v>20383</v>
      </c>
      <c r="G693">
        <v>20346</v>
      </c>
      <c r="I693" t="s">
        <v>931</v>
      </c>
      <c r="J693" t="s">
        <v>933</v>
      </c>
    </row>
    <row r="694" spans="1:10">
      <c r="A694" t="s">
        <v>863</v>
      </c>
      <c r="B694" t="s">
        <v>894</v>
      </c>
      <c r="C694" t="s">
        <v>895</v>
      </c>
      <c r="F694">
        <v>51851</v>
      </c>
      <c r="G694">
        <v>81492</v>
      </c>
      <c r="I694" t="s">
        <v>931</v>
      </c>
      <c r="J694" t="s">
        <v>933</v>
      </c>
    </row>
    <row r="695" spans="1:10">
      <c r="A695" t="s">
        <v>863</v>
      </c>
      <c r="B695" t="s">
        <v>894</v>
      </c>
      <c r="C695" t="s">
        <v>896</v>
      </c>
      <c r="F695">
        <v>34886</v>
      </c>
      <c r="G695">
        <v>37471</v>
      </c>
      <c r="I695" t="s">
        <v>931</v>
      </c>
      <c r="J695" t="s">
        <v>933</v>
      </c>
    </row>
    <row r="696" spans="1:10">
      <c r="A696" t="s">
        <v>863</v>
      </c>
      <c r="B696" t="s">
        <v>897</v>
      </c>
      <c r="F696">
        <v>14356</v>
      </c>
      <c r="G696">
        <v>14196</v>
      </c>
      <c r="I696" t="s">
        <v>931</v>
      </c>
      <c r="J696" t="s">
        <v>933</v>
      </c>
    </row>
    <row r="697" spans="1:10">
      <c r="A697" t="s">
        <v>863</v>
      </c>
      <c r="B697" t="s">
        <v>898</v>
      </c>
      <c r="F697">
        <v>99470</v>
      </c>
      <c r="G697">
        <v>86768</v>
      </c>
      <c r="I697" t="s">
        <v>931</v>
      </c>
      <c r="J697" t="s">
        <v>933</v>
      </c>
    </row>
    <row r="698" spans="1:10">
      <c r="A698" t="s">
        <v>863</v>
      </c>
      <c r="B698" t="s">
        <v>899</v>
      </c>
      <c r="F698">
        <v>19029</v>
      </c>
      <c r="G698">
        <v>21875</v>
      </c>
      <c r="I698" t="s">
        <v>931</v>
      </c>
      <c r="J698" t="s">
        <v>933</v>
      </c>
    </row>
    <row r="699" spans="1:10">
      <c r="A699" t="s">
        <v>901</v>
      </c>
      <c r="B699" t="s">
        <v>900</v>
      </c>
      <c r="C699" t="s">
        <v>903</v>
      </c>
      <c r="D699" t="s">
        <v>904</v>
      </c>
      <c r="F699">
        <v>43053</v>
      </c>
      <c r="G699">
        <v>109553</v>
      </c>
      <c r="I699" t="s">
        <v>932</v>
      </c>
      <c r="J699" t="s">
        <v>930</v>
      </c>
    </row>
    <row r="700" spans="1:10">
      <c r="A700" t="s">
        <v>901</v>
      </c>
      <c r="B700" t="s">
        <v>900</v>
      </c>
      <c r="C700" t="s">
        <v>903</v>
      </c>
      <c r="D700" t="s">
        <v>905</v>
      </c>
      <c r="F700">
        <v>60423</v>
      </c>
      <c r="G700">
        <v>107078</v>
      </c>
      <c r="I700" t="s">
        <v>932</v>
      </c>
      <c r="J700" t="s">
        <v>930</v>
      </c>
    </row>
    <row r="701" spans="1:10">
      <c r="A701" t="s">
        <v>901</v>
      </c>
      <c r="B701" t="s">
        <v>900</v>
      </c>
      <c r="C701" t="s">
        <v>903</v>
      </c>
      <c r="D701" t="s">
        <v>906</v>
      </c>
      <c r="F701">
        <v>21694</v>
      </c>
      <c r="G701">
        <v>12111</v>
      </c>
      <c r="I701" t="s">
        <v>932</v>
      </c>
      <c r="J701" t="s">
        <v>930</v>
      </c>
    </row>
    <row r="702" spans="1:10">
      <c r="A702" t="s">
        <v>901</v>
      </c>
      <c r="B702" t="s">
        <v>900</v>
      </c>
      <c r="C702" t="s">
        <v>903</v>
      </c>
      <c r="D702" t="s">
        <v>907</v>
      </c>
      <c r="F702">
        <v>29192</v>
      </c>
      <c r="G702">
        <v>29312</v>
      </c>
      <c r="I702" t="s">
        <v>932</v>
      </c>
      <c r="J702" t="s">
        <v>930</v>
      </c>
    </row>
    <row r="703" spans="1:10">
      <c r="A703" t="s">
        <v>901</v>
      </c>
      <c r="B703" t="s">
        <v>900</v>
      </c>
      <c r="C703" t="s">
        <v>903</v>
      </c>
      <c r="D703" t="s">
        <v>908</v>
      </c>
      <c r="F703">
        <v>84569</v>
      </c>
      <c r="G703">
        <v>85809</v>
      </c>
      <c r="I703" t="s">
        <v>932</v>
      </c>
      <c r="J703" t="s">
        <v>930</v>
      </c>
    </row>
    <row r="704" spans="1:10">
      <c r="A704" t="s">
        <v>901</v>
      </c>
      <c r="B704" t="s">
        <v>900</v>
      </c>
      <c r="C704" t="s">
        <v>903</v>
      </c>
      <c r="D704" t="s">
        <v>909</v>
      </c>
      <c r="F704">
        <v>54393</v>
      </c>
      <c r="G704">
        <v>58199</v>
      </c>
      <c r="I704" t="s">
        <v>932</v>
      </c>
      <c r="J704" t="s">
        <v>930</v>
      </c>
    </row>
    <row r="705" spans="1:10">
      <c r="A705" t="s">
        <v>901</v>
      </c>
      <c r="B705" t="s">
        <v>900</v>
      </c>
      <c r="C705" t="s">
        <v>903</v>
      </c>
      <c r="D705" t="s">
        <v>910</v>
      </c>
      <c r="F705">
        <v>190549</v>
      </c>
      <c r="G705">
        <v>164918</v>
      </c>
      <c r="I705" t="s">
        <v>932</v>
      </c>
      <c r="J705" t="s">
        <v>930</v>
      </c>
    </row>
    <row r="706" spans="1:10">
      <c r="A706" t="s">
        <v>901</v>
      </c>
      <c r="B706" t="s">
        <v>900</v>
      </c>
      <c r="C706" t="s">
        <v>903</v>
      </c>
      <c r="D706" t="s">
        <v>911</v>
      </c>
      <c r="F706">
        <v>54281</v>
      </c>
      <c r="G706">
        <v>54541</v>
      </c>
      <c r="I706" t="s">
        <v>932</v>
      </c>
      <c r="J706" t="s">
        <v>930</v>
      </c>
    </row>
    <row r="707" spans="1:10">
      <c r="A707" t="s">
        <v>901</v>
      </c>
      <c r="B707" t="s">
        <v>900</v>
      </c>
      <c r="C707" t="s">
        <v>903</v>
      </c>
      <c r="D707" t="s">
        <v>912</v>
      </c>
      <c r="F707">
        <v>175505</v>
      </c>
      <c r="G707">
        <v>181943</v>
      </c>
      <c r="I707" t="s">
        <v>932</v>
      </c>
      <c r="J707" t="s">
        <v>930</v>
      </c>
    </row>
    <row r="708" spans="1:10">
      <c r="A708" t="s">
        <v>901</v>
      </c>
      <c r="B708" t="s">
        <v>900</v>
      </c>
      <c r="C708" t="s">
        <v>903</v>
      </c>
      <c r="D708" t="s">
        <v>913</v>
      </c>
      <c r="F708">
        <v>157455</v>
      </c>
      <c r="G708">
        <v>157885</v>
      </c>
      <c r="I708" t="s">
        <v>932</v>
      </c>
      <c r="J708" t="s">
        <v>930</v>
      </c>
    </row>
    <row r="709" spans="1:10">
      <c r="A709" t="s">
        <v>901</v>
      </c>
      <c r="B709" t="s">
        <v>900</v>
      </c>
      <c r="C709" t="s">
        <v>903</v>
      </c>
      <c r="D709" t="s">
        <v>915</v>
      </c>
      <c r="F709">
        <v>8887</v>
      </c>
      <c r="G709">
        <v>5022</v>
      </c>
      <c r="I709" t="s">
        <v>932</v>
      </c>
      <c r="J709" t="s">
        <v>930</v>
      </c>
    </row>
    <row r="710" spans="1:10">
      <c r="A710" t="s">
        <v>901</v>
      </c>
      <c r="B710" t="s">
        <v>900</v>
      </c>
      <c r="C710" t="s">
        <v>903</v>
      </c>
      <c r="D710" t="s">
        <v>916</v>
      </c>
      <c r="F710">
        <v>18663</v>
      </c>
      <c r="G710">
        <v>52067</v>
      </c>
      <c r="I710" t="s">
        <v>932</v>
      </c>
      <c r="J710" t="s">
        <v>930</v>
      </c>
    </row>
    <row r="711" spans="1:10">
      <c r="A711" t="s">
        <v>901</v>
      </c>
      <c r="B711" t="s">
        <v>900</v>
      </c>
      <c r="C711" t="s">
        <v>903</v>
      </c>
      <c r="D711" t="s">
        <v>914</v>
      </c>
      <c r="F711">
        <v>35050</v>
      </c>
      <c r="G711">
        <v>39508</v>
      </c>
      <c r="I711" t="s">
        <v>932</v>
      </c>
      <c r="J711" t="s">
        <v>930</v>
      </c>
    </row>
    <row r="712" spans="1:10">
      <c r="A712" t="s">
        <v>901</v>
      </c>
      <c r="B712" t="s">
        <v>900</v>
      </c>
      <c r="C712" t="s">
        <v>917</v>
      </c>
      <c r="D712" t="s">
        <v>918</v>
      </c>
      <c r="F712">
        <v>541671</v>
      </c>
      <c r="G712">
        <v>506988</v>
      </c>
      <c r="I712" t="s">
        <v>932</v>
      </c>
      <c r="J712" t="s">
        <v>930</v>
      </c>
    </row>
    <row r="713" spans="1:10">
      <c r="A713" t="s">
        <v>901</v>
      </c>
      <c r="B713" t="s">
        <v>900</v>
      </c>
      <c r="C713" t="s">
        <v>917</v>
      </c>
      <c r="D713" t="s">
        <v>919</v>
      </c>
      <c r="F713">
        <v>13205</v>
      </c>
      <c r="G713">
        <v>12960</v>
      </c>
      <c r="I713" t="s">
        <v>932</v>
      </c>
      <c r="J713" t="s">
        <v>930</v>
      </c>
    </row>
    <row r="714" spans="1:10">
      <c r="A714" t="s">
        <v>901</v>
      </c>
      <c r="B714" t="s">
        <v>921</v>
      </c>
      <c r="F714">
        <v>19852</v>
      </c>
      <c r="G714">
        <v>20397</v>
      </c>
      <c r="I714" t="s">
        <v>932</v>
      </c>
      <c r="J714" t="s">
        <v>930</v>
      </c>
    </row>
    <row r="715" spans="1:10">
      <c r="A715" t="s">
        <v>901</v>
      </c>
      <c r="B715" t="s">
        <v>922</v>
      </c>
      <c r="F715">
        <v>24791</v>
      </c>
      <c r="G715">
        <v>26709</v>
      </c>
      <c r="I715" t="s">
        <v>932</v>
      </c>
      <c r="J715" t="s">
        <v>930</v>
      </c>
    </row>
    <row r="716" spans="1:10">
      <c r="A716" t="s">
        <v>901</v>
      </c>
      <c r="B716" t="s">
        <v>923</v>
      </c>
      <c r="F716">
        <v>176762</v>
      </c>
      <c r="G716">
        <v>190232</v>
      </c>
      <c r="I716" t="s">
        <v>932</v>
      </c>
      <c r="J716" t="s">
        <v>930</v>
      </c>
    </row>
    <row r="717" spans="1:10">
      <c r="A717" t="s">
        <v>901</v>
      </c>
      <c r="B717" t="s">
        <v>924</v>
      </c>
      <c r="F717">
        <v>23061</v>
      </c>
      <c r="G717">
        <v>22882</v>
      </c>
      <c r="I717" t="s">
        <v>932</v>
      </c>
      <c r="J717" t="s">
        <v>930</v>
      </c>
    </row>
    <row r="718" spans="1:10">
      <c r="A718" t="s">
        <v>901</v>
      </c>
      <c r="B718" t="s">
        <v>925</v>
      </c>
      <c r="F718">
        <v>23147</v>
      </c>
      <c r="G718">
        <v>23312</v>
      </c>
      <c r="I718" t="s">
        <v>932</v>
      </c>
      <c r="J718" t="s">
        <v>930</v>
      </c>
    </row>
    <row r="719" spans="1:10">
      <c r="A719" t="s">
        <v>901</v>
      </c>
      <c r="B719" t="s">
        <v>926</v>
      </c>
      <c r="F719">
        <v>11680</v>
      </c>
      <c r="G719">
        <v>10350</v>
      </c>
      <c r="I719" t="s">
        <v>932</v>
      </c>
      <c r="J719" t="s">
        <v>930</v>
      </c>
    </row>
    <row r="720" spans="1:10">
      <c r="A720" t="s">
        <v>901</v>
      </c>
      <c r="B720" t="s">
        <v>927</v>
      </c>
      <c r="F720">
        <v>13525</v>
      </c>
      <c r="G720">
        <v>13434</v>
      </c>
      <c r="I720" t="s">
        <v>932</v>
      </c>
      <c r="J720" t="s">
        <v>930</v>
      </c>
    </row>
    <row r="721" spans="1:10">
      <c r="A721" t="s">
        <v>901</v>
      </c>
      <c r="B721" t="s">
        <v>928</v>
      </c>
      <c r="F721">
        <v>44666</v>
      </c>
      <c r="G721">
        <v>46272</v>
      </c>
      <c r="I721" t="s">
        <v>932</v>
      </c>
      <c r="J721" t="s">
        <v>930</v>
      </c>
    </row>
    <row r="722" spans="1:10">
      <c r="A722" t="s">
        <v>901</v>
      </c>
      <c r="B722" t="s">
        <v>929</v>
      </c>
      <c r="F722">
        <v>31890</v>
      </c>
      <c r="G722">
        <v>33851</v>
      </c>
      <c r="I722" t="s">
        <v>932</v>
      </c>
      <c r="J722" t="s">
        <v>930</v>
      </c>
    </row>
    <row r="723" spans="1:10">
      <c r="A723" t="s">
        <v>934</v>
      </c>
      <c r="B723" t="s">
        <v>935</v>
      </c>
      <c r="C723" t="s">
        <v>936</v>
      </c>
      <c r="D723" t="s">
        <v>937</v>
      </c>
      <c r="F723">
        <v>552769</v>
      </c>
      <c r="G723">
        <v>583902</v>
      </c>
      <c r="I723" t="s">
        <v>967</v>
      </c>
      <c r="J723" t="s">
        <v>966</v>
      </c>
    </row>
    <row r="724" spans="1:10">
      <c r="A724" t="s">
        <v>934</v>
      </c>
      <c r="B724" t="s">
        <v>935</v>
      </c>
      <c r="C724" t="s">
        <v>936</v>
      </c>
      <c r="D724" t="s">
        <v>938</v>
      </c>
      <c r="F724">
        <v>235975</v>
      </c>
      <c r="G724">
        <v>258027</v>
      </c>
      <c r="I724" t="s">
        <v>967</v>
      </c>
      <c r="J724" t="s">
        <v>966</v>
      </c>
    </row>
    <row r="725" spans="1:10">
      <c r="A725" t="s">
        <v>934</v>
      </c>
      <c r="B725" t="s">
        <v>935</v>
      </c>
      <c r="C725" t="s">
        <v>936</v>
      </c>
      <c r="D725" t="s">
        <v>939</v>
      </c>
      <c r="F725">
        <v>26428</v>
      </c>
      <c r="G725">
        <v>25846</v>
      </c>
      <c r="I725" t="s">
        <v>967</v>
      </c>
      <c r="J725" t="s">
        <v>966</v>
      </c>
    </row>
    <row r="726" spans="1:10">
      <c r="A726" t="s">
        <v>934</v>
      </c>
      <c r="B726" t="s">
        <v>935</v>
      </c>
      <c r="C726" t="s">
        <v>940</v>
      </c>
      <c r="D726" t="s">
        <v>941</v>
      </c>
      <c r="F726">
        <v>72570</v>
      </c>
      <c r="G726">
        <v>76191</v>
      </c>
      <c r="I726" t="s">
        <v>967</v>
      </c>
      <c r="J726" t="s">
        <v>966</v>
      </c>
    </row>
    <row r="727" spans="1:10">
      <c r="A727" t="s">
        <v>934</v>
      </c>
      <c r="B727" t="s">
        <v>935</v>
      </c>
      <c r="C727" t="s">
        <v>940</v>
      </c>
      <c r="D727" t="s">
        <v>942</v>
      </c>
      <c r="F727">
        <v>240845</v>
      </c>
      <c r="G727">
        <v>250477</v>
      </c>
      <c r="I727" t="s">
        <v>967</v>
      </c>
      <c r="J727" t="s">
        <v>966</v>
      </c>
    </row>
    <row r="728" spans="1:10">
      <c r="A728" t="s">
        <v>934</v>
      </c>
      <c r="B728" t="s">
        <v>935</v>
      </c>
      <c r="C728" t="s">
        <v>943</v>
      </c>
      <c r="D728" t="s">
        <v>944</v>
      </c>
      <c r="F728">
        <v>184286</v>
      </c>
      <c r="G728">
        <v>191095</v>
      </c>
      <c r="I728" t="s">
        <v>967</v>
      </c>
      <c r="J728" t="s">
        <v>966</v>
      </c>
    </row>
    <row r="729" spans="1:10">
      <c r="A729" t="s">
        <v>934</v>
      </c>
      <c r="B729" t="s">
        <v>935</v>
      </c>
      <c r="C729" t="s">
        <v>943</v>
      </c>
      <c r="D729" t="s">
        <v>945</v>
      </c>
      <c r="F729">
        <v>70349</v>
      </c>
      <c r="G729">
        <v>72205</v>
      </c>
      <c r="I729" t="s">
        <v>967</v>
      </c>
      <c r="J729" t="s">
        <v>966</v>
      </c>
    </row>
    <row r="730" spans="1:10">
      <c r="A730" t="s">
        <v>934</v>
      </c>
      <c r="B730" t="s">
        <v>946</v>
      </c>
      <c r="C730" t="s">
        <v>950</v>
      </c>
      <c r="D730" t="s">
        <v>947</v>
      </c>
      <c r="F730">
        <v>188944</v>
      </c>
      <c r="G730">
        <v>186284</v>
      </c>
      <c r="I730" t="s">
        <v>967</v>
      </c>
      <c r="J730" t="s">
        <v>966</v>
      </c>
    </row>
    <row r="731" spans="1:10">
      <c r="A731" t="s">
        <v>934</v>
      </c>
      <c r="B731" t="s">
        <v>946</v>
      </c>
      <c r="C731" t="s">
        <v>950</v>
      </c>
      <c r="D731" t="s">
        <v>949</v>
      </c>
      <c r="F731">
        <v>125400</v>
      </c>
      <c r="G731">
        <v>125400</v>
      </c>
      <c r="I731" t="s">
        <v>967</v>
      </c>
      <c r="J731" t="s">
        <v>966</v>
      </c>
    </row>
    <row r="732" spans="1:10">
      <c r="A732" t="s">
        <v>934</v>
      </c>
      <c r="B732" t="s">
        <v>946</v>
      </c>
      <c r="C732" t="s">
        <v>950</v>
      </c>
      <c r="D732" t="s">
        <v>948</v>
      </c>
      <c r="F732">
        <v>0</v>
      </c>
      <c r="G732">
        <v>1500</v>
      </c>
      <c r="I732" t="s">
        <v>967</v>
      </c>
      <c r="J732" t="s">
        <v>966</v>
      </c>
    </row>
    <row r="733" spans="1:10">
      <c r="A733" t="s">
        <v>934</v>
      </c>
      <c r="B733" t="s">
        <v>946</v>
      </c>
      <c r="C733" t="s">
        <v>951</v>
      </c>
      <c r="F733">
        <v>12218</v>
      </c>
      <c r="G733">
        <v>12429</v>
      </c>
      <c r="I733" t="s">
        <v>967</v>
      </c>
      <c r="J733" t="s">
        <v>966</v>
      </c>
    </row>
    <row r="734" spans="1:10">
      <c r="A734" t="s">
        <v>934</v>
      </c>
      <c r="B734" t="s">
        <v>952</v>
      </c>
      <c r="C734" t="s">
        <v>961</v>
      </c>
      <c r="D734" t="s">
        <v>953</v>
      </c>
      <c r="F734">
        <v>927697</v>
      </c>
      <c r="G734">
        <v>947717</v>
      </c>
      <c r="I734" t="s">
        <v>967</v>
      </c>
      <c r="J734" t="s">
        <v>966</v>
      </c>
    </row>
    <row r="735" spans="1:10">
      <c r="A735" t="s">
        <v>934</v>
      </c>
      <c r="B735" t="s">
        <v>952</v>
      </c>
      <c r="C735" t="s">
        <v>961</v>
      </c>
      <c r="D735" t="s">
        <v>954</v>
      </c>
      <c r="F735">
        <v>947911</v>
      </c>
      <c r="G735">
        <v>1113375</v>
      </c>
      <c r="I735" t="s">
        <v>967</v>
      </c>
      <c r="J735" t="s">
        <v>966</v>
      </c>
    </row>
    <row r="736" spans="1:10">
      <c r="A736" t="s">
        <v>934</v>
      </c>
      <c r="B736" t="s">
        <v>952</v>
      </c>
      <c r="C736" t="s">
        <v>961</v>
      </c>
      <c r="D736" t="s">
        <v>955</v>
      </c>
      <c r="F736">
        <v>1007411</v>
      </c>
      <c r="G736">
        <v>1166428</v>
      </c>
      <c r="I736" t="s">
        <v>967</v>
      </c>
      <c r="J736" t="s">
        <v>966</v>
      </c>
    </row>
    <row r="737" spans="1:10">
      <c r="A737" t="s">
        <v>934</v>
      </c>
      <c r="B737" t="s">
        <v>952</v>
      </c>
      <c r="C737" t="s">
        <v>961</v>
      </c>
      <c r="D737" t="s">
        <v>956</v>
      </c>
      <c r="F737">
        <v>293806</v>
      </c>
      <c r="G737">
        <v>383900</v>
      </c>
      <c r="I737" t="s">
        <v>967</v>
      </c>
      <c r="J737" t="s">
        <v>966</v>
      </c>
    </row>
    <row r="738" spans="1:10">
      <c r="A738" t="s">
        <v>934</v>
      </c>
      <c r="B738" t="s">
        <v>952</v>
      </c>
      <c r="C738" t="s">
        <v>961</v>
      </c>
      <c r="D738" t="s">
        <v>957</v>
      </c>
      <c r="F738">
        <v>1062683</v>
      </c>
      <c r="G738">
        <v>1493360</v>
      </c>
      <c r="I738" t="s">
        <v>967</v>
      </c>
      <c r="J738" t="s">
        <v>966</v>
      </c>
    </row>
    <row r="739" spans="1:10">
      <c r="A739" t="s">
        <v>934</v>
      </c>
      <c r="B739" t="s">
        <v>952</v>
      </c>
      <c r="C739" t="s">
        <v>961</v>
      </c>
      <c r="D739" t="s">
        <v>958</v>
      </c>
      <c r="F739">
        <v>364530</v>
      </c>
      <c r="G739">
        <v>396271</v>
      </c>
      <c r="I739" t="s">
        <v>967</v>
      </c>
      <c r="J739" t="s">
        <v>966</v>
      </c>
    </row>
    <row r="740" spans="1:10">
      <c r="A740" t="s">
        <v>934</v>
      </c>
      <c r="B740" t="s">
        <v>952</v>
      </c>
      <c r="C740" t="s">
        <v>961</v>
      </c>
      <c r="D740" t="s">
        <v>959</v>
      </c>
      <c r="F740">
        <v>179301</v>
      </c>
      <c r="G740">
        <v>222289</v>
      </c>
      <c r="I740" t="s">
        <v>967</v>
      </c>
      <c r="J740" t="s">
        <v>966</v>
      </c>
    </row>
    <row r="741" spans="1:10">
      <c r="A741" t="s">
        <v>934</v>
      </c>
      <c r="B741" t="s">
        <v>952</v>
      </c>
      <c r="C741" t="s">
        <v>960</v>
      </c>
      <c r="F741">
        <v>33787</v>
      </c>
      <c r="G741">
        <v>30000</v>
      </c>
      <c r="I741" t="s">
        <v>967</v>
      </c>
      <c r="J741" t="s">
        <v>966</v>
      </c>
    </row>
    <row r="742" spans="1:10">
      <c r="A742" t="s">
        <v>934</v>
      </c>
      <c r="B742" t="s">
        <v>962</v>
      </c>
      <c r="F742">
        <v>129248</v>
      </c>
      <c r="G742">
        <v>130642</v>
      </c>
      <c r="I742" t="s">
        <v>967</v>
      </c>
      <c r="J742" t="s">
        <v>966</v>
      </c>
    </row>
    <row r="743" spans="1:10">
      <c r="A743" t="s">
        <v>934</v>
      </c>
      <c r="B743" t="s">
        <v>963</v>
      </c>
      <c r="C743" t="s">
        <v>964</v>
      </c>
      <c r="F743">
        <v>188627</v>
      </c>
      <c r="G743">
        <v>189484</v>
      </c>
      <c r="I743" t="s">
        <v>967</v>
      </c>
      <c r="J743" t="s">
        <v>966</v>
      </c>
    </row>
    <row r="744" spans="1:10">
      <c r="A744" t="s">
        <v>934</v>
      </c>
      <c r="B744" t="s">
        <v>963</v>
      </c>
      <c r="C744" t="s">
        <v>965</v>
      </c>
      <c r="F744">
        <v>62876</v>
      </c>
      <c r="G744">
        <v>63162</v>
      </c>
      <c r="I744" t="s">
        <v>967</v>
      </c>
      <c r="J744" t="s">
        <v>966</v>
      </c>
    </row>
    <row r="745" spans="1:10">
      <c r="A745" t="s">
        <v>968</v>
      </c>
      <c r="B745" t="s">
        <v>969</v>
      </c>
      <c r="C745" t="s">
        <v>970</v>
      </c>
      <c r="D745" t="s">
        <v>972</v>
      </c>
      <c r="F745">
        <v>669405</v>
      </c>
      <c r="G745">
        <v>669153</v>
      </c>
      <c r="I745" t="s">
        <v>977</v>
      </c>
      <c r="J745" t="s">
        <v>976</v>
      </c>
    </row>
    <row r="746" spans="1:10">
      <c r="A746" t="s">
        <v>968</v>
      </c>
      <c r="B746" t="s">
        <v>969</v>
      </c>
      <c r="C746" t="s">
        <v>970</v>
      </c>
      <c r="D746" t="s">
        <v>975</v>
      </c>
      <c r="F746">
        <v>176000</v>
      </c>
      <c r="G746">
        <v>175765</v>
      </c>
      <c r="I746" t="s">
        <v>977</v>
      </c>
      <c r="J746" t="s">
        <v>976</v>
      </c>
    </row>
    <row r="747" spans="1:10">
      <c r="A747" t="s">
        <v>968</v>
      </c>
      <c r="B747" t="s">
        <v>969</v>
      </c>
      <c r="C747" t="s">
        <v>970</v>
      </c>
      <c r="D747" t="s">
        <v>974</v>
      </c>
      <c r="F747">
        <v>3684448</v>
      </c>
      <c r="G747">
        <v>3569938</v>
      </c>
      <c r="I747" t="s">
        <v>977</v>
      </c>
      <c r="J747" t="s">
        <v>976</v>
      </c>
    </row>
    <row r="748" spans="1:10">
      <c r="A748" t="s">
        <v>968</v>
      </c>
      <c r="B748" t="s">
        <v>969</v>
      </c>
      <c r="C748" t="s">
        <v>971</v>
      </c>
      <c r="D748" t="s">
        <v>973</v>
      </c>
      <c r="F748">
        <v>1427709</v>
      </c>
      <c r="G748">
        <v>1467979</v>
      </c>
      <c r="I748" t="s">
        <v>977</v>
      </c>
      <c r="J748" t="s">
        <v>976</v>
      </c>
    </row>
    <row r="749" spans="1:10">
      <c r="A749" t="s">
        <v>978</v>
      </c>
      <c r="B749" t="s">
        <v>981</v>
      </c>
      <c r="F749">
        <v>27237</v>
      </c>
      <c r="G749">
        <v>27225</v>
      </c>
      <c r="I749" t="s">
        <v>980</v>
      </c>
      <c r="J749" t="s">
        <v>979</v>
      </c>
    </row>
    <row r="750" spans="1:10">
      <c r="A750" t="s">
        <v>978</v>
      </c>
      <c r="B750" t="s">
        <v>984</v>
      </c>
      <c r="F750">
        <v>21906</v>
      </c>
      <c r="G750">
        <v>22671</v>
      </c>
      <c r="I750" t="s">
        <v>983</v>
      </c>
      <c r="J750" t="s">
        <v>982</v>
      </c>
    </row>
    <row r="751" spans="1:10">
      <c r="A751" t="s">
        <v>978</v>
      </c>
      <c r="B751" t="s">
        <v>985</v>
      </c>
      <c r="C751" t="s">
        <v>987</v>
      </c>
      <c r="F751">
        <v>39829</v>
      </c>
      <c r="G751">
        <v>47496</v>
      </c>
      <c r="I751" t="s">
        <v>986</v>
      </c>
      <c r="J751" t="s">
        <v>988</v>
      </c>
    </row>
    <row r="752" spans="1:10">
      <c r="A752" t="s">
        <v>978</v>
      </c>
      <c r="B752" t="s">
        <v>985</v>
      </c>
      <c r="C752" t="s">
        <v>238</v>
      </c>
      <c r="F752">
        <v>137303</v>
      </c>
      <c r="G752">
        <v>129232</v>
      </c>
      <c r="I752" t="s">
        <v>986</v>
      </c>
      <c r="J752" t="s">
        <v>988</v>
      </c>
    </row>
    <row r="753" spans="1:10">
      <c r="A753" t="s">
        <v>978</v>
      </c>
      <c r="B753" t="s">
        <v>989</v>
      </c>
      <c r="F753">
        <v>5286</v>
      </c>
      <c r="G753">
        <v>7878</v>
      </c>
      <c r="I753" t="s">
        <v>991</v>
      </c>
      <c r="J753" t="s">
        <v>990</v>
      </c>
    </row>
    <row r="754" spans="1:10">
      <c r="A754" t="s">
        <v>992</v>
      </c>
      <c r="B754" t="s">
        <v>1005</v>
      </c>
      <c r="C754" t="s">
        <v>1002</v>
      </c>
      <c r="F754">
        <v>70710</v>
      </c>
      <c r="G754">
        <v>48519</v>
      </c>
      <c r="I754" t="s">
        <v>1024</v>
      </c>
      <c r="J754" t="s">
        <v>1023</v>
      </c>
    </row>
    <row r="755" spans="1:10">
      <c r="A755" t="s">
        <v>992</v>
      </c>
      <c r="B755" t="s">
        <v>1005</v>
      </c>
      <c r="C755" t="s">
        <v>1003</v>
      </c>
      <c r="F755">
        <v>98301</v>
      </c>
      <c r="G755">
        <v>95983</v>
      </c>
      <c r="I755" t="s">
        <v>1024</v>
      </c>
      <c r="J755" t="s">
        <v>1023</v>
      </c>
    </row>
    <row r="756" spans="1:10">
      <c r="A756" t="s">
        <v>992</v>
      </c>
      <c r="B756" t="s">
        <v>1005</v>
      </c>
      <c r="C756" t="s">
        <v>1004</v>
      </c>
      <c r="F756">
        <v>268066</v>
      </c>
      <c r="G756">
        <v>210896</v>
      </c>
      <c r="I756" t="s">
        <v>1024</v>
      </c>
      <c r="J756" t="s">
        <v>1023</v>
      </c>
    </row>
    <row r="757" spans="1:10">
      <c r="A757" t="s">
        <v>992</v>
      </c>
      <c r="B757" t="s">
        <v>1006</v>
      </c>
      <c r="C757" t="s">
        <v>1007</v>
      </c>
      <c r="F757">
        <v>337691</v>
      </c>
      <c r="G757">
        <v>348571</v>
      </c>
      <c r="I757" t="s">
        <v>1024</v>
      </c>
      <c r="J757" t="s">
        <v>1023</v>
      </c>
    </row>
    <row r="758" spans="1:10">
      <c r="A758" t="s">
        <v>992</v>
      </c>
      <c r="B758" t="s">
        <v>1006</v>
      </c>
      <c r="C758" t="s">
        <v>1008</v>
      </c>
      <c r="F758">
        <v>627150</v>
      </c>
      <c r="G758">
        <v>647348</v>
      </c>
      <c r="I758" t="s">
        <v>1024</v>
      </c>
      <c r="J758" t="s">
        <v>1023</v>
      </c>
    </row>
    <row r="759" spans="1:10">
      <c r="A759" t="s">
        <v>992</v>
      </c>
      <c r="B759" t="s">
        <v>1006</v>
      </c>
      <c r="C759" t="s">
        <v>1009</v>
      </c>
      <c r="F759">
        <v>25755</v>
      </c>
      <c r="G759">
        <v>26587</v>
      </c>
      <c r="I759" t="s">
        <v>1024</v>
      </c>
      <c r="J759" t="s">
        <v>1023</v>
      </c>
    </row>
    <row r="760" spans="1:10">
      <c r="A760" t="s">
        <v>992</v>
      </c>
      <c r="B760" t="s">
        <v>1006</v>
      </c>
      <c r="C760" t="s">
        <v>1010</v>
      </c>
      <c r="F760">
        <v>88669</v>
      </c>
      <c r="G760">
        <v>80403</v>
      </c>
      <c r="I760" t="s">
        <v>1024</v>
      </c>
      <c r="J760" t="s">
        <v>1023</v>
      </c>
    </row>
    <row r="761" spans="1:10">
      <c r="A761" t="s">
        <v>992</v>
      </c>
      <c r="B761" t="s">
        <v>1006</v>
      </c>
      <c r="C761" t="s">
        <v>1011</v>
      </c>
      <c r="F761">
        <v>100673</v>
      </c>
      <c r="G761">
        <v>109103</v>
      </c>
      <c r="I761" t="s">
        <v>1024</v>
      </c>
      <c r="J761" t="s">
        <v>1023</v>
      </c>
    </row>
    <row r="762" spans="1:10">
      <c r="A762" t="s">
        <v>992</v>
      </c>
      <c r="B762" t="s">
        <v>1006</v>
      </c>
      <c r="C762" t="s">
        <v>1012</v>
      </c>
      <c r="F762">
        <v>3658</v>
      </c>
      <c r="G762">
        <v>3705</v>
      </c>
      <c r="I762" t="s">
        <v>1024</v>
      </c>
      <c r="J762" t="s">
        <v>1023</v>
      </c>
    </row>
    <row r="763" spans="1:10">
      <c r="A763" t="s">
        <v>992</v>
      </c>
      <c r="B763" t="s">
        <v>1013</v>
      </c>
      <c r="C763" t="s">
        <v>1014</v>
      </c>
      <c r="F763">
        <v>73430</v>
      </c>
      <c r="G763">
        <v>68150</v>
      </c>
      <c r="I763" t="s">
        <v>1024</v>
      </c>
      <c r="J763" t="s">
        <v>1023</v>
      </c>
    </row>
    <row r="764" spans="1:10">
      <c r="A764" t="s">
        <v>992</v>
      </c>
      <c r="B764" t="s">
        <v>1013</v>
      </c>
      <c r="C764" t="s">
        <v>1015</v>
      </c>
      <c r="F764">
        <v>86052</v>
      </c>
      <c r="G764">
        <v>25487</v>
      </c>
      <c r="I764" t="s">
        <v>1024</v>
      </c>
      <c r="J764" t="s">
        <v>1023</v>
      </c>
    </row>
    <row r="765" spans="1:10">
      <c r="A765" t="s">
        <v>992</v>
      </c>
      <c r="B765" t="s">
        <v>1016</v>
      </c>
      <c r="C765" t="s">
        <v>1017</v>
      </c>
      <c r="F765">
        <v>214488</v>
      </c>
      <c r="G765">
        <v>250057</v>
      </c>
      <c r="I765" t="s">
        <v>1024</v>
      </c>
      <c r="J765" t="s">
        <v>1023</v>
      </c>
    </row>
    <row r="766" spans="1:10">
      <c r="A766" t="s">
        <v>992</v>
      </c>
      <c r="B766" t="s">
        <v>1016</v>
      </c>
      <c r="C766" t="s">
        <v>1018</v>
      </c>
      <c r="F766">
        <v>37518</v>
      </c>
      <c r="G766">
        <v>40474</v>
      </c>
      <c r="I766" t="s">
        <v>1024</v>
      </c>
      <c r="J766" t="s">
        <v>1023</v>
      </c>
    </row>
    <row r="767" spans="1:10">
      <c r="A767" t="s">
        <v>992</v>
      </c>
      <c r="B767" t="s">
        <v>1016</v>
      </c>
      <c r="C767" t="s">
        <v>1019</v>
      </c>
      <c r="F767">
        <v>11017</v>
      </c>
      <c r="G767">
        <v>3420</v>
      </c>
      <c r="I767" t="s">
        <v>1024</v>
      </c>
      <c r="J767" t="s">
        <v>1023</v>
      </c>
    </row>
    <row r="768" spans="1:10">
      <c r="A768" t="s">
        <v>992</v>
      </c>
      <c r="B768" t="s">
        <v>1016</v>
      </c>
      <c r="C768" t="s">
        <v>1020</v>
      </c>
      <c r="F768">
        <v>69069</v>
      </c>
      <c r="G768">
        <v>81440</v>
      </c>
      <c r="I768" t="s">
        <v>1024</v>
      </c>
      <c r="J768" t="s">
        <v>1023</v>
      </c>
    </row>
    <row r="769" spans="1:10">
      <c r="A769" t="s">
        <v>992</v>
      </c>
      <c r="B769" t="s">
        <v>1016</v>
      </c>
      <c r="C769" t="s">
        <v>1021</v>
      </c>
      <c r="F769">
        <v>2030</v>
      </c>
      <c r="G769">
        <v>2064</v>
      </c>
      <c r="I769" t="s">
        <v>1024</v>
      </c>
      <c r="J769" t="s">
        <v>1023</v>
      </c>
    </row>
    <row r="770" spans="1:10">
      <c r="A770" t="s">
        <v>992</v>
      </c>
      <c r="B770" t="s">
        <v>1022</v>
      </c>
      <c r="F770">
        <v>313565</v>
      </c>
      <c r="G770">
        <v>346457</v>
      </c>
      <c r="I770" t="s">
        <v>1024</v>
      </c>
      <c r="J770" t="s">
        <v>1023</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B4" sqref="B4"/>
    </sheetView>
  </sheetViews>
  <sheetFormatPr baseColWidth="10" defaultRowHeight="15" x14ac:dyDescent="0"/>
  <sheetData>
    <row r="3" spans="2:2">
      <c r="B3" t="s">
        <v>920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Portfolio totals</vt:lpstr>
      <vt:lpstr>Raw data</vt:lpstr>
      <vt:lpstr>output sheet</vt:lpstr>
      <vt:lpstr>observations</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2013-06-01T04:16:14Z</dcterms:modified>
</cp:coreProperties>
</file>