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8760"/>
  </bookViews>
  <sheets>
    <sheet name="Sheet1" sheetId="1" r:id="rId1"/>
    <sheet name="Sheet2" sheetId="2" r:id="rId2"/>
    <sheet name="Sheet3" sheetId="3" r:id="rId3"/>
  </sheets>
  <definedNames>
    <definedName name="kt">Sheet1!$B$4</definedName>
  </definedNames>
  <calcPr calcId="145621"/>
</workbook>
</file>

<file path=xl/calcChain.xml><?xml version="1.0" encoding="utf-8"?>
<calcChain xmlns="http://schemas.openxmlformats.org/spreadsheetml/2006/main">
  <c r="F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I10" i="1"/>
  <c r="G10" i="1"/>
  <c r="E10" i="1"/>
  <c r="D22" i="1"/>
  <c r="D20" i="1"/>
  <c r="D19" i="1"/>
  <c r="D18" i="1"/>
  <c r="D17" i="1"/>
  <c r="D16" i="1"/>
  <c r="D15" i="1"/>
  <c r="B4" i="1"/>
  <c r="D13" i="1"/>
  <c r="D14" i="1"/>
  <c r="D21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2" i="1"/>
  <c r="I12" i="1" l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63" i="1"/>
  <c r="I65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31" i="1"/>
  <c r="I14" i="1"/>
  <c r="I16" i="1"/>
  <c r="I18" i="1"/>
  <c r="I20" i="1"/>
  <c r="I22" i="1"/>
  <c r="I24" i="1"/>
  <c r="I26" i="1"/>
  <c r="I28" i="1"/>
  <c r="I30" i="1"/>
  <c r="I32" i="1"/>
  <c r="I34" i="1"/>
  <c r="I36" i="1"/>
  <c r="I38" i="1"/>
  <c r="I40" i="1"/>
  <c r="I42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I70" i="1"/>
  <c r="I72" i="1"/>
  <c r="I74" i="1"/>
  <c r="I76" i="1"/>
  <c r="I78" i="1"/>
  <c r="I80" i="1"/>
  <c r="I82" i="1"/>
  <c r="I84" i="1"/>
  <c r="I86" i="1"/>
  <c r="I88" i="1"/>
  <c r="I90" i="1"/>
  <c r="I92" i="1"/>
  <c r="I94" i="1"/>
  <c r="I96" i="1"/>
  <c r="I98" i="1"/>
  <c r="I100" i="1"/>
  <c r="I102" i="1"/>
  <c r="I104" i="1"/>
  <c r="I106" i="1"/>
  <c r="I108" i="1"/>
  <c r="I110" i="1"/>
  <c r="I112" i="1"/>
  <c r="I114" i="1"/>
  <c r="I116" i="1"/>
  <c r="I118" i="1"/>
  <c r="I120" i="1"/>
  <c r="I122" i="1"/>
  <c r="I124" i="1"/>
  <c r="I126" i="1"/>
  <c r="I128" i="1"/>
  <c r="I130" i="1"/>
  <c r="I132" i="1"/>
  <c r="K125" i="1"/>
  <c r="K109" i="1"/>
  <c r="K93" i="1"/>
  <c r="K74" i="1"/>
  <c r="K50" i="1"/>
  <c r="K34" i="1"/>
  <c r="K130" i="1"/>
  <c r="K122" i="1"/>
  <c r="K114" i="1"/>
  <c r="K106" i="1"/>
  <c r="K98" i="1"/>
  <c r="K86" i="1"/>
  <c r="K78" i="1"/>
  <c r="K66" i="1"/>
  <c r="K46" i="1"/>
  <c r="K22" i="1"/>
  <c r="K65" i="1"/>
  <c r="K61" i="1"/>
  <c r="K57" i="1"/>
  <c r="K53" i="1"/>
  <c r="K49" i="1"/>
  <c r="K45" i="1"/>
  <c r="K41" i="1"/>
  <c r="K37" i="1"/>
  <c r="K33" i="1"/>
  <c r="K29" i="1"/>
  <c r="K25" i="1"/>
  <c r="K14" i="1"/>
  <c r="K117" i="1"/>
  <c r="K101" i="1"/>
  <c r="K89" i="1"/>
  <c r="K85" i="1"/>
  <c r="K81" i="1"/>
  <c r="K77" i="1"/>
  <c r="K17" i="1"/>
  <c r="K12" i="1"/>
  <c r="K97" i="1" l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9" i="1"/>
  <c r="K83" i="1"/>
  <c r="K87" i="1"/>
  <c r="K91" i="1"/>
  <c r="K18" i="1"/>
  <c r="K26" i="1"/>
  <c r="K30" i="1"/>
  <c r="K42" i="1"/>
  <c r="K58" i="1"/>
  <c r="K62" i="1"/>
  <c r="K82" i="1"/>
  <c r="K94" i="1"/>
  <c r="K105" i="1"/>
  <c r="K113" i="1"/>
  <c r="K121" i="1"/>
  <c r="K129" i="1"/>
  <c r="K102" i="1"/>
  <c r="K110" i="1"/>
  <c r="K118" i="1"/>
  <c r="K126" i="1"/>
  <c r="K90" i="1"/>
  <c r="K95" i="1"/>
  <c r="K99" i="1"/>
  <c r="K103" i="1"/>
  <c r="K107" i="1"/>
  <c r="K111" i="1"/>
  <c r="K115" i="1"/>
  <c r="K119" i="1"/>
  <c r="K123" i="1"/>
  <c r="K127" i="1"/>
  <c r="K131" i="1"/>
  <c r="K100" i="1"/>
  <c r="K104" i="1"/>
  <c r="K108" i="1"/>
  <c r="K112" i="1"/>
  <c r="K116" i="1"/>
  <c r="K120" i="1"/>
  <c r="K124" i="1"/>
  <c r="K128" i="1"/>
  <c r="K132" i="1"/>
  <c r="K16" i="1"/>
  <c r="K20" i="1"/>
  <c r="K80" i="1"/>
  <c r="K84" i="1"/>
  <c r="K88" i="1"/>
  <c r="K92" i="1"/>
  <c r="K96" i="1"/>
  <c r="K38" i="1"/>
  <c r="K54" i="1"/>
  <c r="K70" i="1"/>
  <c r="K13" i="1"/>
  <c r="K28" i="1"/>
  <c r="K36" i="1"/>
  <c r="K44" i="1"/>
  <c r="K52" i="1"/>
  <c r="K60" i="1"/>
  <c r="K68" i="1"/>
  <c r="K72" i="1"/>
  <c r="K69" i="1"/>
  <c r="K73" i="1"/>
  <c r="K21" i="1"/>
  <c r="K24" i="1"/>
  <c r="K32" i="1"/>
  <c r="K40" i="1"/>
  <c r="K48" i="1"/>
  <c r="K56" i="1"/>
  <c r="K64" i="1"/>
  <c r="K76" i="1"/>
  <c r="K71" i="1"/>
  <c r="K75" i="1"/>
</calcChain>
</file>

<file path=xl/sharedStrings.xml><?xml version="1.0" encoding="utf-8"?>
<sst xmlns="http://schemas.openxmlformats.org/spreadsheetml/2006/main" count="15" uniqueCount="13">
  <si>
    <t>alpha</t>
  </si>
  <si>
    <t>Wavelength</t>
  </si>
  <si>
    <t>alpha guess</t>
  </si>
  <si>
    <t>hf (eV)</t>
  </si>
  <si>
    <t>A</t>
  </si>
  <si>
    <t>Eg (eV)</t>
  </si>
  <si>
    <t>phonon1 (eV)</t>
  </si>
  <si>
    <t>phonon2 (eV)</t>
  </si>
  <si>
    <t>kT</t>
  </si>
  <si>
    <t>A1</t>
  </si>
  <si>
    <t>A2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</si>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</sst>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Sheet1!$A$12:$A$132</c:f>
              <c:numCache>
                <c:formatCode>General</c:formatCode>
                <c:ptCount val="121"/>
                <c:pt idx="0">
                  <c:v>250</c:v>
                </c:pt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  <c:pt idx="88">
                  <c:v>1130</c:v>
                </c:pt>
                <c:pt idx="89">
                  <c:v>1140</c:v>
                </c:pt>
                <c:pt idx="90">
                  <c:v>1150</c:v>
                </c:pt>
                <c:pt idx="91">
                  <c:v>1160</c:v>
                </c:pt>
                <c:pt idx="92">
                  <c:v>1170</c:v>
                </c:pt>
                <c:pt idx="93">
                  <c:v>1180</c:v>
                </c:pt>
                <c:pt idx="94">
                  <c:v>1190</c:v>
                </c:pt>
                <c:pt idx="95">
                  <c:v>1200</c:v>
                </c:pt>
                <c:pt idx="96">
                  <c:v>1210</c:v>
                </c:pt>
                <c:pt idx="97">
                  <c:v>1220</c:v>
                </c:pt>
                <c:pt idx="98">
                  <c:v>1230</c:v>
                </c:pt>
                <c:pt idx="99">
                  <c:v>1240</c:v>
                </c:pt>
                <c:pt idx="100">
                  <c:v>1250</c:v>
                </c:pt>
                <c:pt idx="101">
                  <c:v>1260</c:v>
                </c:pt>
                <c:pt idx="102">
                  <c:v>1270</c:v>
                </c:pt>
                <c:pt idx="103">
                  <c:v>1280</c:v>
                </c:pt>
                <c:pt idx="104">
                  <c:v>1290</c:v>
                </c:pt>
                <c:pt idx="105">
                  <c:v>1300</c:v>
                </c:pt>
                <c:pt idx="106">
                  <c:v>1310</c:v>
                </c:pt>
                <c:pt idx="107">
                  <c:v>1320</c:v>
                </c:pt>
                <c:pt idx="108">
                  <c:v>1330</c:v>
                </c:pt>
                <c:pt idx="109">
                  <c:v>1340</c:v>
                </c:pt>
                <c:pt idx="110">
                  <c:v>1350</c:v>
                </c:pt>
                <c:pt idx="111">
                  <c:v>1360</c:v>
                </c:pt>
                <c:pt idx="112">
                  <c:v>1370</c:v>
                </c:pt>
                <c:pt idx="113">
                  <c:v>1380</c:v>
                </c:pt>
                <c:pt idx="114">
                  <c:v>1390</c:v>
                </c:pt>
                <c:pt idx="115">
                  <c:v>1400</c:v>
                </c:pt>
                <c:pt idx="116">
                  <c:v>1410</c:v>
                </c:pt>
                <c:pt idx="117">
                  <c:v>1420</c:v>
                </c:pt>
                <c:pt idx="118">
                  <c:v>1430</c:v>
                </c:pt>
                <c:pt idx="119">
                  <c:v>1440</c:v>
                </c:pt>
                <c:pt idx="120">
                  <c:v>1450</c:v>
                </c:pt>
              </c:numCache>
            </c:numRef>
          </c:xVal>
          <c:yVal>
            <c:numRef>
              <c:f>Sheet1!$B$12:$B$132</c:f>
              <c:numCache>
                <c:formatCode>General</c:formatCode>
                <c:ptCount val="121"/>
                <c:pt idx="0">
                  <c:v>1804000</c:v>
                </c:pt>
                <c:pt idx="1">
                  <c:v>1930000</c:v>
                </c:pt>
                <c:pt idx="2">
                  <c:v>2139000</c:v>
                </c:pt>
                <c:pt idx="3">
                  <c:v>2332000</c:v>
                </c:pt>
                <c:pt idx="4">
                  <c:v>2302000</c:v>
                </c:pt>
                <c:pt idx="5">
                  <c:v>1797000</c:v>
                </c:pt>
                <c:pt idx="6">
                  <c:v>1469000</c:v>
                </c:pt>
                <c:pt idx="7">
                  <c:v>1289000</c:v>
                </c:pt>
                <c:pt idx="8">
                  <c:v>1178000</c:v>
                </c:pt>
                <c:pt idx="9">
                  <c:v>1093000</c:v>
                </c:pt>
                <c:pt idx="10">
                  <c:v>1044000</c:v>
                </c:pt>
                <c:pt idx="11">
                  <c:v>1017000</c:v>
                </c:pt>
                <c:pt idx="12">
                  <c:v>726900</c:v>
                </c:pt>
                <c:pt idx="13">
                  <c:v>325400</c:v>
                </c:pt>
                <c:pt idx="14">
                  <c:v>162100</c:v>
                </c:pt>
                <c:pt idx="15">
                  <c:v>102500</c:v>
                </c:pt>
                <c:pt idx="16">
                  <c:v>73950</c:v>
                </c:pt>
                <c:pt idx="17">
                  <c:v>52940</c:v>
                </c:pt>
                <c:pt idx="18">
                  <c:v>40230</c:v>
                </c:pt>
                <c:pt idx="19">
                  <c:v>31990</c:v>
                </c:pt>
                <c:pt idx="20">
                  <c:v>26630</c:v>
                </c:pt>
                <c:pt idx="21">
                  <c:v>21610</c:v>
                </c:pt>
                <c:pt idx="22">
                  <c:v>18780</c:v>
                </c:pt>
                <c:pt idx="23">
                  <c:v>15660</c:v>
                </c:pt>
                <c:pt idx="24">
                  <c:v>13800</c:v>
                </c:pt>
                <c:pt idx="25">
                  <c:v>12200</c:v>
                </c:pt>
                <c:pt idx="26">
                  <c:v>10800</c:v>
                </c:pt>
                <c:pt idx="27">
                  <c:v>9553</c:v>
                </c:pt>
                <c:pt idx="28">
                  <c:v>8252</c:v>
                </c:pt>
                <c:pt idx="29">
                  <c:v>6957</c:v>
                </c:pt>
                <c:pt idx="30">
                  <c:v>6406</c:v>
                </c:pt>
                <c:pt idx="31">
                  <c:v>5958</c:v>
                </c:pt>
                <c:pt idx="32">
                  <c:v>5235</c:v>
                </c:pt>
                <c:pt idx="33">
                  <c:v>4744</c:v>
                </c:pt>
                <c:pt idx="34">
                  <c:v>4276</c:v>
                </c:pt>
                <c:pt idx="35">
                  <c:v>3879</c:v>
                </c:pt>
                <c:pt idx="36">
                  <c:v>3555</c:v>
                </c:pt>
                <c:pt idx="37">
                  <c:v>3407</c:v>
                </c:pt>
                <c:pt idx="38">
                  <c:v>3245</c:v>
                </c:pt>
                <c:pt idx="39">
                  <c:v>2885</c:v>
                </c:pt>
                <c:pt idx="40">
                  <c:v>2793</c:v>
                </c:pt>
                <c:pt idx="41">
                  <c:v>2591</c:v>
                </c:pt>
                <c:pt idx="42">
                  <c:v>2402</c:v>
                </c:pt>
                <c:pt idx="43">
                  <c:v>2226</c:v>
                </c:pt>
                <c:pt idx="44">
                  <c:v>2061</c:v>
                </c:pt>
                <c:pt idx="45">
                  <c:v>1907</c:v>
                </c:pt>
                <c:pt idx="46">
                  <c:v>1763</c:v>
                </c:pt>
                <c:pt idx="47">
                  <c:v>1629</c:v>
                </c:pt>
                <c:pt idx="48">
                  <c:v>1503</c:v>
                </c:pt>
                <c:pt idx="49">
                  <c:v>1386</c:v>
                </c:pt>
                <c:pt idx="50">
                  <c:v>1276</c:v>
                </c:pt>
                <c:pt idx="51">
                  <c:v>1173</c:v>
                </c:pt>
                <c:pt idx="52">
                  <c:v>1078</c:v>
                </c:pt>
                <c:pt idx="53">
                  <c:v>988.2</c:v>
                </c:pt>
                <c:pt idx="54">
                  <c:v>904.9</c:v>
                </c:pt>
                <c:pt idx="55">
                  <c:v>827.1</c:v>
                </c:pt>
                <c:pt idx="56">
                  <c:v>754.6</c:v>
                </c:pt>
                <c:pt idx="57">
                  <c:v>687.1</c:v>
                </c:pt>
                <c:pt idx="58">
                  <c:v>624.29999999999995</c:v>
                </c:pt>
                <c:pt idx="59">
                  <c:v>565.9</c:v>
                </c:pt>
                <c:pt idx="60">
                  <c:v>511.6</c:v>
                </c:pt>
                <c:pt idx="61">
                  <c:v>461.2</c:v>
                </c:pt>
                <c:pt idx="62">
                  <c:v>414.5</c:v>
                </c:pt>
                <c:pt idx="63">
                  <c:v>371.3</c:v>
                </c:pt>
                <c:pt idx="64">
                  <c:v>331.3</c:v>
                </c:pt>
                <c:pt idx="65">
                  <c:v>294.5</c:v>
                </c:pt>
                <c:pt idx="66">
                  <c:v>260.5</c:v>
                </c:pt>
                <c:pt idx="67">
                  <c:v>229.3</c:v>
                </c:pt>
                <c:pt idx="68">
                  <c:v>199.4</c:v>
                </c:pt>
                <c:pt idx="69">
                  <c:v>174.6</c:v>
                </c:pt>
                <c:pt idx="70">
                  <c:v>150.69999999999999</c:v>
                </c:pt>
                <c:pt idx="71">
                  <c:v>128.6</c:v>
                </c:pt>
                <c:pt idx="72">
                  <c:v>108.9</c:v>
                </c:pt>
                <c:pt idx="73">
                  <c:v>91.47</c:v>
                </c:pt>
                <c:pt idx="74">
                  <c:v>75.7</c:v>
                </c:pt>
                <c:pt idx="75">
                  <c:v>61.6</c:v>
                </c:pt>
                <c:pt idx="76">
                  <c:v>49.29</c:v>
                </c:pt>
                <c:pt idx="77">
                  <c:v>38.729999999999997</c:v>
                </c:pt>
                <c:pt idx="78">
                  <c:v>29.34</c:v>
                </c:pt>
                <c:pt idx="79">
                  <c:v>21.7</c:v>
                </c:pt>
                <c:pt idx="80">
                  <c:v>15.61</c:v>
                </c:pt>
                <c:pt idx="81">
                  <c:v>10.96</c:v>
                </c:pt>
                <c:pt idx="82">
                  <c:v>7.9649999999999999</c:v>
                </c:pt>
                <c:pt idx="83">
                  <c:v>6.07</c:v>
                </c:pt>
                <c:pt idx="84">
                  <c:v>4.585</c:v>
                </c:pt>
                <c:pt idx="85">
                  <c:v>3.452</c:v>
                </c:pt>
                <c:pt idx="86">
                  <c:v>2.5939999999999999</c:v>
                </c:pt>
                <c:pt idx="87">
                  <c:v>1.915</c:v>
                </c:pt>
                <c:pt idx="88">
                  <c:v>1.377</c:v>
                </c:pt>
                <c:pt idx="89">
                  <c:v>0.95030000000000003</c:v>
                </c:pt>
                <c:pt idx="90">
                  <c:v>0.62150000000000005</c:v>
                </c:pt>
                <c:pt idx="91">
                  <c:v>0.37130000000000002</c:v>
                </c:pt>
                <c:pt idx="92">
                  <c:v>0.18959999999999999</c:v>
                </c:pt>
                <c:pt idx="93">
                  <c:v>5.917E-2</c:v>
                </c:pt>
                <c:pt idx="94">
                  <c:v>2.445E-2</c:v>
                </c:pt>
                <c:pt idx="95">
                  <c:v>1.456E-2</c:v>
                </c:pt>
                <c:pt idx="96">
                  <c:v>8.3979999999999992E-3</c:v>
                </c:pt>
                <c:pt idx="97">
                  <c:v>4.9379999999999997E-3</c:v>
                </c:pt>
                <c:pt idx="98">
                  <c:v>2.7720000000000002E-3</c:v>
                </c:pt>
                <c:pt idx="99">
                  <c:v>1.451E-3</c:v>
                </c:pt>
                <c:pt idx="100">
                  <c:v>5.911E-4</c:v>
                </c:pt>
                <c:pt idx="101">
                  <c:v>2.329E-4</c:v>
                </c:pt>
                <c:pt idx="102">
                  <c:v>1.2579999999999999E-4</c:v>
                </c:pt>
                <c:pt idx="103">
                  <c:v>7.3910000000000002E-5</c:v>
                </c:pt>
                <c:pt idx="104">
                  <c:v>4.3640000000000002E-5</c:v>
                </c:pt>
                <c:pt idx="105">
                  <c:v>2.6319999999999999E-5</c:v>
                </c:pt>
                <c:pt idx="106">
                  <c:v>1.521E-5</c:v>
                </c:pt>
                <c:pt idx="107">
                  <c:v>8.3010000000000007E-6</c:v>
                </c:pt>
                <c:pt idx="108">
                  <c:v>3.9720000000000003E-6</c:v>
                </c:pt>
                <c:pt idx="109">
                  <c:v>1.7E-6</c:v>
                </c:pt>
                <c:pt idx="110" formatCode="0.00E+00">
                  <c:v>9.7070000000000008E-7</c:v>
                </c:pt>
                <c:pt idx="111" formatCode="0.00E+00">
                  <c:v>5.8130000000000005E-7</c:v>
                </c:pt>
                <c:pt idx="112">
                  <c:v>3.58E-7</c:v>
                </c:pt>
                <c:pt idx="113" formatCode="0.00E+00">
                  <c:v>2.4009999999999999E-7</c:v>
                </c:pt>
                <c:pt idx="114" formatCode="0.00E+00">
                  <c:v>1.571E-7</c:v>
                </c:pt>
                <c:pt idx="115" formatCode="0.00E+00">
                  <c:v>9.3600000000000004E-8</c:v>
                </c:pt>
                <c:pt idx="116" formatCode="0.00E+00">
                  <c:v>5.3850000000000002E-8</c:v>
                </c:pt>
                <c:pt idx="117" formatCode="0.00E+00">
                  <c:v>3.7959999999999997E-8</c:v>
                </c:pt>
                <c:pt idx="118" formatCode="0.00E+00">
                  <c:v>1.791E-8</c:v>
                </c:pt>
                <c:pt idx="119" formatCode="0.00E+00">
                  <c:v>1.2029999999999999E-8</c:v>
                </c:pt>
                <c:pt idx="120" formatCode="0.00E+00">
                  <c:v>9.4470000000000002E-9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Sheet1!$A$12:$A$132</c:f>
              <c:numCache>
                <c:formatCode>General</c:formatCode>
                <c:ptCount val="121"/>
                <c:pt idx="0">
                  <c:v>250</c:v>
                </c:pt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  <c:pt idx="88">
                  <c:v>1130</c:v>
                </c:pt>
                <c:pt idx="89">
                  <c:v>1140</c:v>
                </c:pt>
                <c:pt idx="90">
                  <c:v>1150</c:v>
                </c:pt>
                <c:pt idx="91">
                  <c:v>1160</c:v>
                </c:pt>
                <c:pt idx="92">
                  <c:v>1170</c:v>
                </c:pt>
                <c:pt idx="93">
                  <c:v>1180</c:v>
                </c:pt>
                <c:pt idx="94">
                  <c:v>1190</c:v>
                </c:pt>
                <c:pt idx="95">
                  <c:v>1200</c:v>
                </c:pt>
                <c:pt idx="96">
                  <c:v>1210</c:v>
                </c:pt>
                <c:pt idx="97">
                  <c:v>1220</c:v>
                </c:pt>
                <c:pt idx="98">
                  <c:v>1230</c:v>
                </c:pt>
                <c:pt idx="99">
                  <c:v>1240</c:v>
                </c:pt>
                <c:pt idx="100">
                  <c:v>1250</c:v>
                </c:pt>
                <c:pt idx="101">
                  <c:v>1260</c:v>
                </c:pt>
                <c:pt idx="102">
                  <c:v>1270</c:v>
                </c:pt>
                <c:pt idx="103">
                  <c:v>1280</c:v>
                </c:pt>
                <c:pt idx="104">
                  <c:v>1290</c:v>
                </c:pt>
                <c:pt idx="105">
                  <c:v>1300</c:v>
                </c:pt>
                <c:pt idx="106">
                  <c:v>1310</c:v>
                </c:pt>
                <c:pt idx="107">
                  <c:v>1320</c:v>
                </c:pt>
                <c:pt idx="108">
                  <c:v>1330</c:v>
                </c:pt>
                <c:pt idx="109">
                  <c:v>1340</c:v>
                </c:pt>
                <c:pt idx="110">
                  <c:v>1350</c:v>
                </c:pt>
                <c:pt idx="111">
                  <c:v>1360</c:v>
                </c:pt>
                <c:pt idx="112">
                  <c:v>1370</c:v>
                </c:pt>
                <c:pt idx="113">
                  <c:v>1380</c:v>
                </c:pt>
                <c:pt idx="114">
                  <c:v>1390</c:v>
                </c:pt>
                <c:pt idx="115">
                  <c:v>1400</c:v>
                </c:pt>
                <c:pt idx="116">
                  <c:v>1410</c:v>
                </c:pt>
                <c:pt idx="117">
                  <c:v>1420</c:v>
                </c:pt>
                <c:pt idx="118">
                  <c:v>1430</c:v>
                </c:pt>
                <c:pt idx="119">
                  <c:v>1440</c:v>
                </c:pt>
                <c:pt idx="120">
                  <c:v>1450</c:v>
                </c:pt>
              </c:numCache>
            </c:numRef>
          </c:xVal>
          <c:yVal>
            <c:numRef>
              <c:f>Sheet1!$K$12:$K$132</c:f>
              <c:numCache>
                <c:formatCode>0.00E+00</c:formatCode>
                <c:ptCount val="121"/>
                <c:pt idx="0">
                  <c:v>2201006.2361573749</c:v>
                </c:pt>
                <c:pt idx="1">
                  <c:v>2038057.807664993</c:v>
                </c:pt>
                <c:pt idx="2">
                  <c:v>1887717.536837375</c:v>
                </c:pt>
                <c:pt idx="3">
                  <c:v>1747903.5754384759</c:v>
                </c:pt>
                <c:pt idx="4">
                  <c:v>1616818.4754918846</c:v>
                </c:pt>
                <c:pt idx="5">
                  <c:v>1492871.3279689499</c:v>
                </c:pt>
                <c:pt idx="6">
                  <c:v>1374607.0990487866</c:v>
                </c:pt>
                <c:pt idx="7">
                  <c:v>1260634.7989060085</c:v>
                </c:pt>
                <c:pt idx="8">
                  <c:v>1149542.5515137683</c:v>
                </c:pt>
                <c:pt idx="9">
                  <c:v>1039778.1347387807</c:v>
                </c:pt>
                <c:pt idx="10">
                  <c:v>929448.5338699728</c:v>
                </c:pt>
                <c:pt idx="11">
                  <c:v>815918.57205851865</c:v>
                </c:pt>
                <c:pt idx="12">
                  <c:v>694826.48425644136</c:v>
                </c:pt>
                <c:pt idx="13">
                  <c:v>556832.59633204783</c:v>
                </c:pt>
                <c:pt idx="14">
                  <c:v>366783.81976199173</c:v>
                </c:pt>
                <c:pt idx="15">
                  <c:v>167032.41114108003</c:v>
                </c:pt>
                <c:pt idx="16">
                  <c:v>152504.56240198397</c:v>
                </c:pt>
                <c:pt idx="17">
                  <c:v>139434.87509981717</c:v>
                </c:pt>
                <c:pt idx="18">
                  <c:v>127669.39354286371</c:v>
                </c:pt>
                <c:pt idx="19">
                  <c:v>117072.79770235973</c:v>
                </c:pt>
                <c:pt idx="20">
                  <c:v>107525.82851808229</c:v>
                </c:pt>
                <c:pt idx="21">
                  <c:v>98923.113351985216</c:v>
                </c:pt>
                <c:pt idx="22">
                  <c:v>91171.32261784513</c:v>
                </c:pt>
                <c:pt idx="23">
                  <c:v>84187.601640266774</c:v>
                </c:pt>
                <c:pt idx="24">
                  <c:v>77898.2321540462</c:v>
                </c:pt>
                <c:pt idx="25">
                  <c:v>72214.624565508711</c:v>
                </c:pt>
                <c:pt idx="26">
                  <c:v>66973.985692981369</c:v>
                </c:pt>
                <c:pt idx="27">
                  <c:v>62121.210978963332</c:v>
                </c:pt>
                <c:pt idx="28">
                  <c:v>57623.851117443774</c:v>
                </c:pt>
                <c:pt idx="29">
                  <c:v>53452.766355553103</c:v>
                </c:pt>
                <c:pt idx="30">
                  <c:v>49581.607007866638</c:v>
                </c:pt>
                <c:pt idx="31">
                  <c:v>45986.505518785307</c:v>
                </c:pt>
                <c:pt idx="32">
                  <c:v>42645.807022817942</c:v>
                </c:pt>
                <c:pt idx="33">
                  <c:v>39539.833034919946</c:v>
                </c:pt>
                <c:pt idx="34">
                  <c:v>36650.673727065929</c:v>
                </c:pt>
                <c:pt idx="35">
                  <c:v>33962.00493346461</c:v>
                </c:pt>
                <c:pt idx="36">
                  <c:v>31458.926600144907</c:v>
                </c:pt>
                <c:pt idx="37">
                  <c:v>29127.819875108296</c:v>
                </c:pt>
                <c:pt idx="38">
                  <c:v>26956.220439104032</c:v>
                </c:pt>
                <c:pt idx="39">
                  <c:v>24932.706017529774</c:v>
                </c:pt>
                <c:pt idx="40">
                  <c:v>23046.796301753962</c:v>
                </c:pt>
                <c:pt idx="41">
                  <c:v>21288.863752095855</c:v>
                </c:pt>
                <c:pt idx="42">
                  <c:v>19650.053962009133</c:v>
                </c:pt>
                <c:pt idx="43">
                  <c:v>18122.214439640793</c:v>
                </c:pt>
                <c:pt idx="44">
                  <c:v>16697.830813789024</c:v>
                </c:pt>
                <c:pt idx="45">
                  <c:v>15369.969600430715</c:v>
                </c:pt>
                <c:pt idx="46">
                  <c:v>14132.226776806565</c:v>
                </c:pt>
                <c:pt idx="47">
                  <c:v>12978.681505355687</c:v>
                </c:pt>
                <c:pt idx="48">
                  <c:v>11903.85443193024</c:v>
                </c:pt>
                <c:pt idx="49">
                  <c:v>10902.670053663105</c:v>
                </c:pt>
                <c:pt idx="50">
                  <c:v>9970.4227132573342</c:v>
                </c:pt>
                <c:pt idx="51">
                  <c:v>9102.7458297085177</c:v>
                </c:pt>
                <c:pt idx="52">
                  <c:v>8295.5840217289115</c:v>
                </c:pt>
                <c:pt idx="53">
                  <c:v>7545.1678204101818</c:v>
                </c:pt>
                <c:pt idx="54">
                  <c:v>6847.9907027769432</c:v>
                </c:pt>
                <c:pt idx="55">
                  <c:v>6200.7882085619722</c:v>
                </c:pt>
                <c:pt idx="56">
                  <c:v>5600.5189293816311</c:v>
                </c:pt>
                <c:pt idx="57">
                  <c:v>5044.3471830249309</c:v>
                </c:pt>
                <c:pt idx="58">
                  <c:v>4529.627206235572</c:v>
                </c:pt>
                <c:pt idx="59">
                  <c:v>4053.8887175403347</c:v>
                </c:pt>
                <c:pt idx="60">
                  <c:v>3614.8237176861949</c:v>
                </c:pt>
                <c:pt idx="61">
                  <c:v>3210.2744093714691</c:v>
                </c:pt>
                <c:pt idx="62">
                  <c:v>2838.2221304334184</c:v>
                </c:pt>
                <c:pt idx="63">
                  <c:v>2496.7772056947633</c:v>
                </c:pt>
                <c:pt idx="64">
                  <c:v>2184.1696324530117</c:v>
                </c:pt>
                <c:pt idx="65">
                  <c:v>1898.7405232754168</c:v>
                </c:pt>
                <c:pt idx="66">
                  <c:v>1638.9342374727687</c:v>
                </c:pt>
                <c:pt idx="67">
                  <c:v>1403.2911394852979</c:v>
                </c:pt>
                <c:pt idx="68">
                  <c:v>1190.4409285241763</c:v>
                </c:pt>
                <c:pt idx="69">
                  <c:v>999.09648926189368</c:v>
                </c:pt>
                <c:pt idx="70">
                  <c:v>828.04821823170607</c:v>
                </c:pt>
                <c:pt idx="71">
                  <c:v>676.15878494732988</c:v>
                </c:pt>
                <c:pt idx="72">
                  <c:v>542.35829064922814</c:v>
                </c:pt>
                <c:pt idx="73">
                  <c:v>425.63979107382738</c:v>
                </c:pt>
                <c:pt idx="74">
                  <c:v>325.05515277399815</c:v>
                </c:pt>
                <c:pt idx="75">
                  <c:v>239.71121533133726</c:v>
                </c:pt>
                <c:pt idx="76">
                  <c:v>168.76623432989601</c:v>
                </c:pt>
                <c:pt idx="77">
                  <c:v>111.4265822371822</c:v>
                </c:pt>
                <c:pt idx="78">
                  <c:v>66.943686389150386</c:v>
                </c:pt>
                <c:pt idx="79">
                  <c:v>34.611185125725129</c:v>
                </c:pt>
                <c:pt idx="80">
                  <c:v>13.762284793438603</c:v>
                </c:pt>
                <c:pt idx="81">
                  <c:v>3.7673018410435914</c:v>
                </c:pt>
                <c:pt idx="82">
                  <c:v>1.8204080072763882</c:v>
                </c:pt>
                <c:pt idx="83">
                  <c:v>0.80286264020417764</c:v>
                </c:pt>
                <c:pt idx="84">
                  <c:v>0.20352970372945312</c:v>
                </c:pt>
                <c:pt idx="85">
                  <c:v>2.0586771169374274E-4</c:v>
                </c:pt>
                <c:pt idx="86">
                  <c:v>0.17187351702355774</c:v>
                </c:pt>
                <c:pt idx="87">
                  <c:v>0.69863075747904269</c:v>
                </c:pt>
                <c:pt idx="88">
                  <c:v>1.5616260361046752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94944"/>
        <c:axId val="70993408"/>
      </c:scatterChart>
      <c:valAx>
        <c:axId val="7099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993408"/>
        <c:crosses val="autoZero"/>
        <c:crossBetween val="midCat"/>
      </c:valAx>
      <c:valAx>
        <c:axId val="7099340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994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Sheet1!$A$12:$A$132</c:f>
              <c:numCache>
                <c:formatCode>General</c:formatCode>
                <c:ptCount val="121"/>
                <c:pt idx="0">
                  <c:v>250</c:v>
                </c:pt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  <c:pt idx="88">
                  <c:v>1130</c:v>
                </c:pt>
                <c:pt idx="89">
                  <c:v>1140</c:v>
                </c:pt>
                <c:pt idx="90">
                  <c:v>1150</c:v>
                </c:pt>
                <c:pt idx="91">
                  <c:v>1160</c:v>
                </c:pt>
                <c:pt idx="92">
                  <c:v>1170</c:v>
                </c:pt>
                <c:pt idx="93">
                  <c:v>1180</c:v>
                </c:pt>
                <c:pt idx="94">
                  <c:v>1190</c:v>
                </c:pt>
                <c:pt idx="95">
                  <c:v>1200</c:v>
                </c:pt>
                <c:pt idx="96">
                  <c:v>1210</c:v>
                </c:pt>
                <c:pt idx="97">
                  <c:v>1220</c:v>
                </c:pt>
                <c:pt idx="98">
                  <c:v>1230</c:v>
                </c:pt>
                <c:pt idx="99">
                  <c:v>1240</c:v>
                </c:pt>
                <c:pt idx="100">
                  <c:v>1250</c:v>
                </c:pt>
                <c:pt idx="101">
                  <c:v>1260</c:v>
                </c:pt>
                <c:pt idx="102">
                  <c:v>1270</c:v>
                </c:pt>
                <c:pt idx="103">
                  <c:v>1280</c:v>
                </c:pt>
                <c:pt idx="104">
                  <c:v>1290</c:v>
                </c:pt>
                <c:pt idx="105">
                  <c:v>1300</c:v>
                </c:pt>
                <c:pt idx="106">
                  <c:v>1310</c:v>
                </c:pt>
                <c:pt idx="107">
                  <c:v>1320</c:v>
                </c:pt>
                <c:pt idx="108">
                  <c:v>1330</c:v>
                </c:pt>
                <c:pt idx="109">
                  <c:v>1340</c:v>
                </c:pt>
                <c:pt idx="110">
                  <c:v>1350</c:v>
                </c:pt>
                <c:pt idx="111">
                  <c:v>1360</c:v>
                </c:pt>
                <c:pt idx="112">
                  <c:v>1370</c:v>
                </c:pt>
                <c:pt idx="113">
                  <c:v>1380</c:v>
                </c:pt>
                <c:pt idx="114">
                  <c:v>1390</c:v>
                </c:pt>
                <c:pt idx="115">
                  <c:v>1400</c:v>
                </c:pt>
                <c:pt idx="116">
                  <c:v>1410</c:v>
                </c:pt>
                <c:pt idx="117">
                  <c:v>1420</c:v>
                </c:pt>
                <c:pt idx="118">
                  <c:v>1430</c:v>
                </c:pt>
                <c:pt idx="119">
                  <c:v>1440</c:v>
                </c:pt>
                <c:pt idx="120">
                  <c:v>1450</c:v>
                </c:pt>
              </c:numCache>
            </c:numRef>
          </c:xVal>
          <c:yVal>
            <c:numRef>
              <c:f>Sheet1!$E$12:$E$132</c:f>
              <c:numCache>
                <c:formatCode>0.00E+00</c:formatCode>
                <c:ptCount val="121"/>
                <c:pt idx="0">
                  <c:v>26208.507141042599</c:v>
                </c:pt>
                <c:pt idx="1">
                  <c:v>23664.664858745091</c:v>
                </c:pt>
                <c:pt idx="2">
                  <c:v>21425.021582834524</c:v>
                </c:pt>
                <c:pt idx="3">
                  <c:v>19445.024019484295</c:v>
                </c:pt>
                <c:pt idx="4">
                  <c:v>17687.856999619078</c:v>
                </c:pt>
                <c:pt idx="5">
                  <c:v>16122.897166775827</c:v>
                </c:pt>
                <c:pt idx="6">
                  <c:v>14724.514018242942</c:v>
                </c:pt>
                <c:pt idx="7">
                  <c:v>13471.132129862624</c:v>
                </c:pt>
                <c:pt idx="8">
                  <c:v>12344.491679009931</c:v>
                </c:pt>
                <c:pt idx="9">
                  <c:v>11329.060885743032</c:v>
                </c:pt>
                <c:pt idx="10">
                  <c:v>10411.56582645772</c:v>
                </c:pt>
                <c:pt idx="11">
                  <c:v>9580.6116503989961</c:v>
                </c:pt>
                <c:pt idx="12">
                  <c:v>8826.3755065289461</c:v>
                </c:pt>
                <c:pt idx="13">
                  <c:v>8140.3561260206279</c:v>
                </c:pt>
                <c:pt idx="14">
                  <c:v>7515.1684625404923</c:v>
                </c:pt>
                <c:pt idx="15">
                  <c:v>6944.374390680634</c:v>
                </c:pt>
                <c:pt idx="16">
                  <c:v>6422.3424310937407</c:v>
                </c:pt>
                <c:pt idx="17">
                  <c:v>5944.1309729380846</c:v>
                </c:pt>
                <c:pt idx="18">
                  <c:v>5505.390618643376</c:v>
                </c:pt>
                <c:pt idx="19">
                  <c:v>5102.2821691606814</c:v>
                </c:pt>
                <c:pt idx="20">
                  <c:v>4731.4074632756365</c:v>
                </c:pt>
                <c:pt idx="21">
                  <c:v>4389.7508292939065</c:v>
                </c:pt>
                <c:pt idx="22">
                  <c:v>4074.6293365564807</c:v>
                </c:pt>
                <c:pt idx="23">
                  <c:v>3783.6503741906545</c:v>
                </c:pt>
                <c:pt idx="24">
                  <c:v>3514.6753551986299</c:v>
                </c:pt>
                <c:pt idx="25">
                  <c:v>3265.7885606172704</c:v>
                </c:pt>
                <c:pt idx="26">
                  <c:v>3035.2703126755396</c:v>
                </c:pt>
                <c:pt idx="27">
                  <c:v>2821.5738065863966</c:v>
                </c:pt>
                <c:pt idx="28">
                  <c:v>2623.3050447720839</c:v>
                </c:pt>
                <c:pt idx="29">
                  <c:v>2439.2054103342211</c:v>
                </c:pt>
                <c:pt idx="30">
                  <c:v>2268.1364926674469</c:v>
                </c:pt>
                <c:pt idx="31">
                  <c:v>2109.0668405988827</c:v>
                </c:pt>
                <c:pt idx="32">
                  <c:v>1961.0603699389978</c:v>
                </c:pt>
                <c:pt idx="33">
                  <c:v>1823.2661949346443</c:v>
                </c:pt>
                <c:pt idx="34">
                  <c:v>1694.9096884812191</c:v>
                </c:pt>
                <c:pt idx="35">
                  <c:v>1575.2846054057579</c:v>
                </c:pt>
                <c:pt idx="36">
                  <c:v>1463.7461277433404</c:v>
                </c:pt>
                <c:pt idx="37">
                  <c:v>1359.7047115556306</c:v>
                </c:pt>
                <c:pt idx="38">
                  <c:v>1262.6206321797315</c:v>
                </c:pt>
                <c:pt idx="39">
                  <c:v>1171.9991394134511</c:v>
                </c:pt>
                <c:pt idx="40">
                  <c:v>1087.3861465013663</c:v>
                </c:pt>
                <c:pt idx="41">
                  <c:v>1008.3643872620944</c:v>
                </c:pt>
                <c:pt idx="42">
                  <c:v>934.54998460096363</c:v>
                </c:pt>
                <c:pt idx="43">
                  <c:v>865.58938123884218</c:v>
                </c:pt>
                <c:pt idx="44">
                  <c:v>801.15658996801517</c:v>
                </c:pt>
                <c:pt idx="45">
                  <c:v>740.95072629421759</c:v>
                </c:pt>
                <c:pt idx="46">
                  <c:v>684.69379108515056</c:v>
                </c:pt>
                <c:pt idx="47">
                  <c:v>632.12867494086834</c:v>
                </c:pt>
                <c:pt idx="48">
                  <c:v>583.01735953111415</c:v>
                </c:pt>
                <c:pt idx="49">
                  <c:v>537.1392941935336</c:v>
                </c:pt>
                <c:pt idx="50">
                  <c:v>494.28992872549435</c:v>
                </c:pt>
                <c:pt idx="51">
                  <c:v>454.27938559083395</c:v>
                </c:pt>
                <c:pt idx="52">
                  <c:v>416.93125675139811</c:v>
                </c:pt>
                <c:pt idx="53">
                  <c:v>382.0815120644408</c:v>
                </c:pt>
                <c:pt idx="54">
                  <c:v>349.57750769679734</c:v>
                </c:pt>
                <c:pt idx="55">
                  <c:v>319.2770843259367</c:v>
                </c:pt>
                <c:pt idx="56">
                  <c:v>291.04774605257035</c:v>
                </c:pt>
                <c:pt idx="57">
                  <c:v>264.76591196169949</c:v>
                </c:pt>
                <c:pt idx="58">
                  <c:v>240.31623315788272</c:v>
                </c:pt>
                <c:pt idx="59">
                  <c:v>217.5909688822955</c:v>
                </c:pt>
                <c:pt idx="60">
                  <c:v>196.48941600787958</c:v>
                </c:pt>
                <c:pt idx="61">
                  <c:v>176.91738681652467</c:v>
                </c:pt>
                <c:pt idx="62">
                  <c:v>158.78673049910682</c:v>
                </c:pt>
                <c:pt idx="63">
                  <c:v>142.01489429430518</c:v>
                </c:pt>
                <c:pt idx="64">
                  <c:v>126.52452060309137</c:v>
                </c:pt>
                <c:pt idx="65">
                  <c:v>112.24307678934687</c:v>
                </c:pt>
                <c:pt idx="66">
                  <c:v>99.102514708968712</c:v>
                </c:pt>
                <c:pt idx="67">
                  <c:v>87.038957305158561</c:v>
                </c:pt>
                <c:pt idx="68">
                  <c:v>75.992409870665711</c:v>
                </c:pt>
                <c:pt idx="69">
                  <c:v>65.906493812420322</c:v>
                </c:pt>
                <c:pt idx="70">
                  <c:v>56.728200963583618</c:v>
                </c:pt>
                <c:pt idx="71">
                  <c:v>48.407666675430491</c:v>
                </c:pt>
                <c:pt idx="72">
                  <c:v>40.897960089258191</c:v>
                </c:pt>
                <c:pt idx="73">
                  <c:v>34.154890138851073</c:v>
                </c:pt>
                <c:pt idx="74">
                  <c:v>28.136825968967866</c:v>
                </c:pt>
                <c:pt idx="75">
                  <c:v>22.804530576481724</c:v>
                </c:pt>
                <c:pt idx="76">
                  <c:v>18.121006589786717</c:v>
                </c:pt>
                <c:pt idx="77">
                  <c:v>14.051353200177335</c:v>
                </c:pt>
                <c:pt idx="78">
                  <c:v>10.562633347300338</c:v>
                </c:pt>
                <c:pt idx="79">
                  <c:v>7.6237503405148352</c:v>
                </c:pt>
                <c:pt idx="80">
                  <c:v>5.2053331699900642</c:v>
                </c:pt>
                <c:pt idx="81">
                  <c:v>3.2796298264424211</c:v>
                </c:pt>
                <c:pt idx="82">
                  <c:v>1.8204080072763882</c:v>
                </c:pt>
                <c:pt idx="83">
                  <c:v>0.80286264020417764</c:v>
                </c:pt>
                <c:pt idx="84">
                  <c:v>0.20352970372945312</c:v>
                </c:pt>
                <c:pt idx="85">
                  <c:v>2.0586771169374274E-4</c:v>
                </c:pt>
                <c:pt idx="86">
                  <c:v>0.17187351702355774</c:v>
                </c:pt>
                <c:pt idx="87">
                  <c:v>0.69863075747904269</c:v>
                </c:pt>
                <c:pt idx="88">
                  <c:v>1.5616260361046752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Sheet1!$A$12:$A$132</c:f>
              <c:numCache>
                <c:formatCode>General</c:formatCode>
                <c:ptCount val="121"/>
                <c:pt idx="0">
                  <c:v>250</c:v>
                </c:pt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  <c:pt idx="88">
                  <c:v>1130</c:v>
                </c:pt>
                <c:pt idx="89">
                  <c:v>1140</c:v>
                </c:pt>
                <c:pt idx="90">
                  <c:v>1150</c:v>
                </c:pt>
                <c:pt idx="91">
                  <c:v>1160</c:v>
                </c:pt>
                <c:pt idx="92">
                  <c:v>1170</c:v>
                </c:pt>
                <c:pt idx="93">
                  <c:v>1180</c:v>
                </c:pt>
                <c:pt idx="94">
                  <c:v>1190</c:v>
                </c:pt>
                <c:pt idx="95">
                  <c:v>1200</c:v>
                </c:pt>
                <c:pt idx="96">
                  <c:v>1210</c:v>
                </c:pt>
                <c:pt idx="97">
                  <c:v>1220</c:v>
                </c:pt>
                <c:pt idx="98">
                  <c:v>1230</c:v>
                </c:pt>
                <c:pt idx="99">
                  <c:v>1240</c:v>
                </c:pt>
                <c:pt idx="100">
                  <c:v>1250</c:v>
                </c:pt>
                <c:pt idx="101">
                  <c:v>1260</c:v>
                </c:pt>
                <c:pt idx="102">
                  <c:v>1270</c:v>
                </c:pt>
                <c:pt idx="103">
                  <c:v>1280</c:v>
                </c:pt>
                <c:pt idx="104">
                  <c:v>1290</c:v>
                </c:pt>
                <c:pt idx="105">
                  <c:v>1300</c:v>
                </c:pt>
                <c:pt idx="106">
                  <c:v>1310</c:v>
                </c:pt>
                <c:pt idx="107">
                  <c:v>1320</c:v>
                </c:pt>
                <c:pt idx="108">
                  <c:v>1330</c:v>
                </c:pt>
                <c:pt idx="109">
                  <c:v>1340</c:v>
                </c:pt>
                <c:pt idx="110">
                  <c:v>1350</c:v>
                </c:pt>
                <c:pt idx="111">
                  <c:v>1360</c:v>
                </c:pt>
                <c:pt idx="112">
                  <c:v>1370</c:v>
                </c:pt>
                <c:pt idx="113">
                  <c:v>1380</c:v>
                </c:pt>
                <c:pt idx="114">
                  <c:v>1390</c:v>
                </c:pt>
                <c:pt idx="115">
                  <c:v>1400</c:v>
                </c:pt>
                <c:pt idx="116">
                  <c:v>1410</c:v>
                </c:pt>
                <c:pt idx="117">
                  <c:v>1420</c:v>
                </c:pt>
                <c:pt idx="118">
                  <c:v>1430</c:v>
                </c:pt>
                <c:pt idx="119">
                  <c:v>1440</c:v>
                </c:pt>
                <c:pt idx="120">
                  <c:v>1450</c:v>
                </c:pt>
              </c:numCache>
            </c:numRef>
          </c:xVal>
          <c:yVal>
            <c:numRef>
              <c:f>Sheet1!$F$12:$F$132</c:f>
              <c:numCache>
                <c:formatCode>0.00E+00</c:formatCode>
                <c:ptCount val="121"/>
                <c:pt idx="0">
                  <c:v>574998.95355774777</c:v>
                </c:pt>
                <c:pt idx="1">
                  <c:v>518624.11469975166</c:v>
                </c:pt>
                <c:pt idx="2">
                  <c:v>469018.04100763728</c:v>
                </c:pt>
                <c:pt idx="3">
                  <c:v>425187.62378341699</c:v>
                </c:pt>
                <c:pt idx="4">
                  <c:v>386312.4102163213</c:v>
                </c:pt>
                <c:pt idx="5">
                  <c:v>351710.07970194385</c:v>
                </c:pt>
                <c:pt idx="6">
                  <c:v>320809.67873638746</c:v>
                </c:pt>
                <c:pt idx="7">
                  <c:v>293130.68905633129</c:v>
                </c:pt>
                <c:pt idx="8">
                  <c:v>268266.52407327254</c:v>
                </c:pt>
                <c:pt idx="9">
                  <c:v>245871.41750173038</c:v>
                </c:pt>
                <c:pt idx="10">
                  <c:v>225649.93252432879</c:v>
                </c:pt>
                <c:pt idx="11">
                  <c:v>207348.5114557877</c:v>
                </c:pt>
                <c:pt idx="12">
                  <c:v>190748.6261104419</c:v>
                </c:pt>
                <c:pt idx="13">
                  <c:v>175661.19268544653</c:v>
                </c:pt>
                <c:pt idx="14">
                  <c:v>161921.99219228837</c:v>
                </c:pt>
                <c:pt idx="15">
                  <c:v>149387.89550328258</c:v>
                </c:pt>
                <c:pt idx="16">
                  <c:v>137933.73603814965</c:v>
                </c:pt>
                <c:pt idx="17">
                  <c:v>127449.70666048919</c:v>
                </c:pt>
                <c:pt idx="18">
                  <c:v>117839.18313259698</c:v>
                </c:pt>
                <c:pt idx="19">
                  <c:v>109016.89642011211</c:v>
                </c:pt>
                <c:pt idx="20">
                  <c:v>100907.39166449264</c:v>
                </c:pt>
                <c:pt idx="21">
                  <c:v>93443.723802435925</c:v>
                </c:pt>
                <c:pt idx="22">
                  <c:v>86566.349391311363</c:v>
                </c:pt>
                <c:pt idx="23">
                  <c:v>80222.181787740963</c:v>
                </c:pt>
                <c:pt idx="24">
                  <c:v>74363.782868221388</c:v>
                </c:pt>
                <c:pt idx="25">
                  <c:v>68948.669315335821</c:v>
                </c:pt>
                <c:pt idx="26">
                  <c:v>63938.715380305825</c:v>
                </c:pt>
                <c:pt idx="27">
                  <c:v>59299.637172376933</c:v>
                </c:pt>
                <c:pt idx="28">
                  <c:v>55000.546072671692</c:v>
                </c:pt>
                <c:pt idx="29">
                  <c:v>51013.56094521888</c:v>
                </c:pt>
                <c:pt idx="30">
                  <c:v>47313.470515199188</c:v>
                </c:pt>
                <c:pt idx="31">
                  <c:v>43877.438678186423</c:v>
                </c:pt>
                <c:pt idx="32">
                  <c:v>40684.746652878945</c:v>
                </c:pt>
                <c:pt idx="33">
                  <c:v>37716.566839985302</c:v>
                </c:pt>
                <c:pt idx="34">
                  <c:v>34955.764038584712</c:v>
                </c:pt>
                <c:pt idx="35">
                  <c:v>32386.720328058851</c:v>
                </c:pt>
                <c:pt idx="36">
                  <c:v>29995.180472401567</c:v>
                </c:pt>
                <c:pt idx="37">
                  <c:v>27768.115163552666</c:v>
                </c:pt>
                <c:pt idx="38">
                  <c:v>25693.5998069243</c:v>
                </c:pt>
                <c:pt idx="39">
                  <c:v>23760.706878116322</c:v>
                </c:pt>
                <c:pt idx="40">
                  <c:v>21959.410155252597</c:v>
                </c:pt>
                <c:pt idx="41">
                  <c:v>20280.499364833759</c:v>
                </c:pt>
                <c:pt idx="42">
                  <c:v>18715.503977408171</c:v>
                </c:pt>
                <c:pt idx="43">
                  <c:v>17256.625058401951</c:v>
                </c:pt>
                <c:pt idx="44">
                  <c:v>15896.67422382101</c:v>
                </c:pt>
                <c:pt idx="45">
                  <c:v>14629.018874136498</c:v>
                </c:pt>
                <c:pt idx="46">
                  <c:v>13447.532985721415</c:v>
                </c:pt>
                <c:pt idx="47">
                  <c:v>12346.552830414819</c:v>
                </c:pt>
                <c:pt idx="48">
                  <c:v>11320.837072399127</c:v>
                </c:pt>
                <c:pt idx="49">
                  <c:v>10365.530759469571</c:v>
                </c:pt>
                <c:pt idx="50">
                  <c:v>9476.1327845318392</c:v>
                </c:pt>
                <c:pt idx="51">
                  <c:v>8648.4664441176828</c:v>
                </c:pt>
                <c:pt idx="52">
                  <c:v>7878.6527649775126</c:v>
                </c:pt>
                <c:pt idx="53">
                  <c:v>7163.0863083457407</c:v>
                </c:pt>
                <c:pt idx="54">
                  <c:v>6498.4131950801457</c:v>
                </c:pt>
                <c:pt idx="55">
                  <c:v>5881.5111242360354</c:v>
                </c:pt>
                <c:pt idx="56">
                  <c:v>5309.4711833290612</c:v>
                </c:pt>
                <c:pt idx="57">
                  <c:v>4779.5812710632317</c:v>
                </c:pt>
                <c:pt idx="58">
                  <c:v>4289.3109730776896</c:v>
                </c:pt>
                <c:pt idx="59">
                  <c:v>3836.2977486580394</c:v>
                </c:pt>
                <c:pt idx="60">
                  <c:v>3418.3343016783151</c:v>
                </c:pt>
                <c:pt idx="61">
                  <c:v>3033.3570225549443</c:v>
                </c:pt>
                <c:pt idx="62">
                  <c:v>2679.4353999343116</c:v>
                </c:pt>
                <c:pt idx="63">
                  <c:v>2354.7623114004582</c:v>
                </c:pt>
                <c:pt idx="64">
                  <c:v>2057.6451118499203</c:v>
                </c:pt>
                <c:pt idx="65">
                  <c:v>1786.49744648607</c:v>
                </c:pt>
                <c:pt idx="66">
                  <c:v>1539.8317227637999</c:v>
                </c:pt>
                <c:pt idx="67">
                  <c:v>1316.2521821801392</c:v>
                </c:pt>
                <c:pt idx="68">
                  <c:v>1114.4485186535105</c:v>
                </c:pt>
                <c:pt idx="69">
                  <c:v>933.18999544947337</c:v>
                </c:pt>
                <c:pt idx="70">
                  <c:v>771.32001726812246</c:v>
                </c:pt>
                <c:pt idx="71">
                  <c:v>627.75111827189937</c:v>
                </c:pt>
                <c:pt idx="72">
                  <c:v>501.46033055996992</c:v>
                </c:pt>
                <c:pt idx="73">
                  <c:v>391.48490093497634</c:v>
                </c:pt>
                <c:pt idx="74">
                  <c:v>296.91832680503029</c:v>
                </c:pt>
                <c:pt idx="75">
                  <c:v>216.90668475485552</c:v>
                </c:pt>
                <c:pt idx="76">
                  <c:v>150.64522774010928</c:v>
                </c:pt>
                <c:pt idx="77">
                  <c:v>97.375229037004871</c:v>
                </c:pt>
                <c:pt idx="78">
                  <c:v>56.381053041850045</c:v>
                </c:pt>
                <c:pt idx="79">
                  <c:v>26.987434785210294</c:v>
                </c:pt>
                <c:pt idx="80">
                  <c:v>8.5569516234485388</c:v>
                </c:pt>
                <c:pt idx="81">
                  <c:v>0.48767201460117049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Sheet1!$A$12:$A$132</c:f>
              <c:numCache>
                <c:formatCode>General</c:formatCode>
                <c:ptCount val="121"/>
                <c:pt idx="0">
                  <c:v>250</c:v>
                </c:pt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  <c:pt idx="88">
                  <c:v>1130</c:v>
                </c:pt>
                <c:pt idx="89">
                  <c:v>1140</c:v>
                </c:pt>
                <c:pt idx="90">
                  <c:v>1150</c:v>
                </c:pt>
                <c:pt idx="91">
                  <c:v>1160</c:v>
                </c:pt>
                <c:pt idx="92">
                  <c:v>1170</c:v>
                </c:pt>
                <c:pt idx="93">
                  <c:v>1180</c:v>
                </c:pt>
                <c:pt idx="94">
                  <c:v>1190</c:v>
                </c:pt>
                <c:pt idx="95">
                  <c:v>1200</c:v>
                </c:pt>
                <c:pt idx="96">
                  <c:v>1210</c:v>
                </c:pt>
                <c:pt idx="97">
                  <c:v>1220</c:v>
                </c:pt>
                <c:pt idx="98">
                  <c:v>1230</c:v>
                </c:pt>
                <c:pt idx="99">
                  <c:v>1240</c:v>
                </c:pt>
                <c:pt idx="100">
                  <c:v>1250</c:v>
                </c:pt>
                <c:pt idx="101">
                  <c:v>1260</c:v>
                </c:pt>
                <c:pt idx="102">
                  <c:v>1270</c:v>
                </c:pt>
                <c:pt idx="103">
                  <c:v>1280</c:v>
                </c:pt>
                <c:pt idx="104">
                  <c:v>1290</c:v>
                </c:pt>
                <c:pt idx="105">
                  <c:v>1300</c:v>
                </c:pt>
                <c:pt idx="106">
                  <c:v>1310</c:v>
                </c:pt>
                <c:pt idx="107">
                  <c:v>1320</c:v>
                </c:pt>
                <c:pt idx="108">
                  <c:v>1330</c:v>
                </c:pt>
                <c:pt idx="109">
                  <c:v>1340</c:v>
                </c:pt>
                <c:pt idx="110">
                  <c:v>1350</c:v>
                </c:pt>
                <c:pt idx="111">
                  <c:v>1360</c:v>
                </c:pt>
                <c:pt idx="112">
                  <c:v>1370</c:v>
                </c:pt>
                <c:pt idx="113">
                  <c:v>1380</c:v>
                </c:pt>
                <c:pt idx="114">
                  <c:v>1390</c:v>
                </c:pt>
                <c:pt idx="115">
                  <c:v>1400</c:v>
                </c:pt>
                <c:pt idx="116">
                  <c:v>1410</c:v>
                </c:pt>
                <c:pt idx="117">
                  <c:v>1420</c:v>
                </c:pt>
                <c:pt idx="118">
                  <c:v>1430</c:v>
                </c:pt>
                <c:pt idx="119">
                  <c:v>1440</c:v>
                </c:pt>
                <c:pt idx="120">
                  <c:v>1450</c:v>
                </c:pt>
              </c:numCache>
            </c:numRef>
          </c:xVal>
          <c:yVal>
            <c:numRef>
              <c:f>Sheet1!$G$12:$G$132</c:f>
              <c:numCache>
                <c:formatCode>0.00E+00</c:formatCode>
                <c:ptCount val="121"/>
                <c:pt idx="0">
                  <c:v>8049.8808055804539</c:v>
                </c:pt>
                <c:pt idx="1">
                  <c:v>6864.2730590874207</c:v>
                </c:pt>
                <c:pt idx="2">
                  <c:v>5850.6580513422059</c:v>
                </c:pt>
                <c:pt idx="3">
                  <c:v>4981.9118596223216</c:v>
                </c:pt>
                <c:pt idx="4">
                  <c:v>4235.8098971336485</c:v>
                </c:pt>
                <c:pt idx="5">
                  <c:v>3594.0237734055099</c:v>
                </c:pt>
                <c:pt idx="6">
                  <c:v>3041.3472587623082</c:v>
                </c:pt>
                <c:pt idx="7">
                  <c:v>2565.0938303772054</c:v>
                </c:pt>
                <c:pt idx="8">
                  <c:v>2154.6239632433435</c:v>
                </c:pt>
                <c:pt idx="9">
                  <c:v>1800.9714158025997</c:v>
                </c:pt>
                <c:pt idx="10">
                  <c:v>1496.5456852193242</c:v>
                </c:pt>
                <c:pt idx="11">
                  <c:v>1234.8935332944448</c:v>
                </c:pt>
                <c:pt idx="12">
                  <c:v>1010.5066624803424</c:v>
                </c:pt>
                <c:pt idx="13">
                  <c:v>818.66569927398893</c:v>
                </c:pt>
                <c:pt idx="14">
                  <c:v>655.31292938708248</c:v>
                </c:pt>
                <c:pt idx="15">
                  <c:v>516.94794279620396</c:v>
                </c:pt>
                <c:pt idx="16">
                  <c:v>400.54164091621783</c:v>
                </c:pt>
                <c:pt idx="17">
                  <c:v>303.46504269640599</c:v>
                </c:pt>
                <c:pt idx="18">
                  <c:v>223.43008073705624</c:v>
                </c:pt>
                <c:pt idx="19">
                  <c:v>158.44016026820205</c:v>
                </c:pt>
                <c:pt idx="20">
                  <c:v>106.74870533615764</c:v>
                </c:pt>
                <c:pt idx="21">
                  <c:v>66.82426907479379</c:v>
                </c:pt>
                <c:pt idx="22">
                  <c:v>37.321061769519297</c:v>
                </c:pt>
                <c:pt idx="23">
                  <c:v>17.053968995457868</c:v>
                </c:pt>
                <c:pt idx="24">
                  <c:v>4.9773055861155759</c:v>
                </c:pt>
                <c:pt idx="25">
                  <c:v>0.16668955562127161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Sheet1!$A$12:$A$132</c:f>
              <c:numCache>
                <c:formatCode>General</c:formatCode>
                <c:ptCount val="121"/>
                <c:pt idx="0">
                  <c:v>250</c:v>
                </c:pt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  <c:pt idx="88">
                  <c:v>1130</c:v>
                </c:pt>
                <c:pt idx="89">
                  <c:v>1140</c:v>
                </c:pt>
                <c:pt idx="90">
                  <c:v>1150</c:v>
                </c:pt>
                <c:pt idx="91">
                  <c:v>1160</c:v>
                </c:pt>
                <c:pt idx="92">
                  <c:v>1170</c:v>
                </c:pt>
                <c:pt idx="93">
                  <c:v>1180</c:v>
                </c:pt>
                <c:pt idx="94">
                  <c:v>1190</c:v>
                </c:pt>
                <c:pt idx="95">
                  <c:v>1200</c:v>
                </c:pt>
                <c:pt idx="96">
                  <c:v>1210</c:v>
                </c:pt>
                <c:pt idx="97">
                  <c:v>1220</c:v>
                </c:pt>
                <c:pt idx="98">
                  <c:v>1230</c:v>
                </c:pt>
                <c:pt idx="99">
                  <c:v>1240</c:v>
                </c:pt>
                <c:pt idx="100">
                  <c:v>1250</c:v>
                </c:pt>
                <c:pt idx="101">
                  <c:v>1260</c:v>
                </c:pt>
                <c:pt idx="102">
                  <c:v>1270</c:v>
                </c:pt>
                <c:pt idx="103">
                  <c:v>1280</c:v>
                </c:pt>
                <c:pt idx="104">
                  <c:v>1290</c:v>
                </c:pt>
                <c:pt idx="105">
                  <c:v>1300</c:v>
                </c:pt>
                <c:pt idx="106">
                  <c:v>1310</c:v>
                </c:pt>
                <c:pt idx="107">
                  <c:v>1320</c:v>
                </c:pt>
                <c:pt idx="108">
                  <c:v>1330</c:v>
                </c:pt>
                <c:pt idx="109">
                  <c:v>1340</c:v>
                </c:pt>
                <c:pt idx="110">
                  <c:v>1350</c:v>
                </c:pt>
                <c:pt idx="111">
                  <c:v>1360</c:v>
                </c:pt>
                <c:pt idx="112">
                  <c:v>1370</c:v>
                </c:pt>
                <c:pt idx="113">
                  <c:v>1380</c:v>
                </c:pt>
                <c:pt idx="114">
                  <c:v>1390</c:v>
                </c:pt>
                <c:pt idx="115">
                  <c:v>1400</c:v>
                </c:pt>
                <c:pt idx="116">
                  <c:v>1410</c:v>
                </c:pt>
                <c:pt idx="117">
                  <c:v>1420</c:v>
                </c:pt>
                <c:pt idx="118">
                  <c:v>1430</c:v>
                </c:pt>
                <c:pt idx="119">
                  <c:v>1440</c:v>
                </c:pt>
                <c:pt idx="120">
                  <c:v>1450</c:v>
                </c:pt>
              </c:numCache>
            </c:numRef>
          </c:xVal>
          <c:yVal>
            <c:numRef>
              <c:f>Sheet1!$H$12:$H$132</c:f>
              <c:numCache>
                <c:formatCode>0.00E+00</c:formatCode>
                <c:ptCount val="121"/>
                <c:pt idx="0">
                  <c:v>174716.78490502149</c:v>
                </c:pt>
                <c:pt idx="1">
                  <c:v>148587.42072982172</c:v>
                </c:pt>
                <c:pt idx="2">
                  <c:v>126279.5710813105</c:v>
                </c:pt>
                <c:pt idx="3">
                  <c:v>107188.93275559442</c:v>
                </c:pt>
                <c:pt idx="4">
                  <c:v>90820.504518063783</c:v>
                </c:pt>
                <c:pt idx="5">
                  <c:v>76766.189306880129</c:v>
                </c:pt>
                <c:pt idx="6">
                  <c:v>64687.514578446811</c:v>
                </c:pt>
                <c:pt idx="7">
                  <c:v>54302.185254665521</c:v>
                </c:pt>
                <c:pt idx="8">
                  <c:v>45373.534388303451</c:v>
                </c:pt>
                <c:pt idx="9">
                  <c:v>37702.184475901617</c:v>
                </c:pt>
                <c:pt idx="10">
                  <c:v>31119.409482952615</c:v>
                </c:pt>
                <c:pt idx="11">
                  <c:v>25481.815614418581</c:v>
                </c:pt>
                <c:pt idx="12">
                  <c:v>20667.052237509728</c:v>
                </c:pt>
                <c:pt idx="13">
                  <c:v>16570.333135187007</c:v>
                </c:pt>
                <c:pt idx="14">
                  <c:v>13101.599367826489</c:v>
                </c:pt>
                <c:pt idx="15">
                  <c:v>10183.193304320619</c:v>
                </c:pt>
                <c:pt idx="16">
                  <c:v>7747.9422918243545</c:v>
                </c:pt>
                <c:pt idx="17">
                  <c:v>5737.5724236935066</c:v>
                </c:pt>
                <c:pt idx="18">
                  <c:v>4101.3897108862884</c:v>
                </c:pt>
                <c:pt idx="19">
                  <c:v>2795.1789528187346</c:v>
                </c:pt>
                <c:pt idx="20">
                  <c:v>1780.2806849778603</c:v>
                </c:pt>
                <c:pt idx="21">
                  <c:v>1022.8144511806074</c:v>
                </c:pt>
                <c:pt idx="22">
                  <c:v>493.02282820777782</c:v>
                </c:pt>
                <c:pt idx="23">
                  <c:v>164.71550933969539</c:v>
                </c:pt>
                <c:pt idx="24">
                  <c:v>14.796625040059418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Sheet1!$A$12:$A$132</c:f>
              <c:numCache>
                <c:formatCode>General</c:formatCode>
                <c:ptCount val="121"/>
                <c:pt idx="0">
                  <c:v>250</c:v>
                </c:pt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  <c:pt idx="56">
                  <c:v>810</c:v>
                </c:pt>
                <c:pt idx="57">
                  <c:v>820</c:v>
                </c:pt>
                <c:pt idx="58">
                  <c:v>830</c:v>
                </c:pt>
                <c:pt idx="59">
                  <c:v>840</c:v>
                </c:pt>
                <c:pt idx="60">
                  <c:v>850</c:v>
                </c:pt>
                <c:pt idx="61">
                  <c:v>860</c:v>
                </c:pt>
                <c:pt idx="62">
                  <c:v>870</c:v>
                </c:pt>
                <c:pt idx="63">
                  <c:v>880</c:v>
                </c:pt>
                <c:pt idx="64">
                  <c:v>890</c:v>
                </c:pt>
                <c:pt idx="65">
                  <c:v>900</c:v>
                </c:pt>
                <c:pt idx="66">
                  <c:v>910</c:v>
                </c:pt>
                <c:pt idx="67">
                  <c:v>920</c:v>
                </c:pt>
                <c:pt idx="68">
                  <c:v>930</c:v>
                </c:pt>
                <c:pt idx="69">
                  <c:v>940</c:v>
                </c:pt>
                <c:pt idx="70">
                  <c:v>950</c:v>
                </c:pt>
                <c:pt idx="71">
                  <c:v>960</c:v>
                </c:pt>
                <c:pt idx="72">
                  <c:v>970</c:v>
                </c:pt>
                <c:pt idx="73">
                  <c:v>980</c:v>
                </c:pt>
                <c:pt idx="74">
                  <c:v>990</c:v>
                </c:pt>
                <c:pt idx="75">
                  <c:v>1000</c:v>
                </c:pt>
                <c:pt idx="76">
                  <c:v>1010</c:v>
                </c:pt>
                <c:pt idx="77">
                  <c:v>1020</c:v>
                </c:pt>
                <c:pt idx="78">
                  <c:v>1030</c:v>
                </c:pt>
                <c:pt idx="79">
                  <c:v>1040</c:v>
                </c:pt>
                <c:pt idx="80">
                  <c:v>1050</c:v>
                </c:pt>
                <c:pt idx="81">
                  <c:v>1060</c:v>
                </c:pt>
                <c:pt idx="82">
                  <c:v>1070</c:v>
                </c:pt>
                <c:pt idx="83">
                  <c:v>1080</c:v>
                </c:pt>
                <c:pt idx="84">
                  <c:v>1090</c:v>
                </c:pt>
                <c:pt idx="85">
                  <c:v>1100</c:v>
                </c:pt>
                <c:pt idx="86">
                  <c:v>1110</c:v>
                </c:pt>
                <c:pt idx="87">
                  <c:v>1120</c:v>
                </c:pt>
                <c:pt idx="88">
                  <c:v>1130</c:v>
                </c:pt>
                <c:pt idx="89">
                  <c:v>1140</c:v>
                </c:pt>
                <c:pt idx="90">
                  <c:v>1150</c:v>
                </c:pt>
                <c:pt idx="91">
                  <c:v>1160</c:v>
                </c:pt>
                <c:pt idx="92">
                  <c:v>1170</c:v>
                </c:pt>
                <c:pt idx="93">
                  <c:v>1180</c:v>
                </c:pt>
                <c:pt idx="94">
                  <c:v>1190</c:v>
                </c:pt>
                <c:pt idx="95">
                  <c:v>1200</c:v>
                </c:pt>
                <c:pt idx="96">
                  <c:v>1210</c:v>
                </c:pt>
                <c:pt idx="97">
                  <c:v>1220</c:v>
                </c:pt>
                <c:pt idx="98">
                  <c:v>1230</c:v>
                </c:pt>
                <c:pt idx="99">
                  <c:v>1240</c:v>
                </c:pt>
                <c:pt idx="100">
                  <c:v>1250</c:v>
                </c:pt>
                <c:pt idx="101">
                  <c:v>1260</c:v>
                </c:pt>
                <c:pt idx="102">
                  <c:v>1270</c:v>
                </c:pt>
                <c:pt idx="103">
                  <c:v>1280</c:v>
                </c:pt>
                <c:pt idx="104">
                  <c:v>1290</c:v>
                </c:pt>
                <c:pt idx="105">
                  <c:v>1300</c:v>
                </c:pt>
                <c:pt idx="106">
                  <c:v>1310</c:v>
                </c:pt>
                <c:pt idx="107">
                  <c:v>1320</c:v>
                </c:pt>
                <c:pt idx="108">
                  <c:v>1330</c:v>
                </c:pt>
                <c:pt idx="109">
                  <c:v>1340</c:v>
                </c:pt>
                <c:pt idx="110">
                  <c:v>1350</c:v>
                </c:pt>
                <c:pt idx="111">
                  <c:v>1360</c:v>
                </c:pt>
                <c:pt idx="112">
                  <c:v>1370</c:v>
                </c:pt>
                <c:pt idx="113">
                  <c:v>1380</c:v>
                </c:pt>
                <c:pt idx="114">
                  <c:v>1390</c:v>
                </c:pt>
                <c:pt idx="115">
                  <c:v>1400</c:v>
                </c:pt>
                <c:pt idx="116">
                  <c:v>1410</c:v>
                </c:pt>
                <c:pt idx="117">
                  <c:v>1420</c:v>
                </c:pt>
                <c:pt idx="118">
                  <c:v>1430</c:v>
                </c:pt>
                <c:pt idx="119">
                  <c:v>1440</c:v>
                </c:pt>
                <c:pt idx="120">
                  <c:v>1450</c:v>
                </c:pt>
              </c:numCache>
            </c:numRef>
          </c:xVal>
          <c:yVal>
            <c:numRef>
              <c:f>Sheet1!$I$12:$I$132</c:f>
              <c:numCache>
                <c:formatCode>0.00E+00</c:formatCode>
                <c:ptCount val="121"/>
                <c:pt idx="0">
                  <c:v>1417032.1097479826</c:v>
                </c:pt>
                <c:pt idx="1">
                  <c:v>1340317.3343175871</c:v>
                </c:pt>
                <c:pt idx="2">
                  <c:v>1265144.2451142506</c:v>
                </c:pt>
                <c:pt idx="3">
                  <c:v>1191100.0830203579</c:v>
                </c:pt>
                <c:pt idx="4">
                  <c:v>1117761.8938607466</c:v>
                </c:pt>
                <c:pt idx="5">
                  <c:v>1044678.1380199447</c:v>
                </c:pt>
                <c:pt idx="6">
                  <c:v>971344.04445694713</c:v>
                </c:pt>
                <c:pt idx="7">
                  <c:v>897165.69863477186</c:v>
                </c:pt>
                <c:pt idx="8">
                  <c:v>821403.37740993896</c:v>
                </c:pt>
                <c:pt idx="9">
                  <c:v>743074.50045960303</c:v>
                </c:pt>
                <c:pt idx="10">
                  <c:v>660771.08035101439</c:v>
                </c:pt>
                <c:pt idx="11">
                  <c:v>572272.73980461888</c:v>
                </c:pt>
                <c:pt idx="12">
                  <c:v>473573.92373948044</c:v>
                </c:pt>
                <c:pt idx="13">
                  <c:v>355642.04868611973</c:v>
                </c:pt>
                <c:pt idx="14">
                  <c:v>183589.74680994934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24864"/>
        <c:axId val="151523328"/>
      </c:scatterChart>
      <c:valAx>
        <c:axId val="15152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523328"/>
        <c:crosses val="autoZero"/>
        <c:crossBetween val="midCat"/>
      </c:valAx>
      <c:valAx>
        <c:axId val="151523328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51524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10</xdr:row>
      <xdr:rowOff>142875</xdr:rowOff>
    </xdr:from>
    <xdr:to>
      <xdr:col>18</xdr:col>
      <xdr:colOff>552450</xdr:colOff>
      <xdr:row>25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25</xdr:row>
      <xdr:rowOff>76200</xdr:rowOff>
    </xdr:from>
    <xdr:to>
      <xdr:col>18</xdr:col>
      <xdr:colOff>419100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2"/>
  <sheetViews>
    <sheetView tabSelected="1" workbookViewId="0">
      <selection activeCell="L8" sqref="L8"/>
    </sheetView>
  </sheetViews>
  <sheetFormatPr defaultRowHeight="15" x14ac:dyDescent="0.25"/>
  <cols>
    <col min="4" max="4" width="11" bestFit="1" customWidth="1"/>
  </cols>
  <sheetData>
    <row r="2" spans="1:11" x14ac:dyDescent="0.25">
      <c r="B2" s="1">
        <v>1.3806485199999999E-23</v>
      </c>
      <c r="D2" t="s">
        <v>6</v>
      </c>
      <c r="E2" s="1">
        <v>1.8270000000000002E-2</v>
      </c>
      <c r="G2" t="s">
        <v>11</v>
      </c>
      <c r="H2" s="1">
        <v>7.0209999999999999E-4</v>
      </c>
    </row>
    <row r="3" spans="1:11" x14ac:dyDescent="0.25">
      <c r="B3">
        <v>300</v>
      </c>
      <c r="D3" t="s">
        <v>7</v>
      </c>
      <c r="E3" s="1">
        <v>5.7729999999999997E-2</v>
      </c>
      <c r="G3" t="s">
        <v>12</v>
      </c>
      <c r="H3">
        <v>1108</v>
      </c>
    </row>
    <row r="4" spans="1:11" x14ac:dyDescent="0.25">
      <c r="A4" t="s">
        <v>8</v>
      </c>
      <c r="B4" s="1">
        <f>B3*B2</f>
        <v>4.1419455599999992E-21</v>
      </c>
    </row>
    <row r="5" spans="1:11" x14ac:dyDescent="0.25">
      <c r="D5" t="s">
        <v>9</v>
      </c>
      <c r="E5" s="1">
        <v>1777</v>
      </c>
      <c r="G5" s="1">
        <v>1292</v>
      </c>
      <c r="H5" t="s">
        <v>4</v>
      </c>
      <c r="I5" s="1">
        <v>1052000</v>
      </c>
    </row>
    <row r="6" spans="1:11" x14ac:dyDescent="0.25">
      <c r="D6" t="s">
        <v>10</v>
      </c>
      <c r="E6" s="1">
        <v>39800</v>
      </c>
      <c r="G6" s="1">
        <v>28950</v>
      </c>
    </row>
    <row r="8" spans="1:11" x14ac:dyDescent="0.25">
      <c r="E8" t="s">
        <v>5</v>
      </c>
      <c r="G8" t="s">
        <v>5</v>
      </c>
      <c r="I8" t="s">
        <v>5</v>
      </c>
    </row>
    <row r="9" spans="1:11" x14ac:dyDescent="0.25">
      <c r="E9">
        <v>1.1556999999999999</v>
      </c>
      <c r="G9">
        <v>2.5</v>
      </c>
      <c r="I9">
        <v>3.2</v>
      </c>
    </row>
    <row r="10" spans="1:11" x14ac:dyDescent="0.25">
      <c r="E10" s="1">
        <f>E$9-$H$2*$B$3*$B$3/($B$3+$H$3)</f>
        <v>1.1108214488636363</v>
      </c>
      <c r="G10" s="1">
        <f>G$9-$H$2*$B$3*$B$3/($B$3+$H$3)</f>
        <v>2.4551214488636361</v>
      </c>
      <c r="I10" s="1">
        <f>I$9-$H$2*$B$3*$B$3/($B$3+$H$3)</f>
        <v>3.1551214488636363</v>
      </c>
    </row>
    <row r="11" spans="1:11" x14ac:dyDescent="0.25">
      <c r="A11" t="s">
        <v>1</v>
      </c>
      <c r="B11" t="s">
        <v>0</v>
      </c>
      <c r="D11" t="s">
        <v>3</v>
      </c>
      <c r="E11" t="s">
        <v>2</v>
      </c>
    </row>
    <row r="12" spans="1:11" x14ac:dyDescent="0.25">
      <c r="A12">
        <v>250</v>
      </c>
      <c r="B12">
        <v>1804000</v>
      </c>
      <c r="D12">
        <f>6.626E-34*300000000/A12/0.000000001/1.6E-19</f>
        <v>4.9695</v>
      </c>
      <c r="E12" s="1">
        <f>IF($D12-E$10+$E$2&gt;0,IF($E$2/kt&lt;100,($D12-E$10+$E$2)^2*E$5/(EXP($E$2/$B$4)-1)+($D12-E$10-$E$2)^2*E$5/(1-EXP(-$E$2/$B$4)),($D12-E$10-$E$2)^2*E$5/(1-EXP(-$E$2/$B$4))),0)</f>
        <v>26208.507141042599</v>
      </c>
      <c r="F12" s="1">
        <f>IF($D12-E$10-$E$3&gt;0,IF($E$3/kt&lt;100,($D12-E$10+$E$3)^2*E$6/(EXP($E$3/kt)-1)+($D12-E$10-$E$3)^2*E$6/(1-EXP(-$E$3/kt)),($D12-E$10-$E$3)^2*E$6/(1-EXP(-$E$3/kt))),0)</f>
        <v>574998.95355774777</v>
      </c>
      <c r="G12" s="1">
        <f>IF($D12-G$10+$E$2&gt;0,IF($E$2/kt&lt;100,($D12-G$10+$E$2)^2*G$5/(EXP($E$2/$B$4)-1)+($D12-G$10-$E$2)^2*G$5/(1-EXP(-$E$2/$B$4)),($D12-G$10-$E$2)^2*G$5/(1-EXP(-$E$2/$B$4))),0)</f>
        <v>8049.8808055804539</v>
      </c>
      <c r="H12" s="1">
        <f>IF($D12-G$10-$E$3&gt;0,IF($E$3/kt&lt;100,($D12-G$10+$E$3)^2*G$6/(EXP($E$3/kt)-1)+($D12-G$10-$E$3)^2*G$6/(1-EXP(-$E$3/kt)),($D12-G$10-$E$3)^2*G$6/(1-EXP(-$E$3/kt))),0)</f>
        <v>174716.78490502149</v>
      </c>
      <c r="I12" s="1">
        <f>IF($D12-I$10&gt;0,($D12-I$10)^(0.5)*I$5,0)</f>
        <v>1417032.1097479826</v>
      </c>
      <c r="J12" s="1"/>
      <c r="K12" s="1">
        <f>SUM(E12:I12)</f>
        <v>2201006.2361573749</v>
      </c>
    </row>
    <row r="13" spans="1:11" x14ac:dyDescent="0.25">
      <c r="A13">
        <v>260</v>
      </c>
      <c r="B13">
        <v>1930000</v>
      </c>
      <c r="D13">
        <f t="shared" ref="D13:D76" si="0">6.626E-34*300000000/A13/0.000000001/1.6E-19</f>
        <v>4.7783653846153848</v>
      </c>
      <c r="E13" s="1">
        <f>IF($D13-E$10+$E$2&gt;0,IF($E$2/kt&lt;100,($D13-E$10+$E$2)^2*E$5/(EXP($E$2/$B$4)-1)+($D13-E$10-$E$2)^2*E$5/(1-EXP(-$E$2/$B$4)),($D13-E$10-$E$2)^2*E$5/(1-EXP(-$E$2/$B$4))),0)</f>
        <v>23664.664858745091</v>
      </c>
      <c r="F13" s="1">
        <f>IF($D13-E$10-$E$3&gt;0,IF($E$3/kt&lt;100,($D13-E$10+$E$3)^2*E$6/(EXP($E$3/kt)-1)+($D13-E$10-$E$3)^2*E$6/(1-EXP(-$E$3/kt)),($D13-E$10-$E$3)^2*E$6/(1-EXP(-$E$3/kt))),0)</f>
        <v>518624.11469975166</v>
      </c>
      <c r="G13" s="1">
        <f>IF($D13-G$10+$E$2&gt;0,IF($E$2/kt&lt;100,($D13-G$10+$E$2)^2*G$5/(EXP($E$2/$B$4)-1)+($D13-G$10-$E$2)^2*G$5/(1-EXP(-$E$2/$B$4)),($D13-G$10-$E$2)^2*G$5/(1-EXP(-$E$2/$B$4))),0)</f>
        <v>6864.2730590874207</v>
      </c>
      <c r="H13" s="1">
        <f>IF($D13-G$10-$E$3&gt;0,IF($E$3/kt&lt;100,($D13-G$10+$E$3)^2*G$6/(EXP($E$3/kt)-1)+($D13-G$10-$E$3)^2*G$6/(1-EXP(-$E$3/kt)),($D13-G$10-$E$3)^2*G$6/(1-EXP(-$E$3/kt))),0)</f>
        <v>148587.42072982172</v>
      </c>
      <c r="I13" s="1">
        <f t="shared" ref="I13:I76" si="1">IF($D13-I$10&gt;0,($D13-I$10)^(0.5)*I$5,0)</f>
        <v>1340317.3343175871</v>
      </c>
      <c r="J13" s="1"/>
      <c r="K13" s="1">
        <f>SUM(E13:I13)</f>
        <v>2038057.807664993</v>
      </c>
    </row>
    <row r="14" spans="1:11" x14ac:dyDescent="0.25">
      <c r="A14">
        <v>270</v>
      </c>
      <c r="B14">
        <v>2139000</v>
      </c>
      <c r="D14">
        <f t="shared" si="0"/>
        <v>4.6013888888888888</v>
      </c>
      <c r="E14" s="1">
        <f>IF($D14-E$10+$E$2&gt;0,IF($E$2/kt&lt;100,($D14-E$10+$E$2)^2*E$5/(EXP($E$2/$B$4)-1)+($D14-E$10-$E$2)^2*E$5/(1-EXP(-$E$2/$B$4)),($D14-E$10-$E$2)^2*E$5/(1-EXP(-$E$2/$B$4))),0)</f>
        <v>21425.021582834524</v>
      </c>
      <c r="F14" s="1">
        <f>IF($D14-E$10-$E$3&gt;0,IF($E$3/kt&lt;100,($D14-E$10+$E$3)^2*E$6/(EXP($E$3/kt)-1)+($D14-E$10-$E$3)^2*E$6/(1-EXP(-$E$3/kt)),($D14-E$10-$E$3)^2*E$6/(1-EXP(-$E$3/kt))),0)</f>
        <v>469018.04100763728</v>
      </c>
      <c r="G14" s="1">
        <f>IF($D14-G$10+$E$2&gt;0,IF($E$2/kt&lt;100,($D14-G$10+$E$2)^2*G$5/(EXP($E$2/$B$4)-1)+($D14-G$10-$E$2)^2*G$5/(1-EXP(-$E$2/$B$4)),($D14-G$10-$E$2)^2*G$5/(1-EXP(-$E$2/$B$4))),0)</f>
        <v>5850.6580513422059</v>
      </c>
      <c r="H14" s="1">
        <f>IF($D14-G$10-$E$3&gt;0,IF($E$3/kt&lt;100,($D14-G$10+$E$3)^2*G$6/(EXP($E$3/kt)-1)+($D14-G$10-$E$3)^2*G$6/(1-EXP(-$E$3/kt)),($D14-G$10-$E$3)^2*G$6/(1-EXP(-$E$3/kt))),0)</f>
        <v>126279.5710813105</v>
      </c>
      <c r="I14" s="1">
        <f t="shared" si="1"/>
        <v>1265144.2451142506</v>
      </c>
      <c r="J14" s="1"/>
      <c r="K14" s="1">
        <f t="shared" ref="K14:K77" si="2">SUM(E14:I14)</f>
        <v>1887717.536837375</v>
      </c>
    </row>
    <row r="15" spans="1:11" x14ac:dyDescent="0.25">
      <c r="A15">
        <v>280</v>
      </c>
      <c r="B15">
        <v>2332000</v>
      </c>
      <c r="D15">
        <f>6.626E-34*300000000/A15/0.000000001/1.6E-19</f>
        <v>4.4370535714285708</v>
      </c>
      <c r="E15" s="1">
        <f>IF($D15-E$10+$E$2&gt;0,IF($E$2/kt&lt;100,($D15-E$10+$E$2)^2*E$5/(EXP($E$2/$B$4)-1)+($D15-E$10-$E$2)^2*E$5/(1-EXP(-$E$2/$B$4)),($D15-E$10-$E$2)^2*E$5/(1-EXP(-$E$2/$B$4))),0)</f>
        <v>19445.024019484295</v>
      </c>
      <c r="F15" s="1">
        <f>IF($D15-E$10-$E$3&gt;0,IF($E$3/kt&lt;100,($D15-E$10+$E$3)^2*E$6/(EXP($E$3/kt)-1)+($D15-E$10-$E$3)^2*E$6/(1-EXP(-$E$3/kt)),($D15-E$10-$E$3)^2*E$6/(1-EXP(-$E$3/kt))),0)</f>
        <v>425187.62378341699</v>
      </c>
      <c r="G15" s="1">
        <f>IF($D15-G$10+$E$2&gt;0,IF($E$2/kt&lt;100,($D15-G$10+$E$2)^2*G$5/(EXP($E$2/$B$4)-1)+($D15-G$10-$E$2)^2*G$5/(1-EXP(-$E$2/$B$4)),($D15-G$10-$E$2)^2*G$5/(1-EXP(-$E$2/$B$4))),0)</f>
        <v>4981.9118596223216</v>
      </c>
      <c r="H15" s="1">
        <f>IF($D15-G$10-$E$3&gt;0,IF($E$3/kt&lt;100,($D15-G$10+$E$3)^2*G$6/(EXP($E$3/kt)-1)+($D15-G$10-$E$3)^2*G$6/(1-EXP(-$E$3/kt)),($D15-G$10-$E$3)^2*G$6/(1-EXP(-$E$3/kt))),0)</f>
        <v>107188.93275559442</v>
      </c>
      <c r="I15" s="1">
        <f t="shared" si="1"/>
        <v>1191100.0830203579</v>
      </c>
      <c r="J15" s="1"/>
      <c r="K15" s="1">
        <f t="shared" si="2"/>
        <v>1747903.5754384759</v>
      </c>
    </row>
    <row r="16" spans="1:11" x14ac:dyDescent="0.25">
      <c r="A16">
        <v>290</v>
      </c>
      <c r="B16">
        <v>2302000</v>
      </c>
      <c r="D16">
        <f>6.626E-34*300000000/A16/0.000000001/1.6E-19</f>
        <v>4.2840517241379308</v>
      </c>
      <c r="E16" s="1">
        <f>IF($D16-E$10+$E$2&gt;0,IF($E$2/kt&lt;100,($D16-E$10+$E$2)^2*E$5/(EXP($E$2/$B$4)-1)+($D16-E$10-$E$2)^2*E$5/(1-EXP(-$E$2/$B$4)),($D16-E$10-$E$2)^2*E$5/(1-EXP(-$E$2/$B$4))),0)</f>
        <v>17687.856999619078</v>
      </c>
      <c r="F16" s="1">
        <f>IF($D16-E$10-$E$3&gt;0,IF($E$3/kt&lt;100,($D16-E$10+$E$3)^2*E$6/(EXP($E$3/kt)-1)+($D16-E$10-$E$3)^2*E$6/(1-EXP(-$E$3/kt)),($D16-E$10-$E$3)^2*E$6/(1-EXP(-$E$3/kt))),0)</f>
        <v>386312.4102163213</v>
      </c>
      <c r="G16" s="1">
        <f>IF($D16-G$10+$E$2&gt;0,IF($E$2/kt&lt;100,($D16-G$10+$E$2)^2*G$5/(EXP($E$2/$B$4)-1)+($D16-G$10-$E$2)^2*G$5/(1-EXP(-$E$2/$B$4)),($D16-G$10-$E$2)^2*G$5/(1-EXP(-$E$2/$B$4))),0)</f>
        <v>4235.8098971336485</v>
      </c>
      <c r="H16" s="1">
        <f>IF($D16-G$10-$E$3&gt;0,IF($E$3/kt&lt;100,($D16-G$10+$E$3)^2*G$6/(EXP($E$3/kt)-1)+($D16-G$10-$E$3)^2*G$6/(1-EXP(-$E$3/kt)),($D16-G$10-$E$3)^2*G$6/(1-EXP(-$E$3/kt))),0)</f>
        <v>90820.504518063783</v>
      </c>
      <c r="I16" s="1">
        <f t="shared" si="1"/>
        <v>1117761.8938607466</v>
      </c>
      <c r="J16" s="1"/>
      <c r="K16" s="1">
        <f t="shared" si="2"/>
        <v>1616818.4754918846</v>
      </c>
    </row>
    <row r="17" spans="1:11" x14ac:dyDescent="0.25">
      <c r="A17">
        <v>300</v>
      </c>
      <c r="B17">
        <v>1797000</v>
      </c>
      <c r="D17">
        <f>6.626E-34*300000000/A17/0.000000001/1.6E-19</f>
        <v>4.1412500000000003</v>
      </c>
      <c r="E17" s="1">
        <f>IF($D17-E$10+$E$2&gt;0,IF($E$2/kt&lt;100,($D17-E$10+$E$2)^2*E$5/(EXP($E$2/$B$4)-1)+($D17-E$10-$E$2)^2*E$5/(1-EXP(-$E$2/$B$4)),($D17-E$10-$E$2)^2*E$5/(1-EXP(-$E$2/$B$4))),0)</f>
        <v>16122.897166775827</v>
      </c>
      <c r="F17" s="1">
        <f>IF($D17-E$10-$E$3&gt;0,IF($E$3/kt&lt;100,($D17-E$10+$E$3)^2*E$6/(EXP($E$3/kt)-1)+($D17-E$10-$E$3)^2*E$6/(1-EXP(-$E$3/kt)),($D17-E$10-$E$3)^2*E$6/(1-EXP(-$E$3/kt))),0)</f>
        <v>351710.07970194385</v>
      </c>
      <c r="G17" s="1">
        <f>IF($D17-G$10+$E$2&gt;0,IF($E$2/kt&lt;100,($D17-G$10+$E$2)^2*G$5/(EXP($E$2/$B$4)-1)+($D17-G$10-$E$2)^2*G$5/(1-EXP(-$E$2/$B$4)),($D17-G$10-$E$2)^2*G$5/(1-EXP(-$E$2/$B$4))),0)</f>
        <v>3594.0237734055099</v>
      </c>
      <c r="H17" s="1">
        <f>IF($D17-G$10-$E$3&gt;0,IF($E$3/kt&lt;100,($D17-G$10+$E$3)^2*G$6/(EXP($E$3/kt)-1)+($D17-G$10-$E$3)^2*G$6/(1-EXP(-$E$3/kt)),($D17-G$10-$E$3)^2*G$6/(1-EXP(-$E$3/kt))),0)</f>
        <v>76766.189306880129</v>
      </c>
      <c r="I17" s="1">
        <f t="shared" si="1"/>
        <v>1044678.1380199447</v>
      </c>
      <c r="J17" s="1"/>
      <c r="K17" s="1">
        <f t="shared" si="2"/>
        <v>1492871.3279689499</v>
      </c>
    </row>
    <row r="18" spans="1:11" x14ac:dyDescent="0.25">
      <c r="A18">
        <v>310</v>
      </c>
      <c r="B18">
        <v>1469000</v>
      </c>
      <c r="D18">
        <f>6.626E-34*300000000/A18/0.000000001/1.6E-19</f>
        <v>4.0076612903225808</v>
      </c>
      <c r="E18" s="1">
        <f>IF($D18-E$10+$E$2&gt;0,IF($E$2/kt&lt;100,($D18-E$10+$E$2)^2*E$5/(EXP($E$2/$B$4)-1)+($D18-E$10-$E$2)^2*E$5/(1-EXP(-$E$2/$B$4)),($D18-E$10-$E$2)^2*E$5/(1-EXP(-$E$2/$B$4))),0)</f>
        <v>14724.514018242942</v>
      </c>
      <c r="F18" s="1">
        <f>IF($D18-E$10-$E$3&gt;0,IF($E$3/kt&lt;100,($D18-E$10+$E$3)^2*E$6/(EXP($E$3/kt)-1)+($D18-E$10-$E$3)^2*E$6/(1-EXP(-$E$3/kt)),($D18-E$10-$E$3)^2*E$6/(1-EXP(-$E$3/kt))),0)</f>
        <v>320809.67873638746</v>
      </c>
      <c r="G18" s="1">
        <f>IF($D18-G$10+$E$2&gt;0,IF($E$2/kt&lt;100,($D18-G$10+$E$2)^2*G$5/(EXP($E$2/$B$4)-1)+($D18-G$10-$E$2)^2*G$5/(1-EXP(-$E$2/$B$4)),($D18-G$10-$E$2)^2*G$5/(1-EXP(-$E$2/$B$4))),0)</f>
        <v>3041.3472587623082</v>
      </c>
      <c r="H18" s="1">
        <f>IF($D18-G$10-$E$3&gt;0,IF($E$3/kt&lt;100,($D18-G$10+$E$3)^2*G$6/(EXP($E$3/kt)-1)+($D18-G$10-$E$3)^2*G$6/(1-EXP(-$E$3/kt)),($D18-G$10-$E$3)^2*G$6/(1-EXP(-$E$3/kt))),0)</f>
        <v>64687.514578446811</v>
      </c>
      <c r="I18" s="1">
        <f t="shared" si="1"/>
        <v>971344.04445694713</v>
      </c>
      <c r="J18" s="1"/>
      <c r="K18" s="1">
        <f t="shared" si="2"/>
        <v>1374607.0990487866</v>
      </c>
    </row>
    <row r="19" spans="1:11" x14ac:dyDescent="0.25">
      <c r="A19">
        <v>320</v>
      </c>
      <c r="B19">
        <v>1289000</v>
      </c>
      <c r="D19">
        <f>6.626E-34*300000000/A19/0.000000001/1.6E-19</f>
        <v>3.8824218749999999</v>
      </c>
      <c r="E19" s="1">
        <f>IF($D19-E$10+$E$2&gt;0,IF($E$2/kt&lt;100,($D19-E$10+$E$2)^2*E$5/(EXP($E$2/$B$4)-1)+($D19-E$10-$E$2)^2*E$5/(1-EXP(-$E$2/$B$4)),($D19-E$10-$E$2)^2*E$5/(1-EXP(-$E$2/$B$4))),0)</f>
        <v>13471.132129862624</v>
      </c>
      <c r="F19" s="1">
        <f>IF($D19-E$10-$E$3&gt;0,IF($E$3/kt&lt;100,($D19-E$10+$E$3)^2*E$6/(EXP($E$3/kt)-1)+($D19-E$10-$E$3)^2*E$6/(1-EXP(-$E$3/kt)),($D19-E$10-$E$3)^2*E$6/(1-EXP(-$E$3/kt))),0)</f>
        <v>293130.68905633129</v>
      </c>
      <c r="G19" s="1">
        <f>IF($D19-G$10+$E$2&gt;0,IF($E$2/kt&lt;100,($D19-G$10+$E$2)^2*G$5/(EXP($E$2/$B$4)-1)+($D19-G$10-$E$2)^2*G$5/(1-EXP(-$E$2/$B$4)),($D19-G$10-$E$2)^2*G$5/(1-EXP(-$E$2/$B$4))),0)</f>
        <v>2565.0938303772054</v>
      </c>
      <c r="H19" s="1">
        <f>IF($D19-G$10-$E$3&gt;0,IF($E$3/kt&lt;100,($D19-G$10+$E$3)^2*G$6/(EXP($E$3/kt)-1)+($D19-G$10-$E$3)^2*G$6/(1-EXP(-$E$3/kt)),($D19-G$10-$E$3)^2*G$6/(1-EXP(-$E$3/kt))),0)</f>
        <v>54302.185254665521</v>
      </c>
      <c r="I19" s="1">
        <f t="shared" si="1"/>
        <v>897165.69863477186</v>
      </c>
      <c r="J19" s="1"/>
      <c r="K19" s="1">
        <f t="shared" si="2"/>
        <v>1260634.7989060085</v>
      </c>
    </row>
    <row r="20" spans="1:11" x14ac:dyDescent="0.25">
      <c r="A20">
        <v>330</v>
      </c>
      <c r="B20">
        <v>1178000</v>
      </c>
      <c r="D20">
        <f>6.626E-34*300000000/A20/0.000000001/1.6E-19</f>
        <v>3.7647727272727272</v>
      </c>
      <c r="E20" s="1">
        <f>IF($D20-E$10+$E$2&gt;0,IF($E$2/kt&lt;100,($D20-E$10+$E$2)^2*E$5/(EXP($E$2/$B$4)-1)+($D20-E$10-$E$2)^2*E$5/(1-EXP(-$E$2/$B$4)),($D20-E$10-$E$2)^2*E$5/(1-EXP(-$E$2/$B$4))),0)</f>
        <v>12344.491679009931</v>
      </c>
      <c r="F20" s="1">
        <f>IF($D20-E$10-$E$3&gt;0,IF($E$3/kt&lt;100,($D20-E$10+$E$3)^2*E$6/(EXP($E$3/kt)-1)+($D20-E$10-$E$3)^2*E$6/(1-EXP(-$E$3/kt)),($D20-E$10-$E$3)^2*E$6/(1-EXP(-$E$3/kt))),0)</f>
        <v>268266.52407327254</v>
      </c>
      <c r="G20" s="1">
        <f>IF($D20-G$10+$E$2&gt;0,IF($E$2/kt&lt;100,($D20-G$10+$E$2)^2*G$5/(EXP($E$2/$B$4)-1)+($D20-G$10-$E$2)^2*G$5/(1-EXP(-$E$2/$B$4)),($D20-G$10-$E$2)^2*G$5/(1-EXP(-$E$2/$B$4))),0)</f>
        <v>2154.6239632433435</v>
      </c>
      <c r="H20" s="1">
        <f>IF($D20-G$10-$E$3&gt;0,IF($E$3/kt&lt;100,($D20-G$10+$E$3)^2*G$6/(EXP($E$3/kt)-1)+($D20-G$10-$E$3)^2*G$6/(1-EXP(-$E$3/kt)),($D20-G$10-$E$3)^2*G$6/(1-EXP(-$E$3/kt))),0)</f>
        <v>45373.534388303451</v>
      </c>
      <c r="I20" s="1">
        <f t="shared" si="1"/>
        <v>821403.37740993896</v>
      </c>
      <c r="J20" s="1"/>
      <c r="K20" s="1">
        <f t="shared" si="2"/>
        <v>1149542.5515137683</v>
      </c>
    </row>
    <row r="21" spans="1:11" x14ac:dyDescent="0.25">
      <c r="A21">
        <v>340</v>
      </c>
      <c r="B21">
        <v>1093000</v>
      </c>
      <c r="D21">
        <f t="shared" si="0"/>
        <v>3.6540441176470586</v>
      </c>
      <c r="E21" s="1">
        <f>IF($D21-E$10+$E$2&gt;0,IF($E$2/kt&lt;100,($D21-E$10+$E$2)^2*E$5/(EXP($E$2/$B$4)-1)+($D21-E$10-$E$2)^2*E$5/(1-EXP(-$E$2/$B$4)),($D21-E$10-$E$2)^2*E$5/(1-EXP(-$E$2/$B$4))),0)</f>
        <v>11329.060885743032</v>
      </c>
      <c r="F21" s="1">
        <f>IF($D21-E$10-$E$3&gt;0,IF($E$3/kt&lt;100,($D21-E$10+$E$3)^2*E$6/(EXP($E$3/kt)-1)+($D21-E$10-$E$3)^2*E$6/(1-EXP(-$E$3/kt)),($D21-E$10-$E$3)^2*E$6/(1-EXP(-$E$3/kt))),0)</f>
        <v>245871.41750173038</v>
      </c>
      <c r="G21" s="1">
        <f>IF($D21-G$10+$E$2&gt;0,IF($E$2/kt&lt;100,($D21-G$10+$E$2)^2*G$5/(EXP($E$2/$B$4)-1)+($D21-G$10-$E$2)^2*G$5/(1-EXP(-$E$2/$B$4)),($D21-G$10-$E$2)^2*G$5/(1-EXP(-$E$2/$B$4))),0)</f>
        <v>1800.9714158025997</v>
      </c>
      <c r="H21" s="1">
        <f>IF($D21-G$10-$E$3&gt;0,IF($E$3/kt&lt;100,($D21-G$10+$E$3)^2*G$6/(EXP($E$3/kt)-1)+($D21-G$10-$E$3)^2*G$6/(1-EXP(-$E$3/kt)),($D21-G$10-$E$3)^2*G$6/(1-EXP(-$E$3/kt))),0)</f>
        <v>37702.184475901617</v>
      </c>
      <c r="I21" s="1">
        <f t="shared" si="1"/>
        <v>743074.50045960303</v>
      </c>
      <c r="J21" s="1"/>
      <c r="K21" s="1">
        <f t="shared" si="2"/>
        <v>1039778.1347387807</v>
      </c>
    </row>
    <row r="22" spans="1:11" x14ac:dyDescent="0.25">
      <c r="A22">
        <v>350</v>
      </c>
      <c r="B22">
        <v>1044000</v>
      </c>
      <c r="D22">
        <f>6.626E-34*300000000/A22/0.000000001/1.6E-19</f>
        <v>3.5496428571428571</v>
      </c>
      <c r="E22" s="1">
        <f>IF($D22-E$10+$E$2&gt;0,IF($E$2/kt&lt;100,($D22-E$10+$E$2)^2*E$5/(EXP($E$2/$B$4)-1)+($D22-E$10-$E$2)^2*E$5/(1-EXP(-$E$2/$B$4)),($D22-E$10-$E$2)^2*E$5/(1-EXP(-$E$2/$B$4))),0)</f>
        <v>10411.56582645772</v>
      </c>
      <c r="F22" s="1">
        <f>IF($D22-E$10-$E$3&gt;0,IF($E$3/kt&lt;100,($D22-E$10+$E$3)^2*E$6/(EXP($E$3/kt)-1)+($D22-E$10-$E$3)^2*E$6/(1-EXP(-$E$3/kt)),($D22-E$10-$E$3)^2*E$6/(1-EXP(-$E$3/kt))),0)</f>
        <v>225649.93252432879</v>
      </c>
      <c r="G22" s="1">
        <f>IF($D22-G$10+$E$2&gt;0,IF($E$2/kt&lt;100,($D22-G$10+$E$2)^2*G$5/(EXP($E$2/$B$4)-1)+($D22-G$10-$E$2)^2*G$5/(1-EXP(-$E$2/$B$4)),($D22-G$10-$E$2)^2*G$5/(1-EXP(-$E$2/$B$4))),0)</f>
        <v>1496.5456852193242</v>
      </c>
      <c r="H22" s="1">
        <f>IF($D22-G$10-$E$3&gt;0,IF($E$3/kt&lt;100,($D22-G$10+$E$3)^2*G$6/(EXP($E$3/kt)-1)+($D22-G$10-$E$3)^2*G$6/(1-EXP(-$E$3/kt)),($D22-G$10-$E$3)^2*G$6/(1-EXP(-$E$3/kt))),0)</f>
        <v>31119.409482952615</v>
      </c>
      <c r="I22" s="1">
        <f t="shared" si="1"/>
        <v>660771.08035101439</v>
      </c>
      <c r="J22" s="1"/>
      <c r="K22" s="1">
        <f t="shared" si="2"/>
        <v>929448.5338699728</v>
      </c>
    </row>
    <row r="23" spans="1:11" x14ac:dyDescent="0.25">
      <c r="A23">
        <v>360</v>
      </c>
      <c r="B23">
        <v>1017000</v>
      </c>
      <c r="D23">
        <f t="shared" si="0"/>
        <v>3.4510416666666668</v>
      </c>
      <c r="E23" s="1">
        <f>IF($D23-E$10+$E$2&gt;0,IF($E$2/kt&lt;100,($D23-E$10+$E$2)^2*E$5/(EXP($E$2/$B$4)-1)+($D23-E$10-$E$2)^2*E$5/(1-EXP(-$E$2/$B$4)),($D23-E$10-$E$2)^2*E$5/(1-EXP(-$E$2/$B$4))),0)</f>
        <v>9580.6116503989961</v>
      </c>
      <c r="F23" s="1">
        <f>IF($D23-E$10-$E$3&gt;0,IF($E$3/kt&lt;100,($D23-E$10+$E$3)^2*E$6/(EXP($E$3/kt)-1)+($D23-E$10-$E$3)^2*E$6/(1-EXP(-$E$3/kt)),($D23-E$10-$E$3)^2*E$6/(1-EXP(-$E$3/kt))),0)</f>
        <v>207348.5114557877</v>
      </c>
      <c r="G23" s="1">
        <f>IF($D23-G$10+$E$2&gt;0,IF($E$2/kt&lt;100,($D23-G$10+$E$2)^2*G$5/(EXP($E$2/$B$4)-1)+($D23-G$10-$E$2)^2*G$5/(1-EXP(-$E$2/$B$4)),($D23-G$10-$E$2)^2*G$5/(1-EXP(-$E$2/$B$4))),0)</f>
        <v>1234.8935332944448</v>
      </c>
      <c r="H23" s="1">
        <f>IF($D23-G$10-$E$3&gt;0,IF($E$3/kt&lt;100,($D23-G$10+$E$3)^2*G$6/(EXP($E$3/kt)-1)+($D23-G$10-$E$3)^2*G$6/(1-EXP(-$E$3/kt)),($D23-G$10-$E$3)^2*G$6/(1-EXP(-$E$3/kt))),0)</f>
        <v>25481.815614418581</v>
      </c>
      <c r="I23" s="1">
        <f t="shared" si="1"/>
        <v>572272.73980461888</v>
      </c>
      <c r="J23" s="1"/>
      <c r="K23" s="1">
        <f t="shared" si="2"/>
        <v>815918.57205851865</v>
      </c>
    </row>
    <row r="24" spans="1:11" x14ac:dyDescent="0.25">
      <c r="A24">
        <v>370</v>
      </c>
      <c r="B24">
        <v>726900</v>
      </c>
      <c r="D24">
        <f t="shared" si="0"/>
        <v>3.3577702702702701</v>
      </c>
      <c r="E24" s="1">
        <f>IF($D24-E$10+$E$2&gt;0,IF($E$2/kt&lt;100,($D24-E$10+$E$2)^2*E$5/(EXP($E$2/$B$4)-1)+($D24-E$10-$E$2)^2*E$5/(1-EXP(-$E$2/$B$4)),($D24-E$10-$E$2)^2*E$5/(1-EXP(-$E$2/$B$4))),0)</f>
        <v>8826.3755065289461</v>
      </c>
      <c r="F24" s="1">
        <f>IF($D24-E$10-$E$3&gt;0,IF($E$3/kt&lt;100,($D24-E$10+$E$3)^2*E$6/(EXP($E$3/kt)-1)+($D24-E$10-$E$3)^2*E$6/(1-EXP(-$E$3/kt)),($D24-E$10-$E$3)^2*E$6/(1-EXP(-$E$3/kt))),0)</f>
        <v>190748.6261104419</v>
      </c>
      <c r="G24" s="1">
        <f>IF($D24-G$10+$E$2&gt;0,IF($E$2/kt&lt;100,($D24-G$10+$E$2)^2*G$5/(EXP($E$2/$B$4)-1)+($D24-G$10-$E$2)^2*G$5/(1-EXP(-$E$2/$B$4)),($D24-G$10-$E$2)^2*G$5/(1-EXP(-$E$2/$B$4))),0)</f>
        <v>1010.5066624803424</v>
      </c>
      <c r="H24" s="1">
        <f>IF($D24-G$10-$E$3&gt;0,IF($E$3/kt&lt;100,($D24-G$10+$E$3)^2*G$6/(EXP($E$3/kt)-1)+($D24-G$10-$E$3)^2*G$6/(1-EXP(-$E$3/kt)),($D24-G$10-$E$3)^2*G$6/(1-EXP(-$E$3/kt))),0)</f>
        <v>20667.052237509728</v>
      </c>
      <c r="I24" s="1">
        <f t="shared" si="1"/>
        <v>473573.92373948044</v>
      </c>
      <c r="J24" s="1"/>
      <c r="K24" s="1">
        <f t="shared" si="2"/>
        <v>694826.48425644136</v>
      </c>
    </row>
    <row r="25" spans="1:11" x14ac:dyDescent="0.25">
      <c r="A25">
        <v>380</v>
      </c>
      <c r="B25">
        <v>325400</v>
      </c>
      <c r="D25">
        <f t="shared" si="0"/>
        <v>3.2694078947368421</v>
      </c>
      <c r="E25" s="1">
        <f>IF($D25-E$10+$E$2&gt;0,IF($E$2/kt&lt;100,($D25-E$10+$E$2)^2*E$5/(EXP($E$2/$B$4)-1)+($D25-E$10-$E$2)^2*E$5/(1-EXP(-$E$2/$B$4)),($D25-E$10-$E$2)^2*E$5/(1-EXP(-$E$2/$B$4))),0)</f>
        <v>8140.3561260206279</v>
      </c>
      <c r="F25" s="1">
        <f>IF($D25-E$10-$E$3&gt;0,IF($E$3/kt&lt;100,($D25-E$10+$E$3)^2*E$6/(EXP($E$3/kt)-1)+($D25-E$10-$E$3)^2*E$6/(1-EXP(-$E$3/kt)),($D25-E$10-$E$3)^2*E$6/(1-EXP(-$E$3/kt))),0)</f>
        <v>175661.19268544653</v>
      </c>
      <c r="G25" s="1">
        <f>IF($D25-G$10+$E$2&gt;0,IF($E$2/kt&lt;100,($D25-G$10+$E$2)^2*G$5/(EXP($E$2/$B$4)-1)+($D25-G$10-$E$2)^2*G$5/(1-EXP(-$E$2/$B$4)),($D25-G$10-$E$2)^2*G$5/(1-EXP(-$E$2/$B$4))),0)</f>
        <v>818.66569927398893</v>
      </c>
      <c r="H25" s="1">
        <f>IF($D25-G$10-$E$3&gt;0,IF($E$3/kt&lt;100,($D25-G$10+$E$3)^2*G$6/(EXP($E$3/kt)-1)+($D25-G$10-$E$3)^2*G$6/(1-EXP(-$E$3/kt)),($D25-G$10-$E$3)^2*G$6/(1-EXP(-$E$3/kt))),0)</f>
        <v>16570.333135187007</v>
      </c>
      <c r="I25" s="1">
        <f t="shared" si="1"/>
        <v>355642.04868611973</v>
      </c>
      <c r="J25" s="1"/>
      <c r="K25" s="1">
        <f t="shared" si="2"/>
        <v>556832.59633204783</v>
      </c>
    </row>
    <row r="26" spans="1:11" x14ac:dyDescent="0.25">
      <c r="A26">
        <v>390</v>
      </c>
      <c r="B26">
        <v>162100</v>
      </c>
      <c r="D26">
        <f t="shared" si="0"/>
        <v>3.1855769230769231</v>
      </c>
      <c r="E26" s="1">
        <f>IF($D26-E$10+$E$2&gt;0,IF($E$2/kt&lt;100,($D26-E$10+$E$2)^2*E$5/(EXP($E$2/$B$4)-1)+($D26-E$10-$E$2)^2*E$5/(1-EXP(-$E$2/$B$4)),($D26-E$10-$E$2)^2*E$5/(1-EXP(-$E$2/$B$4))),0)</f>
        <v>7515.1684625404923</v>
      </c>
      <c r="F26" s="1">
        <f>IF($D26-E$10-$E$3&gt;0,IF($E$3/kt&lt;100,($D26-E$10+$E$3)^2*E$6/(EXP($E$3/kt)-1)+($D26-E$10-$E$3)^2*E$6/(1-EXP(-$E$3/kt)),($D26-E$10-$E$3)^2*E$6/(1-EXP(-$E$3/kt))),0)</f>
        <v>161921.99219228837</v>
      </c>
      <c r="G26" s="1">
        <f>IF($D26-G$10+$E$2&gt;0,IF($E$2/kt&lt;100,($D26-G$10+$E$2)^2*G$5/(EXP($E$2/$B$4)-1)+($D26-G$10-$E$2)^2*G$5/(1-EXP(-$E$2/$B$4)),($D26-G$10-$E$2)^2*G$5/(1-EXP(-$E$2/$B$4))),0)</f>
        <v>655.31292938708248</v>
      </c>
      <c r="H26" s="1">
        <f>IF($D26-G$10-$E$3&gt;0,IF($E$3/kt&lt;100,($D26-G$10+$E$3)^2*G$6/(EXP($E$3/kt)-1)+($D26-G$10-$E$3)^2*G$6/(1-EXP(-$E$3/kt)),($D26-G$10-$E$3)^2*G$6/(1-EXP(-$E$3/kt))),0)</f>
        <v>13101.599367826489</v>
      </c>
      <c r="I26" s="1">
        <f t="shared" si="1"/>
        <v>183589.74680994934</v>
      </c>
      <c r="J26" s="1"/>
      <c r="K26" s="1">
        <f t="shared" si="2"/>
        <v>366783.81976199173</v>
      </c>
    </row>
    <row r="27" spans="1:11" x14ac:dyDescent="0.25">
      <c r="A27">
        <v>400</v>
      </c>
      <c r="B27">
        <v>102500</v>
      </c>
      <c r="D27">
        <f t="shared" si="0"/>
        <v>3.1059375</v>
      </c>
      <c r="E27" s="1">
        <f>IF($D27-E$10+$E$2&gt;0,IF($E$2/kt&lt;100,($D27-E$10+$E$2)^2*E$5/(EXP($E$2/$B$4)-1)+($D27-E$10-$E$2)^2*E$5/(1-EXP(-$E$2/$B$4)),($D27-E$10-$E$2)^2*E$5/(1-EXP(-$E$2/$B$4))),0)</f>
        <v>6944.374390680634</v>
      </c>
      <c r="F27" s="1">
        <f>IF($D27-E$10-$E$3&gt;0,IF($E$3/kt&lt;100,($D27-E$10+$E$3)^2*E$6/(EXP($E$3/kt)-1)+($D27-E$10-$E$3)^2*E$6/(1-EXP(-$E$3/kt)),($D27-E$10-$E$3)^2*E$6/(1-EXP(-$E$3/kt))),0)</f>
        <v>149387.89550328258</v>
      </c>
      <c r="G27" s="1">
        <f>IF($D27-G$10+$E$2&gt;0,IF($E$2/kt&lt;100,($D27-G$10+$E$2)^2*G$5/(EXP($E$2/$B$4)-1)+($D27-G$10-$E$2)^2*G$5/(1-EXP(-$E$2/$B$4)),($D27-G$10-$E$2)^2*G$5/(1-EXP(-$E$2/$B$4))),0)</f>
        <v>516.94794279620396</v>
      </c>
      <c r="H27" s="1">
        <f>IF($D27-G$10-$E$3&gt;0,IF($E$3/kt&lt;100,($D27-G$10+$E$3)^2*G$6/(EXP($E$3/kt)-1)+($D27-G$10-$E$3)^2*G$6/(1-EXP(-$E$3/kt)),($D27-G$10-$E$3)^2*G$6/(1-EXP(-$E$3/kt))),0)</f>
        <v>10183.193304320619</v>
      </c>
      <c r="I27" s="1">
        <f t="shared" si="1"/>
        <v>0</v>
      </c>
      <c r="J27" s="1"/>
      <c r="K27" s="1">
        <f t="shared" si="2"/>
        <v>167032.41114108003</v>
      </c>
    </row>
    <row r="28" spans="1:11" x14ac:dyDescent="0.25">
      <c r="A28">
        <v>410</v>
      </c>
      <c r="B28">
        <v>73950</v>
      </c>
      <c r="D28">
        <f t="shared" si="0"/>
        <v>3.0301829268292684</v>
      </c>
      <c r="E28" s="1">
        <f>IF($D28-E$10+$E$2&gt;0,IF($E$2/kt&lt;100,($D28-E$10+$E$2)^2*E$5/(EXP($E$2/$B$4)-1)+($D28-E$10-$E$2)^2*E$5/(1-EXP(-$E$2/$B$4)),($D28-E$10-$E$2)^2*E$5/(1-EXP(-$E$2/$B$4))),0)</f>
        <v>6422.3424310937407</v>
      </c>
      <c r="F28" s="1">
        <f>IF($D28-E$10-$E$3&gt;0,IF($E$3/kt&lt;100,($D28-E$10+$E$3)^2*E$6/(EXP($E$3/kt)-1)+($D28-E$10-$E$3)^2*E$6/(1-EXP(-$E$3/kt)),($D28-E$10-$E$3)^2*E$6/(1-EXP(-$E$3/kt))),0)</f>
        <v>137933.73603814965</v>
      </c>
      <c r="G28" s="1">
        <f>IF($D28-G$10+$E$2&gt;0,IF($E$2/kt&lt;100,($D28-G$10+$E$2)^2*G$5/(EXP($E$2/$B$4)-1)+($D28-G$10-$E$2)^2*G$5/(1-EXP(-$E$2/$B$4)),($D28-G$10-$E$2)^2*G$5/(1-EXP(-$E$2/$B$4))),0)</f>
        <v>400.54164091621783</v>
      </c>
      <c r="H28" s="1">
        <f>IF($D28-G$10-$E$3&gt;0,IF($E$3/kt&lt;100,($D28-G$10+$E$3)^2*G$6/(EXP($E$3/kt)-1)+($D28-G$10-$E$3)^2*G$6/(1-EXP(-$E$3/kt)),($D28-G$10-$E$3)^2*G$6/(1-EXP(-$E$3/kt))),0)</f>
        <v>7747.9422918243545</v>
      </c>
      <c r="I28" s="1">
        <f t="shared" si="1"/>
        <v>0</v>
      </c>
      <c r="J28" s="1"/>
      <c r="K28" s="1">
        <f t="shared" si="2"/>
        <v>152504.56240198397</v>
      </c>
    </row>
    <row r="29" spans="1:11" x14ac:dyDescent="0.25">
      <c r="A29">
        <v>420</v>
      </c>
      <c r="B29">
        <v>52940</v>
      </c>
      <c r="D29">
        <f t="shared" si="0"/>
        <v>2.9580357142857148</v>
      </c>
      <c r="E29" s="1">
        <f>IF($D29-E$10+$E$2&gt;0,IF($E$2/kt&lt;100,($D29-E$10+$E$2)^2*E$5/(EXP($E$2/$B$4)-1)+($D29-E$10-$E$2)^2*E$5/(1-EXP(-$E$2/$B$4)),($D29-E$10-$E$2)^2*E$5/(1-EXP(-$E$2/$B$4))),0)</f>
        <v>5944.1309729380846</v>
      </c>
      <c r="F29" s="1">
        <f>IF($D29-E$10-$E$3&gt;0,IF($E$3/kt&lt;100,($D29-E$10+$E$3)^2*E$6/(EXP($E$3/kt)-1)+($D29-E$10-$E$3)^2*E$6/(1-EXP(-$E$3/kt)),($D29-E$10-$E$3)^2*E$6/(1-EXP(-$E$3/kt))),0)</f>
        <v>127449.70666048919</v>
      </c>
      <c r="G29" s="1">
        <f>IF($D29-G$10+$E$2&gt;0,IF($E$2/kt&lt;100,($D29-G$10+$E$2)^2*G$5/(EXP($E$2/$B$4)-1)+($D29-G$10-$E$2)^2*G$5/(1-EXP(-$E$2/$B$4)),($D29-G$10-$E$2)^2*G$5/(1-EXP(-$E$2/$B$4))),0)</f>
        <v>303.46504269640599</v>
      </c>
      <c r="H29" s="1">
        <f>IF($D29-G$10-$E$3&gt;0,IF($E$3/kt&lt;100,($D29-G$10+$E$3)^2*G$6/(EXP($E$3/kt)-1)+($D29-G$10-$E$3)^2*G$6/(1-EXP(-$E$3/kt)),($D29-G$10-$E$3)^2*G$6/(1-EXP(-$E$3/kt))),0)</f>
        <v>5737.5724236935066</v>
      </c>
      <c r="I29" s="1">
        <f t="shared" si="1"/>
        <v>0</v>
      </c>
      <c r="J29" s="1"/>
      <c r="K29" s="1">
        <f t="shared" si="2"/>
        <v>139434.87509981717</v>
      </c>
    </row>
    <row r="30" spans="1:11" x14ac:dyDescent="0.25">
      <c r="A30">
        <v>430</v>
      </c>
      <c r="B30">
        <v>40230</v>
      </c>
      <c r="D30">
        <f t="shared" si="0"/>
        <v>2.8892441860465112</v>
      </c>
      <c r="E30" s="1">
        <f>IF($D30-E$10+$E$2&gt;0,IF($E$2/kt&lt;100,($D30-E$10+$E$2)^2*E$5/(EXP($E$2/$B$4)-1)+($D30-E$10-$E$2)^2*E$5/(1-EXP(-$E$2/$B$4)),($D30-E$10-$E$2)^2*E$5/(1-EXP(-$E$2/$B$4))),0)</f>
        <v>5505.390618643376</v>
      </c>
      <c r="F30" s="1">
        <f>IF($D30-E$10-$E$3&gt;0,IF($E$3/kt&lt;100,($D30-E$10+$E$3)^2*E$6/(EXP($E$3/kt)-1)+($D30-E$10-$E$3)^2*E$6/(1-EXP(-$E$3/kt)),($D30-E$10-$E$3)^2*E$6/(1-EXP(-$E$3/kt))),0)</f>
        <v>117839.18313259698</v>
      </c>
      <c r="G30" s="1">
        <f>IF($D30-G$10+$E$2&gt;0,IF($E$2/kt&lt;100,($D30-G$10+$E$2)^2*G$5/(EXP($E$2/$B$4)-1)+($D30-G$10-$E$2)^2*G$5/(1-EXP(-$E$2/$B$4)),($D30-G$10-$E$2)^2*G$5/(1-EXP(-$E$2/$B$4))),0)</f>
        <v>223.43008073705624</v>
      </c>
      <c r="H30" s="1">
        <f>IF($D30-G$10-$E$3&gt;0,IF($E$3/kt&lt;100,($D30-G$10+$E$3)^2*G$6/(EXP($E$3/kt)-1)+($D30-G$10-$E$3)^2*G$6/(1-EXP(-$E$3/kt)),($D30-G$10-$E$3)^2*G$6/(1-EXP(-$E$3/kt))),0)</f>
        <v>4101.3897108862884</v>
      </c>
      <c r="I30" s="1">
        <f t="shared" si="1"/>
        <v>0</v>
      </c>
      <c r="J30" s="1"/>
      <c r="K30" s="1">
        <f t="shared" si="2"/>
        <v>127669.39354286371</v>
      </c>
    </row>
    <row r="31" spans="1:11" x14ac:dyDescent="0.25">
      <c r="A31">
        <v>440</v>
      </c>
      <c r="B31">
        <v>31990</v>
      </c>
      <c r="D31">
        <f t="shared" si="0"/>
        <v>2.823579545454546</v>
      </c>
      <c r="E31" s="1">
        <f>IF($D31-E$10+$E$2&gt;0,IF($E$2/kt&lt;100,($D31-E$10+$E$2)^2*E$5/(EXP($E$2/$B$4)-1)+($D31-E$10-$E$2)^2*E$5/(1-EXP(-$E$2/$B$4)),($D31-E$10-$E$2)^2*E$5/(1-EXP(-$E$2/$B$4))),0)</f>
        <v>5102.2821691606814</v>
      </c>
      <c r="F31" s="1">
        <f>IF($D31-E$10-$E$3&gt;0,IF($E$3/kt&lt;100,($D31-E$10+$E$3)^2*E$6/(EXP($E$3/kt)-1)+($D31-E$10-$E$3)^2*E$6/(1-EXP(-$E$3/kt)),($D31-E$10-$E$3)^2*E$6/(1-EXP(-$E$3/kt))),0)</f>
        <v>109016.89642011211</v>
      </c>
      <c r="G31" s="1">
        <f>IF($D31-G$10+$E$2&gt;0,IF($E$2/kt&lt;100,($D31-G$10+$E$2)^2*G$5/(EXP($E$2/$B$4)-1)+($D31-G$10-$E$2)^2*G$5/(1-EXP(-$E$2/$B$4)),($D31-G$10-$E$2)^2*G$5/(1-EXP(-$E$2/$B$4))),0)</f>
        <v>158.44016026820205</v>
      </c>
      <c r="H31" s="1">
        <f>IF($D31-G$10-$E$3&gt;0,IF($E$3/kt&lt;100,($D31-G$10+$E$3)^2*G$6/(EXP($E$3/kt)-1)+($D31-G$10-$E$3)^2*G$6/(1-EXP(-$E$3/kt)),($D31-G$10-$E$3)^2*G$6/(1-EXP(-$E$3/kt))),0)</f>
        <v>2795.1789528187346</v>
      </c>
      <c r="I31" s="1">
        <f t="shared" si="1"/>
        <v>0</v>
      </c>
      <c r="J31" s="1"/>
      <c r="K31" s="1">
        <f t="shared" si="2"/>
        <v>117072.79770235973</v>
      </c>
    </row>
    <row r="32" spans="1:11" x14ac:dyDescent="0.25">
      <c r="A32">
        <v>450</v>
      </c>
      <c r="B32">
        <v>26630</v>
      </c>
      <c r="D32">
        <f t="shared" si="0"/>
        <v>2.7608333333333328</v>
      </c>
      <c r="E32" s="1">
        <f>IF($D32-E$10+$E$2&gt;0,IF($E$2/kt&lt;100,($D32-E$10+$E$2)^2*E$5/(EXP($E$2/$B$4)-1)+($D32-E$10-$E$2)^2*E$5/(1-EXP(-$E$2/$B$4)),($D32-E$10-$E$2)^2*E$5/(1-EXP(-$E$2/$B$4))),0)</f>
        <v>4731.4074632756365</v>
      </c>
      <c r="F32" s="1">
        <f>IF($D32-E$10-$E$3&gt;0,IF($E$3/kt&lt;100,($D32-E$10+$E$3)^2*E$6/(EXP($E$3/kt)-1)+($D32-E$10-$E$3)^2*E$6/(1-EXP(-$E$3/kt)),($D32-E$10-$E$3)^2*E$6/(1-EXP(-$E$3/kt))),0)</f>
        <v>100907.39166449264</v>
      </c>
      <c r="G32" s="1">
        <f>IF($D32-G$10+$E$2&gt;0,IF($E$2/kt&lt;100,($D32-G$10+$E$2)^2*G$5/(EXP($E$2/$B$4)-1)+($D32-G$10-$E$2)^2*G$5/(1-EXP(-$E$2/$B$4)),($D32-G$10-$E$2)^2*G$5/(1-EXP(-$E$2/$B$4))),0)</f>
        <v>106.74870533615764</v>
      </c>
      <c r="H32" s="1">
        <f>IF($D32-G$10-$E$3&gt;0,IF($E$3/kt&lt;100,($D32-G$10+$E$3)^2*G$6/(EXP($E$3/kt)-1)+($D32-G$10-$E$3)^2*G$6/(1-EXP(-$E$3/kt)),($D32-G$10-$E$3)^2*G$6/(1-EXP(-$E$3/kt))),0)</f>
        <v>1780.2806849778603</v>
      </c>
      <c r="I32" s="1">
        <f t="shared" si="1"/>
        <v>0</v>
      </c>
      <c r="J32" s="1"/>
      <c r="K32" s="1">
        <f t="shared" si="2"/>
        <v>107525.82851808229</v>
      </c>
    </row>
    <row r="33" spans="1:11" x14ac:dyDescent="0.25">
      <c r="A33">
        <v>460</v>
      </c>
      <c r="B33">
        <v>21610</v>
      </c>
      <c r="D33">
        <f t="shared" si="0"/>
        <v>2.7008152173913045</v>
      </c>
      <c r="E33" s="1">
        <f>IF($D33-E$10+$E$2&gt;0,IF($E$2/kt&lt;100,($D33-E$10+$E$2)^2*E$5/(EXP($E$2/$B$4)-1)+($D33-E$10-$E$2)^2*E$5/(1-EXP(-$E$2/$B$4)),($D33-E$10-$E$2)^2*E$5/(1-EXP(-$E$2/$B$4))),0)</f>
        <v>4389.7508292939065</v>
      </c>
      <c r="F33" s="1">
        <f>IF($D33-E$10-$E$3&gt;0,IF($E$3/kt&lt;100,($D33-E$10+$E$3)^2*E$6/(EXP($E$3/kt)-1)+($D33-E$10-$E$3)^2*E$6/(1-EXP(-$E$3/kt)),($D33-E$10-$E$3)^2*E$6/(1-EXP(-$E$3/kt))),0)</f>
        <v>93443.723802435925</v>
      </c>
      <c r="G33" s="1">
        <f>IF($D33-G$10+$E$2&gt;0,IF($E$2/kt&lt;100,($D33-G$10+$E$2)^2*G$5/(EXP($E$2/$B$4)-1)+($D33-G$10-$E$2)^2*G$5/(1-EXP(-$E$2/$B$4)),($D33-G$10-$E$2)^2*G$5/(1-EXP(-$E$2/$B$4))),0)</f>
        <v>66.82426907479379</v>
      </c>
      <c r="H33" s="1">
        <f>IF($D33-G$10-$E$3&gt;0,IF($E$3/kt&lt;100,($D33-G$10+$E$3)^2*G$6/(EXP($E$3/kt)-1)+($D33-G$10-$E$3)^2*G$6/(1-EXP(-$E$3/kt)),($D33-G$10-$E$3)^2*G$6/(1-EXP(-$E$3/kt))),0)</f>
        <v>1022.8144511806074</v>
      </c>
      <c r="I33" s="1">
        <f t="shared" si="1"/>
        <v>0</v>
      </c>
      <c r="J33" s="1"/>
      <c r="K33" s="1">
        <f t="shared" si="2"/>
        <v>98923.113351985216</v>
      </c>
    </row>
    <row r="34" spans="1:11" x14ac:dyDescent="0.25">
      <c r="A34">
        <v>470</v>
      </c>
      <c r="B34">
        <v>18780</v>
      </c>
      <c r="D34">
        <f t="shared" si="0"/>
        <v>2.6433510638297868</v>
      </c>
      <c r="E34" s="1">
        <f>IF($D34-E$10+$E$2&gt;0,IF($E$2/kt&lt;100,($D34-E$10+$E$2)^2*E$5/(EXP($E$2/$B$4)-1)+($D34-E$10-$E$2)^2*E$5/(1-EXP(-$E$2/$B$4)),($D34-E$10-$E$2)^2*E$5/(1-EXP(-$E$2/$B$4))),0)</f>
        <v>4074.6293365564807</v>
      </c>
      <c r="F34" s="1">
        <f>IF($D34-E$10-$E$3&gt;0,IF($E$3/kt&lt;100,($D34-E$10+$E$3)^2*E$6/(EXP($E$3/kt)-1)+($D34-E$10-$E$3)^2*E$6/(1-EXP(-$E$3/kt)),($D34-E$10-$E$3)^2*E$6/(1-EXP(-$E$3/kt))),0)</f>
        <v>86566.349391311363</v>
      </c>
      <c r="G34" s="1">
        <f>IF($D34-G$10+$E$2&gt;0,IF($E$2/kt&lt;100,($D34-G$10+$E$2)^2*G$5/(EXP($E$2/$B$4)-1)+($D34-G$10-$E$2)^2*G$5/(1-EXP(-$E$2/$B$4)),($D34-G$10-$E$2)^2*G$5/(1-EXP(-$E$2/$B$4))),0)</f>
        <v>37.321061769519297</v>
      </c>
      <c r="H34" s="1">
        <f>IF($D34-G$10-$E$3&gt;0,IF($E$3/kt&lt;100,($D34-G$10+$E$3)^2*G$6/(EXP($E$3/kt)-1)+($D34-G$10-$E$3)^2*G$6/(1-EXP(-$E$3/kt)),($D34-G$10-$E$3)^2*G$6/(1-EXP(-$E$3/kt))),0)</f>
        <v>493.02282820777782</v>
      </c>
      <c r="I34" s="1">
        <f t="shared" si="1"/>
        <v>0</v>
      </c>
      <c r="J34" s="1"/>
      <c r="K34" s="1">
        <f t="shared" si="2"/>
        <v>91171.32261784513</v>
      </c>
    </row>
    <row r="35" spans="1:11" x14ac:dyDescent="0.25">
      <c r="A35">
        <v>480</v>
      </c>
      <c r="B35">
        <v>15660</v>
      </c>
      <c r="D35">
        <f t="shared" si="0"/>
        <v>2.5882812499999996</v>
      </c>
      <c r="E35" s="1">
        <f>IF($D35-E$10+$E$2&gt;0,IF($E$2/kt&lt;100,($D35-E$10+$E$2)^2*E$5/(EXP($E$2/$B$4)-1)+($D35-E$10-$E$2)^2*E$5/(1-EXP(-$E$2/$B$4)),($D35-E$10-$E$2)^2*E$5/(1-EXP(-$E$2/$B$4))),0)</f>
        <v>3783.6503741906545</v>
      </c>
      <c r="F35" s="1">
        <f>IF($D35-E$10-$E$3&gt;0,IF($E$3/kt&lt;100,($D35-E$10+$E$3)^2*E$6/(EXP($E$3/kt)-1)+($D35-E$10-$E$3)^2*E$6/(1-EXP(-$E$3/kt)),($D35-E$10-$E$3)^2*E$6/(1-EXP(-$E$3/kt))),0)</f>
        <v>80222.181787740963</v>
      </c>
      <c r="G35" s="1">
        <f>IF($D35-G$10+$E$2&gt;0,IF($E$2/kt&lt;100,($D35-G$10+$E$2)^2*G$5/(EXP($E$2/$B$4)-1)+($D35-G$10-$E$2)^2*G$5/(1-EXP(-$E$2/$B$4)),($D35-G$10-$E$2)^2*G$5/(1-EXP(-$E$2/$B$4))),0)</f>
        <v>17.053968995457868</v>
      </c>
      <c r="H35" s="1">
        <f>IF($D35-G$10-$E$3&gt;0,IF($E$3/kt&lt;100,($D35-G$10+$E$3)^2*G$6/(EXP($E$3/kt)-1)+($D35-G$10-$E$3)^2*G$6/(1-EXP(-$E$3/kt)),($D35-G$10-$E$3)^2*G$6/(1-EXP(-$E$3/kt))),0)</f>
        <v>164.71550933969539</v>
      </c>
      <c r="I35" s="1">
        <f t="shared" si="1"/>
        <v>0</v>
      </c>
      <c r="J35" s="1"/>
      <c r="K35" s="1">
        <f t="shared" si="2"/>
        <v>84187.601640266774</v>
      </c>
    </row>
    <row r="36" spans="1:11" x14ac:dyDescent="0.25">
      <c r="A36">
        <v>490</v>
      </c>
      <c r="B36">
        <v>13800</v>
      </c>
      <c r="D36">
        <f t="shared" si="0"/>
        <v>2.5354591836734697</v>
      </c>
      <c r="E36" s="1">
        <f>IF($D36-E$10+$E$2&gt;0,IF($E$2/kt&lt;100,($D36-E$10+$E$2)^2*E$5/(EXP($E$2/$B$4)-1)+($D36-E$10-$E$2)^2*E$5/(1-EXP(-$E$2/$B$4)),($D36-E$10-$E$2)^2*E$5/(1-EXP(-$E$2/$B$4))),0)</f>
        <v>3514.6753551986299</v>
      </c>
      <c r="F36" s="1">
        <f>IF($D36-E$10-$E$3&gt;0,IF($E$3/kt&lt;100,($D36-E$10+$E$3)^2*E$6/(EXP($E$3/kt)-1)+($D36-E$10-$E$3)^2*E$6/(1-EXP(-$E$3/kt)),($D36-E$10-$E$3)^2*E$6/(1-EXP(-$E$3/kt))),0)</f>
        <v>74363.782868221388</v>
      </c>
      <c r="G36" s="1">
        <f>IF($D36-G$10+$E$2&gt;0,IF($E$2/kt&lt;100,($D36-G$10+$E$2)^2*G$5/(EXP($E$2/$B$4)-1)+($D36-G$10-$E$2)^2*G$5/(1-EXP(-$E$2/$B$4)),($D36-G$10-$E$2)^2*G$5/(1-EXP(-$E$2/$B$4))),0)</f>
        <v>4.9773055861155759</v>
      </c>
      <c r="H36" s="1">
        <f>IF($D36-G$10-$E$3&gt;0,IF($E$3/kt&lt;100,($D36-G$10+$E$3)^2*G$6/(EXP($E$3/kt)-1)+($D36-G$10-$E$3)^2*G$6/(1-EXP(-$E$3/kt)),($D36-G$10-$E$3)^2*G$6/(1-EXP(-$E$3/kt))),0)</f>
        <v>14.796625040059418</v>
      </c>
      <c r="I36" s="1">
        <f t="shared" si="1"/>
        <v>0</v>
      </c>
      <c r="J36" s="1"/>
      <c r="K36" s="1">
        <f t="shared" si="2"/>
        <v>77898.2321540462</v>
      </c>
    </row>
    <row r="37" spans="1:11" x14ac:dyDescent="0.25">
      <c r="A37">
        <v>500</v>
      </c>
      <c r="B37">
        <v>12200</v>
      </c>
      <c r="D37">
        <f t="shared" si="0"/>
        <v>2.48475</v>
      </c>
      <c r="E37" s="1">
        <f>IF($D37-E$10+$E$2&gt;0,IF($E$2/kt&lt;100,($D37-E$10+$E$2)^2*E$5/(EXP($E$2/$B$4)-1)+($D37-E$10-$E$2)^2*E$5/(1-EXP(-$E$2/$B$4)),($D37-E$10-$E$2)^2*E$5/(1-EXP(-$E$2/$B$4))),0)</f>
        <v>3265.7885606172704</v>
      </c>
      <c r="F37" s="1">
        <f>IF($D37-E$10-$E$3&gt;0,IF($E$3/kt&lt;100,($D37-E$10+$E$3)^2*E$6/(EXP($E$3/kt)-1)+($D37-E$10-$E$3)^2*E$6/(1-EXP(-$E$3/kt)),($D37-E$10-$E$3)^2*E$6/(1-EXP(-$E$3/kt))),0)</f>
        <v>68948.669315335821</v>
      </c>
      <c r="G37" s="1">
        <f>IF($D37-G$10+$E$2&gt;0,IF($E$2/kt&lt;100,($D37-G$10+$E$2)^2*G$5/(EXP($E$2/$B$4)-1)+($D37-G$10-$E$2)^2*G$5/(1-EXP(-$E$2/$B$4)),($D37-G$10-$E$2)^2*G$5/(1-EXP(-$E$2/$B$4))),0)</f>
        <v>0.16668955562127161</v>
      </c>
      <c r="H37" s="1">
        <f>IF($D37-G$10-$E$3&gt;0,IF($E$3/kt&lt;100,($D37-G$10+$E$3)^2*G$6/(EXP($E$3/kt)-1)+($D37-G$10-$E$3)^2*G$6/(1-EXP(-$E$3/kt)),($D37-G$10-$E$3)^2*G$6/(1-EXP(-$E$3/kt))),0)</f>
        <v>0</v>
      </c>
      <c r="I37" s="1">
        <f t="shared" si="1"/>
        <v>0</v>
      </c>
      <c r="J37" s="1"/>
      <c r="K37" s="1">
        <f t="shared" si="2"/>
        <v>72214.624565508711</v>
      </c>
    </row>
    <row r="38" spans="1:11" x14ac:dyDescent="0.25">
      <c r="A38">
        <v>510</v>
      </c>
      <c r="B38">
        <v>10800</v>
      </c>
      <c r="D38">
        <f t="shared" si="0"/>
        <v>2.4360294117647059</v>
      </c>
      <c r="E38" s="1">
        <f>IF($D38-E$10+$E$2&gt;0,IF($E$2/kt&lt;100,($D38-E$10+$E$2)^2*E$5/(EXP($E$2/$B$4)-1)+($D38-E$10-$E$2)^2*E$5/(1-EXP(-$E$2/$B$4)),($D38-E$10-$E$2)^2*E$5/(1-EXP(-$E$2/$B$4))),0)</f>
        <v>3035.2703126755396</v>
      </c>
      <c r="F38" s="1">
        <f>IF($D38-E$10-$E$3&gt;0,IF($E$3/kt&lt;100,($D38-E$10+$E$3)^2*E$6/(EXP($E$3/kt)-1)+($D38-E$10-$E$3)^2*E$6/(1-EXP(-$E$3/kt)),($D38-E$10-$E$3)^2*E$6/(1-EXP(-$E$3/kt))),0)</f>
        <v>63938.715380305825</v>
      </c>
      <c r="G38" s="1">
        <f>IF($D38-G$10+$E$2&gt;0,IF($E$2/kt&lt;100,($D38-G$10+$E$2)^2*G$5/(EXP($E$2/$B$4)-1)+($D38-G$10-$E$2)^2*G$5/(1-EXP(-$E$2/$B$4)),($D38-G$10-$E$2)^2*G$5/(1-EXP(-$E$2/$B$4))),0)</f>
        <v>0</v>
      </c>
      <c r="H38" s="1">
        <f>IF($D38-G$10-$E$3&gt;0,IF($E$3/kt&lt;100,($D38-G$10+$E$3)^2*G$6/(EXP($E$3/kt)-1)+($D38-G$10-$E$3)^2*G$6/(1-EXP(-$E$3/kt)),($D38-G$10-$E$3)^2*G$6/(1-EXP(-$E$3/kt))),0)</f>
        <v>0</v>
      </c>
      <c r="I38" s="1">
        <f t="shared" si="1"/>
        <v>0</v>
      </c>
      <c r="J38" s="1"/>
      <c r="K38" s="1">
        <f t="shared" si="2"/>
        <v>66973.985692981369</v>
      </c>
    </row>
    <row r="39" spans="1:11" x14ac:dyDescent="0.25">
      <c r="A39">
        <v>520</v>
      </c>
      <c r="B39">
        <v>9553</v>
      </c>
      <c r="D39">
        <f t="shared" si="0"/>
        <v>2.3891826923076924</v>
      </c>
      <c r="E39" s="1">
        <f>IF($D39-E$10+$E$2&gt;0,IF($E$2/kt&lt;100,($D39-E$10+$E$2)^2*E$5/(EXP($E$2/$B$4)-1)+($D39-E$10-$E$2)^2*E$5/(1-EXP(-$E$2/$B$4)),($D39-E$10-$E$2)^2*E$5/(1-EXP(-$E$2/$B$4))),0)</f>
        <v>2821.5738065863966</v>
      </c>
      <c r="F39" s="1">
        <f>IF($D39-E$10-$E$3&gt;0,IF($E$3/kt&lt;100,($D39-E$10+$E$3)^2*E$6/(EXP($E$3/kt)-1)+($D39-E$10-$E$3)^2*E$6/(1-EXP(-$E$3/kt)),($D39-E$10-$E$3)^2*E$6/(1-EXP(-$E$3/kt))),0)</f>
        <v>59299.637172376933</v>
      </c>
      <c r="G39" s="1">
        <f>IF($D39-G$10+$E$2&gt;0,IF($E$2/kt&lt;100,($D39-G$10+$E$2)^2*G$5/(EXP($E$2/$B$4)-1)+($D39-G$10-$E$2)^2*G$5/(1-EXP(-$E$2/$B$4)),($D39-G$10-$E$2)^2*G$5/(1-EXP(-$E$2/$B$4))),0)</f>
        <v>0</v>
      </c>
      <c r="H39" s="1">
        <f>IF($D39-G$10-$E$3&gt;0,IF($E$3/kt&lt;100,($D39-G$10+$E$3)^2*G$6/(EXP($E$3/kt)-1)+($D39-G$10-$E$3)^2*G$6/(1-EXP(-$E$3/kt)),($D39-G$10-$E$3)^2*G$6/(1-EXP(-$E$3/kt))),0)</f>
        <v>0</v>
      </c>
      <c r="I39" s="1">
        <f t="shared" si="1"/>
        <v>0</v>
      </c>
      <c r="J39" s="1"/>
      <c r="K39" s="1">
        <f t="shared" si="2"/>
        <v>62121.210978963332</v>
      </c>
    </row>
    <row r="40" spans="1:11" x14ac:dyDescent="0.25">
      <c r="A40">
        <v>530</v>
      </c>
      <c r="B40">
        <v>8252</v>
      </c>
      <c r="D40">
        <f t="shared" si="0"/>
        <v>2.3441037735849055</v>
      </c>
      <c r="E40" s="1">
        <f>IF($D40-E$10+$E$2&gt;0,IF($E$2/kt&lt;100,($D40-E$10+$E$2)^2*E$5/(EXP($E$2/$B$4)-1)+($D40-E$10-$E$2)^2*E$5/(1-EXP(-$E$2/$B$4)),($D40-E$10-$E$2)^2*E$5/(1-EXP(-$E$2/$B$4))),0)</f>
        <v>2623.3050447720839</v>
      </c>
      <c r="F40" s="1">
        <f>IF($D40-E$10-$E$3&gt;0,IF($E$3/kt&lt;100,($D40-E$10+$E$3)^2*E$6/(EXP($E$3/kt)-1)+($D40-E$10-$E$3)^2*E$6/(1-EXP(-$E$3/kt)),($D40-E$10-$E$3)^2*E$6/(1-EXP(-$E$3/kt))),0)</f>
        <v>55000.546072671692</v>
      </c>
      <c r="G40" s="1">
        <f>IF($D40-G$10+$E$2&gt;0,IF($E$2/kt&lt;100,($D40-G$10+$E$2)^2*G$5/(EXP($E$2/$B$4)-1)+($D40-G$10-$E$2)^2*G$5/(1-EXP(-$E$2/$B$4)),($D40-G$10-$E$2)^2*G$5/(1-EXP(-$E$2/$B$4))),0)</f>
        <v>0</v>
      </c>
      <c r="H40" s="1">
        <f>IF($D40-G$10-$E$3&gt;0,IF($E$3/kt&lt;100,($D40-G$10+$E$3)^2*G$6/(EXP($E$3/kt)-1)+($D40-G$10-$E$3)^2*G$6/(1-EXP(-$E$3/kt)),($D40-G$10-$E$3)^2*G$6/(1-EXP(-$E$3/kt))),0)</f>
        <v>0</v>
      </c>
      <c r="I40" s="1">
        <f t="shared" si="1"/>
        <v>0</v>
      </c>
      <c r="J40" s="1"/>
      <c r="K40" s="1">
        <f t="shared" si="2"/>
        <v>57623.851117443774</v>
      </c>
    </row>
    <row r="41" spans="1:11" x14ac:dyDescent="0.25">
      <c r="A41">
        <v>540</v>
      </c>
      <c r="B41">
        <v>6957</v>
      </c>
      <c r="D41">
        <f t="shared" si="0"/>
        <v>2.3006944444444444</v>
      </c>
      <c r="E41" s="1">
        <f>IF($D41-E$10+$E$2&gt;0,IF($E$2/kt&lt;100,($D41-E$10+$E$2)^2*E$5/(EXP($E$2/$B$4)-1)+($D41-E$10-$E$2)^2*E$5/(1-EXP(-$E$2/$B$4)),($D41-E$10-$E$2)^2*E$5/(1-EXP(-$E$2/$B$4))),0)</f>
        <v>2439.2054103342211</v>
      </c>
      <c r="F41" s="1">
        <f>IF($D41-E$10-$E$3&gt;0,IF($E$3/kt&lt;100,($D41-E$10+$E$3)^2*E$6/(EXP($E$3/kt)-1)+($D41-E$10-$E$3)^2*E$6/(1-EXP(-$E$3/kt)),($D41-E$10-$E$3)^2*E$6/(1-EXP(-$E$3/kt))),0)</f>
        <v>51013.56094521888</v>
      </c>
      <c r="G41" s="1">
        <f>IF($D41-G$10+$E$2&gt;0,IF($E$2/kt&lt;100,($D41-G$10+$E$2)^2*G$5/(EXP($E$2/$B$4)-1)+($D41-G$10-$E$2)^2*G$5/(1-EXP(-$E$2/$B$4)),($D41-G$10-$E$2)^2*G$5/(1-EXP(-$E$2/$B$4))),0)</f>
        <v>0</v>
      </c>
      <c r="H41" s="1">
        <f>IF($D41-G$10-$E$3&gt;0,IF($E$3/kt&lt;100,($D41-G$10+$E$3)^2*G$6/(EXP($E$3/kt)-1)+($D41-G$10-$E$3)^2*G$6/(1-EXP(-$E$3/kt)),($D41-G$10-$E$3)^2*G$6/(1-EXP(-$E$3/kt))),0)</f>
        <v>0</v>
      </c>
      <c r="I41" s="1">
        <f t="shared" si="1"/>
        <v>0</v>
      </c>
      <c r="J41" s="1"/>
      <c r="K41" s="1">
        <f t="shared" si="2"/>
        <v>53452.766355553103</v>
      </c>
    </row>
    <row r="42" spans="1:11" x14ac:dyDescent="0.25">
      <c r="A42">
        <v>550</v>
      </c>
      <c r="B42">
        <v>6406</v>
      </c>
      <c r="D42">
        <f t="shared" si="0"/>
        <v>2.2588636363636363</v>
      </c>
      <c r="E42" s="1">
        <f>IF($D42-E$10+$E$2&gt;0,IF($E$2/kt&lt;100,($D42-E$10+$E$2)^2*E$5/(EXP($E$2/$B$4)-1)+($D42-E$10-$E$2)^2*E$5/(1-EXP(-$E$2/$B$4)),($D42-E$10-$E$2)^2*E$5/(1-EXP(-$E$2/$B$4))),0)</f>
        <v>2268.1364926674469</v>
      </c>
      <c r="F42" s="1">
        <f>IF($D42-E$10-$E$3&gt;0,IF($E$3/kt&lt;100,($D42-E$10+$E$3)^2*E$6/(EXP($E$3/kt)-1)+($D42-E$10-$E$3)^2*E$6/(1-EXP(-$E$3/kt)),($D42-E$10-$E$3)^2*E$6/(1-EXP(-$E$3/kt))),0)</f>
        <v>47313.470515199188</v>
      </c>
      <c r="G42" s="1">
        <f>IF($D42-G$10+$E$2&gt;0,IF($E$2/kt&lt;100,($D42-G$10+$E$2)^2*G$5/(EXP($E$2/$B$4)-1)+($D42-G$10-$E$2)^2*G$5/(1-EXP(-$E$2/$B$4)),($D42-G$10-$E$2)^2*G$5/(1-EXP(-$E$2/$B$4))),0)</f>
        <v>0</v>
      </c>
      <c r="H42" s="1">
        <f>IF($D42-G$10-$E$3&gt;0,IF($E$3/kt&lt;100,($D42-G$10+$E$3)^2*G$6/(EXP($E$3/kt)-1)+($D42-G$10-$E$3)^2*G$6/(1-EXP(-$E$3/kt)),($D42-G$10-$E$3)^2*G$6/(1-EXP(-$E$3/kt))),0)</f>
        <v>0</v>
      </c>
      <c r="I42" s="1">
        <f t="shared" si="1"/>
        <v>0</v>
      </c>
      <c r="J42" s="1"/>
      <c r="K42" s="1">
        <f t="shared" si="2"/>
        <v>49581.607007866638</v>
      </c>
    </row>
    <row r="43" spans="1:11" x14ac:dyDescent="0.25">
      <c r="A43">
        <v>560</v>
      </c>
      <c r="B43">
        <v>5958</v>
      </c>
      <c r="D43">
        <f t="shared" si="0"/>
        <v>2.2185267857142854</v>
      </c>
      <c r="E43" s="1">
        <f>IF($D43-E$10+$E$2&gt;0,IF($E$2/kt&lt;100,($D43-E$10+$E$2)^2*E$5/(EXP($E$2/$B$4)-1)+($D43-E$10-$E$2)^2*E$5/(1-EXP(-$E$2/$B$4)),($D43-E$10-$E$2)^2*E$5/(1-EXP(-$E$2/$B$4))),0)</f>
        <v>2109.0668405988827</v>
      </c>
      <c r="F43" s="1">
        <f>IF($D43-E$10-$E$3&gt;0,IF($E$3/kt&lt;100,($D43-E$10+$E$3)^2*E$6/(EXP($E$3/kt)-1)+($D43-E$10-$E$3)^2*E$6/(1-EXP(-$E$3/kt)),($D43-E$10-$E$3)^2*E$6/(1-EXP(-$E$3/kt))),0)</f>
        <v>43877.438678186423</v>
      </c>
      <c r="G43" s="1">
        <f>IF($D43-G$10+$E$2&gt;0,IF($E$2/kt&lt;100,($D43-G$10+$E$2)^2*G$5/(EXP($E$2/$B$4)-1)+($D43-G$10-$E$2)^2*G$5/(1-EXP(-$E$2/$B$4)),($D43-G$10-$E$2)^2*G$5/(1-EXP(-$E$2/$B$4))),0)</f>
        <v>0</v>
      </c>
      <c r="H43" s="1">
        <f>IF($D43-G$10-$E$3&gt;0,IF($E$3/kt&lt;100,($D43-G$10+$E$3)^2*G$6/(EXP($E$3/kt)-1)+($D43-G$10-$E$3)^2*G$6/(1-EXP(-$E$3/kt)),($D43-G$10-$E$3)^2*G$6/(1-EXP(-$E$3/kt))),0)</f>
        <v>0</v>
      </c>
      <c r="I43" s="1">
        <f t="shared" si="1"/>
        <v>0</v>
      </c>
      <c r="J43" s="1"/>
      <c r="K43" s="1">
        <f t="shared" si="2"/>
        <v>45986.505518785307</v>
      </c>
    </row>
    <row r="44" spans="1:11" x14ac:dyDescent="0.25">
      <c r="A44">
        <v>570</v>
      </c>
      <c r="B44">
        <v>5235</v>
      </c>
      <c r="D44">
        <f t="shared" si="0"/>
        <v>2.1796052631578946</v>
      </c>
      <c r="E44" s="1">
        <f>IF($D44-E$10+$E$2&gt;0,IF($E$2/kt&lt;100,($D44-E$10+$E$2)^2*E$5/(EXP($E$2/$B$4)-1)+($D44-E$10-$E$2)^2*E$5/(1-EXP(-$E$2/$B$4)),($D44-E$10-$E$2)^2*E$5/(1-EXP(-$E$2/$B$4))),0)</f>
        <v>1961.0603699389978</v>
      </c>
      <c r="F44" s="1">
        <f>IF($D44-E$10-$E$3&gt;0,IF($E$3/kt&lt;100,($D44-E$10+$E$3)^2*E$6/(EXP($E$3/kt)-1)+($D44-E$10-$E$3)^2*E$6/(1-EXP(-$E$3/kt)),($D44-E$10-$E$3)^2*E$6/(1-EXP(-$E$3/kt))),0)</f>
        <v>40684.746652878945</v>
      </c>
      <c r="G44" s="1">
        <f>IF($D44-G$10+$E$2&gt;0,IF($E$2/kt&lt;100,($D44-G$10+$E$2)^2*G$5/(EXP($E$2/$B$4)-1)+($D44-G$10-$E$2)^2*G$5/(1-EXP(-$E$2/$B$4)),($D44-G$10-$E$2)^2*G$5/(1-EXP(-$E$2/$B$4))),0)</f>
        <v>0</v>
      </c>
      <c r="H44" s="1">
        <f>IF($D44-G$10-$E$3&gt;0,IF($E$3/kt&lt;100,($D44-G$10+$E$3)^2*G$6/(EXP($E$3/kt)-1)+($D44-G$10-$E$3)^2*G$6/(1-EXP(-$E$3/kt)),($D44-G$10-$E$3)^2*G$6/(1-EXP(-$E$3/kt))),0)</f>
        <v>0</v>
      </c>
      <c r="I44" s="1">
        <f t="shared" si="1"/>
        <v>0</v>
      </c>
      <c r="J44" s="1"/>
      <c r="K44" s="1">
        <f t="shared" si="2"/>
        <v>42645.807022817942</v>
      </c>
    </row>
    <row r="45" spans="1:11" x14ac:dyDescent="0.25">
      <c r="A45">
        <v>580</v>
      </c>
      <c r="B45">
        <v>4744</v>
      </c>
      <c r="D45">
        <f t="shared" si="0"/>
        <v>2.1420258620689654</v>
      </c>
      <c r="E45" s="1">
        <f>IF($D45-E$10+$E$2&gt;0,IF($E$2/kt&lt;100,($D45-E$10+$E$2)^2*E$5/(EXP($E$2/$B$4)-1)+($D45-E$10-$E$2)^2*E$5/(1-EXP(-$E$2/$B$4)),($D45-E$10-$E$2)^2*E$5/(1-EXP(-$E$2/$B$4))),0)</f>
        <v>1823.2661949346443</v>
      </c>
      <c r="F45" s="1">
        <f>IF($D45-E$10-$E$3&gt;0,IF($E$3/kt&lt;100,($D45-E$10+$E$3)^2*E$6/(EXP($E$3/kt)-1)+($D45-E$10-$E$3)^2*E$6/(1-EXP(-$E$3/kt)),($D45-E$10-$E$3)^2*E$6/(1-EXP(-$E$3/kt))),0)</f>
        <v>37716.566839985302</v>
      </c>
      <c r="G45" s="1">
        <f>IF($D45-G$10+$E$2&gt;0,IF($E$2/kt&lt;100,($D45-G$10+$E$2)^2*G$5/(EXP($E$2/$B$4)-1)+($D45-G$10-$E$2)^2*G$5/(1-EXP(-$E$2/$B$4)),($D45-G$10-$E$2)^2*G$5/(1-EXP(-$E$2/$B$4))),0)</f>
        <v>0</v>
      </c>
      <c r="H45" s="1">
        <f>IF($D45-G$10-$E$3&gt;0,IF($E$3/kt&lt;100,($D45-G$10+$E$3)^2*G$6/(EXP($E$3/kt)-1)+($D45-G$10-$E$3)^2*G$6/(1-EXP(-$E$3/kt)),($D45-G$10-$E$3)^2*G$6/(1-EXP(-$E$3/kt))),0)</f>
        <v>0</v>
      </c>
      <c r="I45" s="1">
        <f t="shared" si="1"/>
        <v>0</v>
      </c>
      <c r="J45" s="1"/>
      <c r="K45" s="1">
        <f t="shared" si="2"/>
        <v>39539.833034919946</v>
      </c>
    </row>
    <row r="46" spans="1:11" x14ac:dyDescent="0.25">
      <c r="A46">
        <v>590</v>
      </c>
      <c r="B46">
        <v>4276</v>
      </c>
      <c r="D46">
        <f t="shared" si="0"/>
        <v>2.1057203389830512</v>
      </c>
      <c r="E46" s="1">
        <f>IF($D46-E$10+$E$2&gt;0,IF($E$2/kt&lt;100,($D46-E$10+$E$2)^2*E$5/(EXP($E$2/$B$4)-1)+($D46-E$10-$E$2)^2*E$5/(1-EXP(-$E$2/$B$4)),($D46-E$10-$E$2)^2*E$5/(1-EXP(-$E$2/$B$4))),0)</f>
        <v>1694.9096884812191</v>
      </c>
      <c r="F46" s="1">
        <f>IF($D46-E$10-$E$3&gt;0,IF($E$3/kt&lt;100,($D46-E$10+$E$3)^2*E$6/(EXP($E$3/kt)-1)+($D46-E$10-$E$3)^2*E$6/(1-EXP(-$E$3/kt)),($D46-E$10-$E$3)^2*E$6/(1-EXP(-$E$3/kt))),0)</f>
        <v>34955.764038584712</v>
      </c>
      <c r="G46" s="1">
        <f>IF($D46-G$10+$E$2&gt;0,IF($E$2/kt&lt;100,($D46-G$10+$E$2)^2*G$5/(EXP($E$2/$B$4)-1)+($D46-G$10-$E$2)^2*G$5/(1-EXP(-$E$2/$B$4)),($D46-G$10-$E$2)^2*G$5/(1-EXP(-$E$2/$B$4))),0)</f>
        <v>0</v>
      </c>
      <c r="H46" s="1">
        <f>IF($D46-G$10-$E$3&gt;0,IF($E$3/kt&lt;100,($D46-G$10+$E$3)^2*G$6/(EXP($E$3/kt)-1)+($D46-G$10-$E$3)^2*G$6/(1-EXP(-$E$3/kt)),($D46-G$10-$E$3)^2*G$6/(1-EXP(-$E$3/kt))),0)</f>
        <v>0</v>
      </c>
      <c r="I46" s="1">
        <f t="shared" si="1"/>
        <v>0</v>
      </c>
      <c r="J46" s="1"/>
      <c r="K46" s="1">
        <f t="shared" si="2"/>
        <v>36650.673727065929</v>
      </c>
    </row>
    <row r="47" spans="1:11" x14ac:dyDescent="0.25">
      <c r="A47">
        <v>600</v>
      </c>
      <c r="B47">
        <v>3879</v>
      </c>
      <c r="D47">
        <f t="shared" si="0"/>
        <v>2.0706250000000002</v>
      </c>
      <c r="E47" s="1">
        <f>IF($D47-E$10+$E$2&gt;0,IF($E$2/kt&lt;100,($D47-E$10+$E$2)^2*E$5/(EXP($E$2/$B$4)-1)+($D47-E$10-$E$2)^2*E$5/(1-EXP(-$E$2/$B$4)),($D47-E$10-$E$2)^2*E$5/(1-EXP(-$E$2/$B$4))),0)</f>
        <v>1575.2846054057579</v>
      </c>
      <c r="F47" s="1">
        <f>IF($D47-E$10-$E$3&gt;0,IF($E$3/kt&lt;100,($D47-E$10+$E$3)^2*E$6/(EXP($E$3/kt)-1)+($D47-E$10-$E$3)^2*E$6/(1-EXP(-$E$3/kt)),($D47-E$10-$E$3)^2*E$6/(1-EXP(-$E$3/kt))),0)</f>
        <v>32386.720328058851</v>
      </c>
      <c r="G47" s="1">
        <f>IF($D47-G$10+$E$2&gt;0,IF($E$2/kt&lt;100,($D47-G$10+$E$2)^2*G$5/(EXP($E$2/$B$4)-1)+($D47-G$10-$E$2)^2*G$5/(1-EXP(-$E$2/$B$4)),($D47-G$10-$E$2)^2*G$5/(1-EXP(-$E$2/$B$4))),0)</f>
        <v>0</v>
      </c>
      <c r="H47" s="1">
        <f>IF($D47-G$10-$E$3&gt;0,IF($E$3/kt&lt;100,($D47-G$10+$E$3)^2*G$6/(EXP($E$3/kt)-1)+($D47-G$10-$E$3)^2*G$6/(1-EXP(-$E$3/kt)),($D47-G$10-$E$3)^2*G$6/(1-EXP(-$E$3/kt))),0)</f>
        <v>0</v>
      </c>
      <c r="I47" s="1">
        <f t="shared" si="1"/>
        <v>0</v>
      </c>
      <c r="J47" s="1"/>
      <c r="K47" s="1">
        <f t="shared" si="2"/>
        <v>33962.00493346461</v>
      </c>
    </row>
    <row r="48" spans="1:11" x14ac:dyDescent="0.25">
      <c r="A48">
        <v>610</v>
      </c>
      <c r="B48">
        <v>3555</v>
      </c>
      <c r="D48">
        <f t="shared" si="0"/>
        <v>2.0366803278688526</v>
      </c>
      <c r="E48" s="1">
        <f>IF($D48-E$10+$E$2&gt;0,IF($E$2/kt&lt;100,($D48-E$10+$E$2)^2*E$5/(EXP($E$2/$B$4)-1)+($D48-E$10-$E$2)^2*E$5/(1-EXP(-$E$2/$B$4)),($D48-E$10-$E$2)^2*E$5/(1-EXP(-$E$2/$B$4))),0)</f>
        <v>1463.7461277433404</v>
      </c>
      <c r="F48" s="1">
        <f>IF($D48-E$10-$E$3&gt;0,IF($E$3/kt&lt;100,($D48-E$10+$E$3)^2*E$6/(EXP($E$3/kt)-1)+($D48-E$10-$E$3)^2*E$6/(1-EXP(-$E$3/kt)),($D48-E$10-$E$3)^2*E$6/(1-EXP(-$E$3/kt))),0)</f>
        <v>29995.180472401567</v>
      </c>
      <c r="G48" s="1">
        <f>IF($D48-G$10+$E$2&gt;0,IF($E$2/kt&lt;100,($D48-G$10+$E$2)^2*G$5/(EXP($E$2/$B$4)-1)+($D48-G$10-$E$2)^2*G$5/(1-EXP(-$E$2/$B$4)),($D48-G$10-$E$2)^2*G$5/(1-EXP(-$E$2/$B$4))),0)</f>
        <v>0</v>
      </c>
      <c r="H48" s="1">
        <f>IF($D48-G$10-$E$3&gt;0,IF($E$3/kt&lt;100,($D48-G$10+$E$3)^2*G$6/(EXP($E$3/kt)-1)+($D48-G$10-$E$3)^2*G$6/(1-EXP(-$E$3/kt)),($D48-G$10-$E$3)^2*G$6/(1-EXP(-$E$3/kt))),0)</f>
        <v>0</v>
      </c>
      <c r="I48" s="1">
        <f t="shared" si="1"/>
        <v>0</v>
      </c>
      <c r="J48" s="1"/>
      <c r="K48" s="1">
        <f t="shared" si="2"/>
        <v>31458.926600144907</v>
      </c>
    </row>
    <row r="49" spans="1:11" x14ac:dyDescent="0.25">
      <c r="A49">
        <v>620</v>
      </c>
      <c r="B49">
        <v>3407</v>
      </c>
      <c r="D49">
        <f t="shared" si="0"/>
        <v>2.0038306451612904</v>
      </c>
      <c r="E49" s="1">
        <f>IF($D49-E$10+$E$2&gt;0,IF($E$2/kt&lt;100,($D49-E$10+$E$2)^2*E$5/(EXP($E$2/$B$4)-1)+($D49-E$10-$E$2)^2*E$5/(1-EXP(-$E$2/$B$4)),($D49-E$10-$E$2)^2*E$5/(1-EXP(-$E$2/$B$4))),0)</f>
        <v>1359.7047115556306</v>
      </c>
      <c r="F49" s="1">
        <f>IF($D49-E$10-$E$3&gt;0,IF($E$3/kt&lt;100,($D49-E$10+$E$3)^2*E$6/(EXP($E$3/kt)-1)+($D49-E$10-$E$3)^2*E$6/(1-EXP(-$E$3/kt)),($D49-E$10-$E$3)^2*E$6/(1-EXP(-$E$3/kt))),0)</f>
        <v>27768.115163552666</v>
      </c>
      <c r="G49" s="1">
        <f>IF($D49-G$10+$E$2&gt;0,IF($E$2/kt&lt;100,($D49-G$10+$E$2)^2*G$5/(EXP($E$2/$B$4)-1)+($D49-G$10-$E$2)^2*G$5/(1-EXP(-$E$2/$B$4)),($D49-G$10-$E$2)^2*G$5/(1-EXP(-$E$2/$B$4))),0)</f>
        <v>0</v>
      </c>
      <c r="H49" s="1">
        <f>IF($D49-G$10-$E$3&gt;0,IF($E$3/kt&lt;100,($D49-G$10+$E$3)^2*G$6/(EXP($E$3/kt)-1)+($D49-G$10-$E$3)^2*G$6/(1-EXP(-$E$3/kt)),($D49-G$10-$E$3)^2*G$6/(1-EXP(-$E$3/kt))),0)</f>
        <v>0</v>
      </c>
      <c r="I49" s="1">
        <f t="shared" si="1"/>
        <v>0</v>
      </c>
      <c r="J49" s="1"/>
      <c r="K49" s="1">
        <f t="shared" si="2"/>
        <v>29127.819875108296</v>
      </c>
    </row>
    <row r="50" spans="1:11" x14ac:dyDescent="0.25">
      <c r="A50">
        <v>630</v>
      </c>
      <c r="B50">
        <v>3245</v>
      </c>
      <c r="D50">
        <f t="shared" si="0"/>
        <v>1.9720238095238096</v>
      </c>
      <c r="E50" s="1">
        <f>IF($D50-E$10+$E$2&gt;0,IF($E$2/kt&lt;100,($D50-E$10+$E$2)^2*E$5/(EXP($E$2/$B$4)-1)+($D50-E$10-$E$2)^2*E$5/(1-EXP(-$E$2/$B$4)),($D50-E$10-$E$2)^2*E$5/(1-EXP(-$E$2/$B$4))),0)</f>
        <v>1262.6206321797315</v>
      </c>
      <c r="F50" s="1">
        <f>IF($D50-E$10-$E$3&gt;0,IF($E$3/kt&lt;100,($D50-E$10+$E$3)^2*E$6/(EXP($E$3/kt)-1)+($D50-E$10-$E$3)^2*E$6/(1-EXP(-$E$3/kt)),($D50-E$10-$E$3)^2*E$6/(1-EXP(-$E$3/kt))),0)</f>
        <v>25693.5998069243</v>
      </c>
      <c r="G50" s="1">
        <f>IF($D50-G$10+$E$2&gt;0,IF($E$2/kt&lt;100,($D50-G$10+$E$2)^2*G$5/(EXP($E$2/$B$4)-1)+($D50-G$10-$E$2)^2*G$5/(1-EXP(-$E$2/$B$4)),($D50-G$10-$E$2)^2*G$5/(1-EXP(-$E$2/$B$4))),0)</f>
        <v>0</v>
      </c>
      <c r="H50" s="1">
        <f>IF($D50-G$10-$E$3&gt;0,IF($E$3/kt&lt;100,($D50-G$10+$E$3)^2*G$6/(EXP($E$3/kt)-1)+($D50-G$10-$E$3)^2*G$6/(1-EXP(-$E$3/kt)),($D50-G$10-$E$3)^2*G$6/(1-EXP(-$E$3/kt))),0)</f>
        <v>0</v>
      </c>
      <c r="I50" s="1">
        <f t="shared" si="1"/>
        <v>0</v>
      </c>
      <c r="J50" s="1"/>
      <c r="K50" s="1">
        <f t="shared" si="2"/>
        <v>26956.220439104032</v>
      </c>
    </row>
    <row r="51" spans="1:11" x14ac:dyDescent="0.25">
      <c r="A51">
        <v>640</v>
      </c>
      <c r="B51">
        <v>2885</v>
      </c>
      <c r="D51">
        <f t="shared" si="0"/>
        <v>1.9412109375</v>
      </c>
      <c r="E51" s="1">
        <f>IF($D51-E$10+$E$2&gt;0,IF($E$2/kt&lt;100,($D51-E$10+$E$2)^2*E$5/(EXP($E$2/$B$4)-1)+($D51-E$10-$E$2)^2*E$5/(1-EXP(-$E$2/$B$4)),($D51-E$10-$E$2)^2*E$5/(1-EXP(-$E$2/$B$4))),0)</f>
        <v>1171.9991394134511</v>
      </c>
      <c r="F51" s="1">
        <f>IF($D51-E$10-$E$3&gt;0,IF($E$3/kt&lt;100,($D51-E$10+$E$3)^2*E$6/(EXP($E$3/kt)-1)+($D51-E$10-$E$3)^2*E$6/(1-EXP(-$E$3/kt)),($D51-E$10-$E$3)^2*E$6/(1-EXP(-$E$3/kt))),0)</f>
        <v>23760.706878116322</v>
      </c>
      <c r="G51" s="1">
        <f>IF($D51-G$10+$E$2&gt;0,IF($E$2/kt&lt;100,($D51-G$10+$E$2)^2*G$5/(EXP($E$2/$B$4)-1)+($D51-G$10-$E$2)^2*G$5/(1-EXP(-$E$2/$B$4)),($D51-G$10-$E$2)^2*G$5/(1-EXP(-$E$2/$B$4))),0)</f>
        <v>0</v>
      </c>
      <c r="H51" s="1">
        <f>IF($D51-G$10-$E$3&gt;0,IF($E$3/kt&lt;100,($D51-G$10+$E$3)^2*G$6/(EXP($E$3/kt)-1)+($D51-G$10-$E$3)^2*G$6/(1-EXP(-$E$3/kt)),($D51-G$10-$E$3)^2*G$6/(1-EXP(-$E$3/kt))),0)</f>
        <v>0</v>
      </c>
      <c r="I51" s="1">
        <f t="shared" si="1"/>
        <v>0</v>
      </c>
      <c r="J51" s="1"/>
      <c r="K51" s="1">
        <f t="shared" si="2"/>
        <v>24932.706017529774</v>
      </c>
    </row>
    <row r="52" spans="1:11" x14ac:dyDescent="0.25">
      <c r="A52">
        <v>650</v>
      </c>
      <c r="B52">
        <v>2793</v>
      </c>
      <c r="D52">
        <f t="shared" si="0"/>
        <v>1.9113461538461538</v>
      </c>
      <c r="E52" s="1">
        <f>IF($D52-E$10+$E$2&gt;0,IF($E$2/kt&lt;100,($D52-E$10+$E$2)^2*E$5/(EXP($E$2/$B$4)-1)+($D52-E$10-$E$2)^2*E$5/(1-EXP(-$E$2/$B$4)),($D52-E$10-$E$2)^2*E$5/(1-EXP(-$E$2/$B$4))),0)</f>
        <v>1087.3861465013663</v>
      </c>
      <c r="F52" s="1">
        <f>IF($D52-E$10-$E$3&gt;0,IF($E$3/kt&lt;100,($D52-E$10+$E$3)^2*E$6/(EXP($E$3/kt)-1)+($D52-E$10-$E$3)^2*E$6/(1-EXP(-$E$3/kt)),($D52-E$10-$E$3)^2*E$6/(1-EXP(-$E$3/kt))),0)</f>
        <v>21959.410155252597</v>
      </c>
      <c r="G52" s="1">
        <f>IF($D52-G$10+$E$2&gt;0,IF($E$2/kt&lt;100,($D52-G$10+$E$2)^2*G$5/(EXP($E$2/$B$4)-1)+($D52-G$10-$E$2)^2*G$5/(1-EXP(-$E$2/$B$4)),($D52-G$10-$E$2)^2*G$5/(1-EXP(-$E$2/$B$4))),0)</f>
        <v>0</v>
      </c>
      <c r="H52" s="1">
        <f>IF($D52-G$10-$E$3&gt;0,IF($E$3/kt&lt;100,($D52-G$10+$E$3)^2*G$6/(EXP($E$3/kt)-1)+($D52-G$10-$E$3)^2*G$6/(1-EXP(-$E$3/kt)),($D52-G$10-$E$3)^2*G$6/(1-EXP(-$E$3/kt))),0)</f>
        <v>0</v>
      </c>
      <c r="I52" s="1">
        <f t="shared" si="1"/>
        <v>0</v>
      </c>
      <c r="J52" s="1"/>
      <c r="K52" s="1">
        <f t="shared" si="2"/>
        <v>23046.796301753962</v>
      </c>
    </row>
    <row r="53" spans="1:11" x14ac:dyDescent="0.25">
      <c r="A53">
        <v>660</v>
      </c>
      <c r="B53">
        <v>2591</v>
      </c>
      <c r="D53">
        <f t="shared" si="0"/>
        <v>1.8823863636363636</v>
      </c>
      <c r="E53" s="1">
        <f>IF($D53-E$10+$E$2&gt;0,IF($E$2/kt&lt;100,($D53-E$10+$E$2)^2*E$5/(EXP($E$2/$B$4)-1)+($D53-E$10-$E$2)^2*E$5/(1-EXP(-$E$2/$B$4)),($D53-E$10-$E$2)^2*E$5/(1-EXP(-$E$2/$B$4))),0)</f>
        <v>1008.3643872620944</v>
      </c>
      <c r="F53" s="1">
        <f>IF($D53-E$10-$E$3&gt;0,IF($E$3/kt&lt;100,($D53-E$10+$E$3)^2*E$6/(EXP($E$3/kt)-1)+($D53-E$10-$E$3)^2*E$6/(1-EXP(-$E$3/kt)),($D53-E$10-$E$3)^2*E$6/(1-EXP(-$E$3/kt))),0)</f>
        <v>20280.499364833759</v>
      </c>
      <c r="G53" s="1">
        <f>IF($D53-G$10+$E$2&gt;0,IF($E$2/kt&lt;100,($D53-G$10+$E$2)^2*G$5/(EXP($E$2/$B$4)-1)+($D53-G$10-$E$2)^2*G$5/(1-EXP(-$E$2/$B$4)),($D53-G$10-$E$2)^2*G$5/(1-EXP(-$E$2/$B$4))),0)</f>
        <v>0</v>
      </c>
      <c r="H53" s="1">
        <f>IF($D53-G$10-$E$3&gt;0,IF($E$3/kt&lt;100,($D53-G$10+$E$3)^2*G$6/(EXP($E$3/kt)-1)+($D53-G$10-$E$3)^2*G$6/(1-EXP(-$E$3/kt)),($D53-G$10-$E$3)^2*G$6/(1-EXP(-$E$3/kt))),0)</f>
        <v>0</v>
      </c>
      <c r="I53" s="1">
        <f t="shared" si="1"/>
        <v>0</v>
      </c>
      <c r="J53" s="1"/>
      <c r="K53" s="1">
        <f t="shared" si="2"/>
        <v>21288.863752095855</v>
      </c>
    </row>
    <row r="54" spans="1:11" x14ac:dyDescent="0.25">
      <c r="A54">
        <v>670</v>
      </c>
      <c r="B54">
        <v>2402</v>
      </c>
      <c r="D54">
        <f t="shared" si="0"/>
        <v>1.8542910447761192</v>
      </c>
      <c r="E54" s="1">
        <f>IF($D54-E$10+$E$2&gt;0,IF($E$2/kt&lt;100,($D54-E$10+$E$2)^2*E$5/(EXP($E$2/$B$4)-1)+($D54-E$10-$E$2)^2*E$5/(1-EXP(-$E$2/$B$4)),($D54-E$10-$E$2)^2*E$5/(1-EXP(-$E$2/$B$4))),0)</f>
        <v>934.54998460096363</v>
      </c>
      <c r="F54" s="1">
        <f>IF($D54-E$10-$E$3&gt;0,IF($E$3/kt&lt;100,($D54-E$10+$E$3)^2*E$6/(EXP($E$3/kt)-1)+($D54-E$10-$E$3)^2*E$6/(1-EXP(-$E$3/kt)),($D54-E$10-$E$3)^2*E$6/(1-EXP(-$E$3/kt))),0)</f>
        <v>18715.503977408171</v>
      </c>
      <c r="G54" s="1">
        <f>IF($D54-G$10+$E$2&gt;0,IF($E$2/kt&lt;100,($D54-G$10+$E$2)^2*G$5/(EXP($E$2/$B$4)-1)+($D54-G$10-$E$2)^2*G$5/(1-EXP(-$E$2/$B$4)),($D54-G$10-$E$2)^2*G$5/(1-EXP(-$E$2/$B$4))),0)</f>
        <v>0</v>
      </c>
      <c r="H54" s="1">
        <f>IF($D54-G$10-$E$3&gt;0,IF($E$3/kt&lt;100,($D54-G$10+$E$3)^2*G$6/(EXP($E$3/kt)-1)+($D54-G$10-$E$3)^2*G$6/(1-EXP(-$E$3/kt)),($D54-G$10-$E$3)^2*G$6/(1-EXP(-$E$3/kt))),0)</f>
        <v>0</v>
      </c>
      <c r="I54" s="1">
        <f t="shared" si="1"/>
        <v>0</v>
      </c>
      <c r="J54" s="1"/>
      <c r="K54" s="1">
        <f t="shared" si="2"/>
        <v>19650.053962009133</v>
      </c>
    </row>
    <row r="55" spans="1:11" x14ac:dyDescent="0.25">
      <c r="A55">
        <v>680</v>
      </c>
      <c r="B55">
        <v>2226</v>
      </c>
      <c r="D55">
        <f t="shared" si="0"/>
        <v>1.8270220588235293</v>
      </c>
      <c r="E55" s="1">
        <f>IF($D55-E$10+$E$2&gt;0,IF($E$2/kt&lt;100,($D55-E$10+$E$2)^2*E$5/(EXP($E$2/$B$4)-1)+($D55-E$10-$E$2)^2*E$5/(1-EXP(-$E$2/$B$4)),($D55-E$10-$E$2)^2*E$5/(1-EXP(-$E$2/$B$4))),0)</f>
        <v>865.58938123884218</v>
      </c>
      <c r="F55" s="1">
        <f>IF($D55-E$10-$E$3&gt;0,IF($E$3/kt&lt;100,($D55-E$10+$E$3)^2*E$6/(EXP($E$3/kt)-1)+($D55-E$10-$E$3)^2*E$6/(1-EXP(-$E$3/kt)),($D55-E$10-$E$3)^2*E$6/(1-EXP(-$E$3/kt))),0)</f>
        <v>17256.625058401951</v>
      </c>
      <c r="G55" s="1">
        <f>IF($D55-G$10+$E$2&gt;0,IF($E$2/kt&lt;100,($D55-G$10+$E$2)^2*G$5/(EXP($E$2/$B$4)-1)+($D55-G$10-$E$2)^2*G$5/(1-EXP(-$E$2/$B$4)),($D55-G$10-$E$2)^2*G$5/(1-EXP(-$E$2/$B$4))),0)</f>
        <v>0</v>
      </c>
      <c r="H55" s="1">
        <f>IF($D55-G$10-$E$3&gt;0,IF($E$3/kt&lt;100,($D55-G$10+$E$3)^2*G$6/(EXP($E$3/kt)-1)+($D55-G$10-$E$3)^2*G$6/(1-EXP(-$E$3/kt)),($D55-G$10-$E$3)^2*G$6/(1-EXP(-$E$3/kt))),0)</f>
        <v>0</v>
      </c>
      <c r="I55" s="1">
        <f t="shared" si="1"/>
        <v>0</v>
      </c>
      <c r="J55" s="1"/>
      <c r="K55" s="1">
        <f t="shared" si="2"/>
        <v>18122.214439640793</v>
      </c>
    </row>
    <row r="56" spans="1:11" x14ac:dyDescent="0.25">
      <c r="A56">
        <v>690</v>
      </c>
      <c r="B56">
        <v>2061</v>
      </c>
      <c r="D56">
        <f t="shared" si="0"/>
        <v>1.8005434782608696</v>
      </c>
      <c r="E56" s="1">
        <f>IF($D56-E$10+$E$2&gt;0,IF($E$2/kt&lt;100,($D56-E$10+$E$2)^2*E$5/(EXP($E$2/$B$4)-1)+($D56-E$10-$E$2)^2*E$5/(1-EXP(-$E$2/$B$4)),($D56-E$10-$E$2)^2*E$5/(1-EXP(-$E$2/$B$4))),0)</f>
        <v>801.15658996801517</v>
      </c>
      <c r="F56" s="1">
        <f>IF($D56-E$10-$E$3&gt;0,IF($E$3/kt&lt;100,($D56-E$10+$E$3)^2*E$6/(EXP($E$3/kt)-1)+($D56-E$10-$E$3)^2*E$6/(1-EXP(-$E$3/kt)),($D56-E$10-$E$3)^2*E$6/(1-EXP(-$E$3/kt))),0)</f>
        <v>15896.67422382101</v>
      </c>
      <c r="G56" s="1">
        <f>IF($D56-G$10+$E$2&gt;0,IF($E$2/kt&lt;100,($D56-G$10+$E$2)^2*G$5/(EXP($E$2/$B$4)-1)+($D56-G$10-$E$2)^2*G$5/(1-EXP(-$E$2/$B$4)),($D56-G$10-$E$2)^2*G$5/(1-EXP(-$E$2/$B$4))),0)</f>
        <v>0</v>
      </c>
      <c r="H56" s="1">
        <f>IF($D56-G$10-$E$3&gt;0,IF($E$3/kt&lt;100,($D56-G$10+$E$3)^2*G$6/(EXP($E$3/kt)-1)+($D56-G$10-$E$3)^2*G$6/(1-EXP(-$E$3/kt)),($D56-G$10-$E$3)^2*G$6/(1-EXP(-$E$3/kt))),0)</f>
        <v>0</v>
      </c>
      <c r="I56" s="1">
        <f t="shared" si="1"/>
        <v>0</v>
      </c>
      <c r="J56" s="1"/>
      <c r="K56" s="1">
        <f t="shared" si="2"/>
        <v>16697.830813789024</v>
      </c>
    </row>
    <row r="57" spans="1:11" x14ac:dyDescent="0.25">
      <c r="A57">
        <v>700</v>
      </c>
      <c r="B57">
        <v>1907</v>
      </c>
      <c r="D57">
        <f t="shared" si="0"/>
        <v>1.7748214285714285</v>
      </c>
      <c r="E57" s="1">
        <f>IF($D57-E$10+$E$2&gt;0,IF($E$2/kt&lt;100,($D57-E$10+$E$2)^2*E$5/(EXP($E$2/$B$4)-1)+($D57-E$10-$E$2)^2*E$5/(1-EXP(-$E$2/$B$4)),($D57-E$10-$E$2)^2*E$5/(1-EXP(-$E$2/$B$4))),0)</f>
        <v>740.95072629421759</v>
      </c>
      <c r="F57" s="1">
        <f>IF($D57-E$10-$E$3&gt;0,IF($E$3/kt&lt;100,($D57-E$10+$E$3)^2*E$6/(EXP($E$3/kt)-1)+($D57-E$10-$E$3)^2*E$6/(1-EXP(-$E$3/kt)),($D57-E$10-$E$3)^2*E$6/(1-EXP(-$E$3/kt))),0)</f>
        <v>14629.018874136498</v>
      </c>
      <c r="G57" s="1">
        <f>IF($D57-G$10+$E$2&gt;0,IF($E$2/kt&lt;100,($D57-G$10+$E$2)^2*G$5/(EXP($E$2/$B$4)-1)+($D57-G$10-$E$2)^2*G$5/(1-EXP(-$E$2/$B$4)),($D57-G$10-$E$2)^2*G$5/(1-EXP(-$E$2/$B$4))),0)</f>
        <v>0</v>
      </c>
      <c r="H57" s="1">
        <f>IF($D57-G$10-$E$3&gt;0,IF($E$3/kt&lt;100,($D57-G$10+$E$3)^2*G$6/(EXP($E$3/kt)-1)+($D57-G$10-$E$3)^2*G$6/(1-EXP(-$E$3/kt)),($D57-G$10-$E$3)^2*G$6/(1-EXP(-$E$3/kt))),0)</f>
        <v>0</v>
      </c>
      <c r="I57" s="1">
        <f t="shared" si="1"/>
        <v>0</v>
      </c>
      <c r="J57" s="1"/>
      <c r="K57" s="1">
        <f t="shared" si="2"/>
        <v>15369.969600430715</v>
      </c>
    </row>
    <row r="58" spans="1:11" x14ac:dyDescent="0.25">
      <c r="A58">
        <v>710</v>
      </c>
      <c r="B58">
        <v>1763</v>
      </c>
      <c r="D58">
        <f t="shared" si="0"/>
        <v>1.7498239436619716</v>
      </c>
      <c r="E58" s="1">
        <f>IF($D58-E$10+$E$2&gt;0,IF($E$2/kt&lt;100,($D58-E$10+$E$2)^2*E$5/(EXP($E$2/$B$4)-1)+($D58-E$10-$E$2)^2*E$5/(1-EXP(-$E$2/$B$4)),($D58-E$10-$E$2)^2*E$5/(1-EXP(-$E$2/$B$4))),0)</f>
        <v>684.69379108515056</v>
      </c>
      <c r="F58" s="1">
        <f>IF($D58-E$10-$E$3&gt;0,IF($E$3/kt&lt;100,($D58-E$10+$E$3)^2*E$6/(EXP($E$3/kt)-1)+($D58-E$10-$E$3)^2*E$6/(1-EXP(-$E$3/kt)),($D58-E$10-$E$3)^2*E$6/(1-EXP(-$E$3/kt))),0)</f>
        <v>13447.532985721415</v>
      </c>
      <c r="G58" s="1">
        <f>IF($D58-G$10+$E$2&gt;0,IF($E$2/kt&lt;100,($D58-G$10+$E$2)^2*G$5/(EXP($E$2/$B$4)-1)+($D58-G$10-$E$2)^2*G$5/(1-EXP(-$E$2/$B$4)),($D58-G$10-$E$2)^2*G$5/(1-EXP(-$E$2/$B$4))),0)</f>
        <v>0</v>
      </c>
      <c r="H58" s="1">
        <f>IF($D58-G$10-$E$3&gt;0,IF($E$3/kt&lt;100,($D58-G$10+$E$3)^2*G$6/(EXP($E$3/kt)-1)+($D58-G$10-$E$3)^2*G$6/(1-EXP(-$E$3/kt)),($D58-G$10-$E$3)^2*G$6/(1-EXP(-$E$3/kt))),0)</f>
        <v>0</v>
      </c>
      <c r="I58" s="1">
        <f t="shared" si="1"/>
        <v>0</v>
      </c>
      <c r="J58" s="1"/>
      <c r="K58" s="1">
        <f t="shared" si="2"/>
        <v>14132.226776806565</v>
      </c>
    </row>
    <row r="59" spans="1:11" x14ac:dyDescent="0.25">
      <c r="A59">
        <v>720</v>
      </c>
      <c r="B59">
        <v>1629</v>
      </c>
      <c r="D59">
        <f t="shared" si="0"/>
        <v>1.7255208333333334</v>
      </c>
      <c r="E59" s="1">
        <f>IF($D59-E$10+$E$2&gt;0,IF($E$2/kt&lt;100,($D59-E$10+$E$2)^2*E$5/(EXP($E$2/$B$4)-1)+($D59-E$10-$E$2)^2*E$5/(1-EXP(-$E$2/$B$4)),($D59-E$10-$E$2)^2*E$5/(1-EXP(-$E$2/$B$4))),0)</f>
        <v>632.12867494086834</v>
      </c>
      <c r="F59" s="1">
        <f>IF($D59-E$10-$E$3&gt;0,IF($E$3/kt&lt;100,($D59-E$10+$E$3)^2*E$6/(EXP($E$3/kt)-1)+($D59-E$10-$E$3)^2*E$6/(1-EXP(-$E$3/kt)),($D59-E$10-$E$3)^2*E$6/(1-EXP(-$E$3/kt))),0)</f>
        <v>12346.552830414819</v>
      </c>
      <c r="G59" s="1">
        <f>IF($D59-G$10+$E$2&gt;0,IF($E$2/kt&lt;100,($D59-G$10+$E$2)^2*G$5/(EXP($E$2/$B$4)-1)+($D59-G$10-$E$2)^2*G$5/(1-EXP(-$E$2/$B$4)),($D59-G$10-$E$2)^2*G$5/(1-EXP(-$E$2/$B$4))),0)</f>
        <v>0</v>
      </c>
      <c r="H59" s="1">
        <f>IF($D59-G$10-$E$3&gt;0,IF($E$3/kt&lt;100,($D59-G$10+$E$3)^2*G$6/(EXP($E$3/kt)-1)+($D59-G$10-$E$3)^2*G$6/(1-EXP(-$E$3/kt)),($D59-G$10-$E$3)^2*G$6/(1-EXP(-$E$3/kt))),0)</f>
        <v>0</v>
      </c>
      <c r="I59" s="1">
        <f t="shared" si="1"/>
        <v>0</v>
      </c>
      <c r="J59" s="1"/>
      <c r="K59" s="1">
        <f t="shared" si="2"/>
        <v>12978.681505355687</v>
      </c>
    </row>
    <row r="60" spans="1:11" x14ac:dyDescent="0.25">
      <c r="A60">
        <v>730</v>
      </c>
      <c r="B60">
        <v>1503</v>
      </c>
      <c r="D60">
        <f t="shared" si="0"/>
        <v>1.7018835616438355</v>
      </c>
      <c r="E60" s="1">
        <f>IF($D60-E$10+$E$2&gt;0,IF($E$2/kt&lt;100,($D60-E$10+$E$2)^2*E$5/(EXP($E$2/$B$4)-1)+($D60-E$10-$E$2)^2*E$5/(1-EXP(-$E$2/$B$4)),($D60-E$10-$E$2)^2*E$5/(1-EXP(-$E$2/$B$4))),0)</f>
        <v>583.01735953111415</v>
      </c>
      <c r="F60" s="1">
        <f>IF($D60-E$10-$E$3&gt;0,IF($E$3/kt&lt;100,($D60-E$10+$E$3)^2*E$6/(EXP($E$3/kt)-1)+($D60-E$10-$E$3)^2*E$6/(1-EXP(-$E$3/kt)),($D60-E$10-$E$3)^2*E$6/(1-EXP(-$E$3/kt))),0)</f>
        <v>11320.837072399127</v>
      </c>
      <c r="G60" s="1">
        <f>IF($D60-G$10+$E$2&gt;0,IF($E$2/kt&lt;100,($D60-G$10+$E$2)^2*G$5/(EXP($E$2/$B$4)-1)+($D60-G$10-$E$2)^2*G$5/(1-EXP(-$E$2/$B$4)),($D60-G$10-$E$2)^2*G$5/(1-EXP(-$E$2/$B$4))),0)</f>
        <v>0</v>
      </c>
      <c r="H60" s="1">
        <f>IF($D60-G$10-$E$3&gt;0,IF($E$3/kt&lt;100,($D60-G$10+$E$3)^2*G$6/(EXP($E$3/kt)-1)+($D60-G$10-$E$3)^2*G$6/(1-EXP(-$E$3/kt)),($D60-G$10-$E$3)^2*G$6/(1-EXP(-$E$3/kt))),0)</f>
        <v>0</v>
      </c>
      <c r="I60" s="1">
        <f t="shared" si="1"/>
        <v>0</v>
      </c>
      <c r="J60" s="1"/>
      <c r="K60" s="1">
        <f t="shared" si="2"/>
        <v>11903.85443193024</v>
      </c>
    </row>
    <row r="61" spans="1:11" x14ac:dyDescent="0.25">
      <c r="A61">
        <v>740</v>
      </c>
      <c r="B61">
        <v>1386</v>
      </c>
      <c r="D61">
        <f t="shared" si="0"/>
        <v>1.678885135135135</v>
      </c>
      <c r="E61" s="1">
        <f>IF($D61-E$10+$E$2&gt;0,IF($E$2/kt&lt;100,($D61-E$10+$E$2)^2*E$5/(EXP($E$2/$B$4)-1)+($D61-E$10-$E$2)^2*E$5/(1-EXP(-$E$2/$B$4)),($D61-E$10-$E$2)^2*E$5/(1-EXP(-$E$2/$B$4))),0)</f>
        <v>537.1392941935336</v>
      </c>
      <c r="F61" s="1">
        <f>IF($D61-E$10-$E$3&gt;0,IF($E$3/kt&lt;100,($D61-E$10+$E$3)^2*E$6/(EXP($E$3/kt)-1)+($D61-E$10-$E$3)^2*E$6/(1-EXP(-$E$3/kt)),($D61-E$10-$E$3)^2*E$6/(1-EXP(-$E$3/kt))),0)</f>
        <v>10365.530759469571</v>
      </c>
      <c r="G61" s="1">
        <f>IF($D61-G$10+$E$2&gt;0,IF($E$2/kt&lt;100,($D61-G$10+$E$2)^2*G$5/(EXP($E$2/$B$4)-1)+($D61-G$10-$E$2)^2*G$5/(1-EXP(-$E$2/$B$4)),($D61-G$10-$E$2)^2*G$5/(1-EXP(-$E$2/$B$4))),0)</f>
        <v>0</v>
      </c>
      <c r="H61" s="1">
        <f>IF($D61-G$10-$E$3&gt;0,IF($E$3/kt&lt;100,($D61-G$10+$E$3)^2*G$6/(EXP($E$3/kt)-1)+($D61-G$10-$E$3)^2*G$6/(1-EXP(-$E$3/kt)),($D61-G$10-$E$3)^2*G$6/(1-EXP(-$E$3/kt))),0)</f>
        <v>0</v>
      </c>
      <c r="I61" s="1">
        <f t="shared" si="1"/>
        <v>0</v>
      </c>
      <c r="J61" s="1"/>
      <c r="K61" s="1">
        <f t="shared" si="2"/>
        <v>10902.670053663105</v>
      </c>
    </row>
    <row r="62" spans="1:11" x14ac:dyDescent="0.25">
      <c r="A62">
        <v>750</v>
      </c>
      <c r="B62">
        <v>1276</v>
      </c>
      <c r="D62">
        <f t="shared" si="0"/>
        <v>1.6564999999999999</v>
      </c>
      <c r="E62" s="1">
        <f>IF($D62-E$10+$E$2&gt;0,IF($E$2/kt&lt;100,($D62-E$10+$E$2)^2*E$5/(EXP($E$2/$B$4)-1)+($D62-E$10-$E$2)^2*E$5/(1-EXP(-$E$2/$B$4)),($D62-E$10-$E$2)^2*E$5/(1-EXP(-$E$2/$B$4))),0)</f>
        <v>494.28992872549435</v>
      </c>
      <c r="F62" s="1">
        <f>IF($D62-E$10-$E$3&gt;0,IF($E$3/kt&lt;100,($D62-E$10+$E$3)^2*E$6/(EXP($E$3/kt)-1)+($D62-E$10-$E$3)^2*E$6/(1-EXP(-$E$3/kt)),($D62-E$10-$E$3)^2*E$6/(1-EXP(-$E$3/kt))),0)</f>
        <v>9476.1327845318392</v>
      </c>
      <c r="G62" s="1">
        <f>IF($D62-G$10+$E$2&gt;0,IF($E$2/kt&lt;100,($D62-G$10+$E$2)^2*G$5/(EXP($E$2/$B$4)-1)+($D62-G$10-$E$2)^2*G$5/(1-EXP(-$E$2/$B$4)),($D62-G$10-$E$2)^2*G$5/(1-EXP(-$E$2/$B$4))),0)</f>
        <v>0</v>
      </c>
      <c r="H62" s="1">
        <f>IF($D62-G$10-$E$3&gt;0,IF($E$3/kt&lt;100,($D62-G$10+$E$3)^2*G$6/(EXP($E$3/kt)-1)+($D62-G$10-$E$3)^2*G$6/(1-EXP(-$E$3/kt)),($D62-G$10-$E$3)^2*G$6/(1-EXP(-$E$3/kt))),0)</f>
        <v>0</v>
      </c>
      <c r="I62" s="1">
        <f t="shared" si="1"/>
        <v>0</v>
      </c>
      <c r="J62" s="1"/>
      <c r="K62" s="1">
        <f t="shared" si="2"/>
        <v>9970.4227132573342</v>
      </c>
    </row>
    <row r="63" spans="1:11" x14ac:dyDescent="0.25">
      <c r="A63">
        <v>760</v>
      </c>
      <c r="B63">
        <v>1173</v>
      </c>
      <c r="D63">
        <f t="shared" si="0"/>
        <v>1.6347039473684211</v>
      </c>
      <c r="E63" s="1">
        <f>IF($D63-E$10+$E$2&gt;0,IF($E$2/kt&lt;100,($D63-E$10+$E$2)^2*E$5/(EXP($E$2/$B$4)-1)+($D63-E$10-$E$2)^2*E$5/(1-EXP(-$E$2/$B$4)),($D63-E$10-$E$2)^2*E$5/(1-EXP(-$E$2/$B$4))),0)</f>
        <v>454.27938559083395</v>
      </c>
      <c r="F63" s="1">
        <f>IF($D63-E$10-$E$3&gt;0,IF($E$3/kt&lt;100,($D63-E$10+$E$3)^2*E$6/(EXP($E$3/kt)-1)+($D63-E$10-$E$3)^2*E$6/(1-EXP(-$E$3/kt)),($D63-E$10-$E$3)^2*E$6/(1-EXP(-$E$3/kt))),0)</f>
        <v>8648.4664441176828</v>
      </c>
      <c r="G63" s="1">
        <f>IF($D63-G$10+$E$2&gt;0,IF($E$2/kt&lt;100,($D63-G$10+$E$2)^2*G$5/(EXP($E$2/$B$4)-1)+($D63-G$10-$E$2)^2*G$5/(1-EXP(-$E$2/$B$4)),($D63-G$10-$E$2)^2*G$5/(1-EXP(-$E$2/$B$4))),0)</f>
        <v>0</v>
      </c>
      <c r="H63" s="1">
        <f>IF($D63-G$10-$E$3&gt;0,IF($E$3/kt&lt;100,($D63-G$10+$E$3)^2*G$6/(EXP($E$3/kt)-1)+($D63-G$10-$E$3)^2*G$6/(1-EXP(-$E$3/kt)),($D63-G$10-$E$3)^2*G$6/(1-EXP(-$E$3/kt))),0)</f>
        <v>0</v>
      </c>
      <c r="I63" s="1">
        <f t="shared" si="1"/>
        <v>0</v>
      </c>
      <c r="J63" s="1"/>
      <c r="K63" s="1">
        <f t="shared" si="2"/>
        <v>9102.7458297085177</v>
      </c>
    </row>
    <row r="64" spans="1:11" x14ac:dyDescent="0.25">
      <c r="A64">
        <v>770</v>
      </c>
      <c r="B64">
        <v>1078</v>
      </c>
      <c r="D64">
        <f t="shared" si="0"/>
        <v>1.6134740259740259</v>
      </c>
      <c r="E64" s="1">
        <f>IF($D64-E$10+$E$2&gt;0,IF($E$2/kt&lt;100,($D64-E$10+$E$2)^2*E$5/(EXP($E$2/$B$4)-1)+($D64-E$10-$E$2)^2*E$5/(1-EXP(-$E$2/$B$4)),($D64-E$10-$E$2)^2*E$5/(1-EXP(-$E$2/$B$4))),0)</f>
        <v>416.93125675139811</v>
      </c>
      <c r="F64" s="1">
        <f>IF($D64-E$10-$E$3&gt;0,IF($E$3/kt&lt;100,($D64-E$10+$E$3)^2*E$6/(EXP($E$3/kt)-1)+($D64-E$10-$E$3)^2*E$6/(1-EXP(-$E$3/kt)),($D64-E$10-$E$3)^2*E$6/(1-EXP(-$E$3/kt))),0)</f>
        <v>7878.6527649775126</v>
      </c>
      <c r="G64" s="1">
        <f>IF($D64-G$10+$E$2&gt;0,IF($E$2/kt&lt;100,($D64-G$10+$E$2)^2*G$5/(EXP($E$2/$B$4)-1)+($D64-G$10-$E$2)^2*G$5/(1-EXP(-$E$2/$B$4)),($D64-G$10-$E$2)^2*G$5/(1-EXP(-$E$2/$B$4))),0)</f>
        <v>0</v>
      </c>
      <c r="H64" s="1">
        <f>IF($D64-G$10-$E$3&gt;0,IF($E$3/kt&lt;100,($D64-G$10+$E$3)^2*G$6/(EXP($E$3/kt)-1)+($D64-G$10-$E$3)^2*G$6/(1-EXP(-$E$3/kt)),($D64-G$10-$E$3)^2*G$6/(1-EXP(-$E$3/kt))),0)</f>
        <v>0</v>
      </c>
      <c r="I64" s="1">
        <f t="shared" si="1"/>
        <v>0</v>
      </c>
      <c r="J64" s="1"/>
      <c r="K64" s="1">
        <f t="shared" si="2"/>
        <v>8295.5840217289115</v>
      </c>
    </row>
    <row r="65" spans="1:11" x14ac:dyDescent="0.25">
      <c r="A65">
        <v>780</v>
      </c>
      <c r="B65">
        <v>988.2</v>
      </c>
      <c r="D65">
        <f t="shared" si="0"/>
        <v>1.5927884615384615</v>
      </c>
      <c r="E65" s="1">
        <f>IF($D65-E$10+$E$2&gt;0,IF($E$2/kt&lt;100,($D65-E$10+$E$2)^2*E$5/(EXP($E$2/$B$4)-1)+($D65-E$10-$E$2)^2*E$5/(1-EXP(-$E$2/$B$4)),($D65-E$10-$E$2)^2*E$5/(1-EXP(-$E$2/$B$4))),0)</f>
        <v>382.0815120644408</v>
      </c>
      <c r="F65" s="1">
        <f>IF($D65-E$10-$E$3&gt;0,IF($E$3/kt&lt;100,($D65-E$10+$E$3)^2*E$6/(EXP($E$3/kt)-1)+($D65-E$10-$E$3)^2*E$6/(1-EXP(-$E$3/kt)),($D65-E$10-$E$3)^2*E$6/(1-EXP(-$E$3/kt))),0)</f>
        <v>7163.0863083457407</v>
      </c>
      <c r="G65" s="1">
        <f>IF($D65-G$10+$E$2&gt;0,IF($E$2/kt&lt;100,($D65-G$10+$E$2)^2*G$5/(EXP($E$2/$B$4)-1)+($D65-G$10-$E$2)^2*G$5/(1-EXP(-$E$2/$B$4)),($D65-G$10-$E$2)^2*G$5/(1-EXP(-$E$2/$B$4))),0)</f>
        <v>0</v>
      </c>
      <c r="H65" s="1">
        <f>IF($D65-G$10-$E$3&gt;0,IF($E$3/kt&lt;100,($D65-G$10+$E$3)^2*G$6/(EXP($E$3/kt)-1)+($D65-G$10-$E$3)^2*G$6/(1-EXP(-$E$3/kt)),($D65-G$10-$E$3)^2*G$6/(1-EXP(-$E$3/kt))),0)</f>
        <v>0</v>
      </c>
      <c r="I65" s="1">
        <f t="shared" si="1"/>
        <v>0</v>
      </c>
      <c r="J65" s="1"/>
      <c r="K65" s="1">
        <f t="shared" si="2"/>
        <v>7545.1678204101818</v>
      </c>
    </row>
    <row r="66" spans="1:11" x14ac:dyDescent="0.25">
      <c r="A66">
        <v>790</v>
      </c>
      <c r="B66">
        <v>904.9</v>
      </c>
      <c r="D66">
        <f t="shared" si="0"/>
        <v>1.5726265822784813</v>
      </c>
      <c r="E66" s="1">
        <f>IF($D66-E$10+$E$2&gt;0,IF($E$2/kt&lt;100,($D66-E$10+$E$2)^2*E$5/(EXP($E$2/$B$4)-1)+($D66-E$10-$E$2)^2*E$5/(1-EXP(-$E$2/$B$4)),($D66-E$10-$E$2)^2*E$5/(1-EXP(-$E$2/$B$4))),0)</f>
        <v>349.57750769679734</v>
      </c>
      <c r="F66" s="1">
        <f>IF($D66-E$10-$E$3&gt;0,IF($E$3/kt&lt;100,($D66-E$10+$E$3)^2*E$6/(EXP($E$3/kt)-1)+($D66-E$10-$E$3)^2*E$6/(1-EXP(-$E$3/kt)),($D66-E$10-$E$3)^2*E$6/(1-EXP(-$E$3/kt))),0)</f>
        <v>6498.4131950801457</v>
      </c>
      <c r="G66" s="1">
        <f>IF($D66-G$10+$E$2&gt;0,IF($E$2/kt&lt;100,($D66-G$10+$E$2)^2*G$5/(EXP($E$2/$B$4)-1)+($D66-G$10-$E$2)^2*G$5/(1-EXP(-$E$2/$B$4)),($D66-G$10-$E$2)^2*G$5/(1-EXP(-$E$2/$B$4))),0)</f>
        <v>0</v>
      </c>
      <c r="H66" s="1">
        <f>IF($D66-G$10-$E$3&gt;0,IF($E$3/kt&lt;100,($D66-G$10+$E$3)^2*G$6/(EXP($E$3/kt)-1)+($D66-G$10-$E$3)^2*G$6/(1-EXP(-$E$3/kt)),($D66-G$10-$E$3)^2*G$6/(1-EXP(-$E$3/kt))),0)</f>
        <v>0</v>
      </c>
      <c r="I66" s="1">
        <f t="shared" si="1"/>
        <v>0</v>
      </c>
      <c r="J66" s="1"/>
      <c r="K66" s="1">
        <f t="shared" si="2"/>
        <v>6847.9907027769432</v>
      </c>
    </row>
    <row r="67" spans="1:11" x14ac:dyDescent="0.25">
      <c r="A67">
        <v>800</v>
      </c>
      <c r="B67">
        <v>827.1</v>
      </c>
      <c r="D67">
        <f t="shared" si="0"/>
        <v>1.55296875</v>
      </c>
      <c r="E67" s="1">
        <f>IF($D67-E$10+$E$2&gt;0,IF($E$2/kt&lt;100,($D67-E$10+$E$2)^2*E$5/(EXP($E$2/$B$4)-1)+($D67-E$10-$E$2)^2*E$5/(1-EXP(-$E$2/$B$4)),($D67-E$10-$E$2)^2*E$5/(1-EXP(-$E$2/$B$4))),0)</f>
        <v>319.2770843259367</v>
      </c>
      <c r="F67" s="1">
        <f>IF($D67-E$10-$E$3&gt;0,IF($E$3/kt&lt;100,($D67-E$10+$E$3)^2*E$6/(EXP($E$3/kt)-1)+($D67-E$10-$E$3)^2*E$6/(1-EXP(-$E$3/kt)),($D67-E$10-$E$3)^2*E$6/(1-EXP(-$E$3/kt))),0)</f>
        <v>5881.5111242360354</v>
      </c>
      <c r="G67" s="1">
        <f>IF($D67-G$10+$E$2&gt;0,IF($E$2/kt&lt;100,($D67-G$10+$E$2)^2*G$5/(EXP($E$2/$B$4)-1)+($D67-G$10-$E$2)^2*G$5/(1-EXP(-$E$2/$B$4)),($D67-G$10-$E$2)^2*G$5/(1-EXP(-$E$2/$B$4))),0)</f>
        <v>0</v>
      </c>
      <c r="H67" s="1">
        <f>IF($D67-G$10-$E$3&gt;0,IF($E$3/kt&lt;100,($D67-G$10+$E$3)^2*G$6/(EXP($E$3/kt)-1)+($D67-G$10-$E$3)^2*G$6/(1-EXP(-$E$3/kt)),($D67-G$10-$E$3)^2*G$6/(1-EXP(-$E$3/kt))),0)</f>
        <v>0</v>
      </c>
      <c r="I67" s="1">
        <f t="shared" si="1"/>
        <v>0</v>
      </c>
      <c r="J67" s="1"/>
      <c r="K67" s="1">
        <f t="shared" si="2"/>
        <v>6200.7882085619722</v>
      </c>
    </row>
    <row r="68" spans="1:11" x14ac:dyDescent="0.25">
      <c r="A68">
        <v>810</v>
      </c>
      <c r="B68">
        <v>754.6</v>
      </c>
      <c r="D68">
        <f t="shared" si="0"/>
        <v>1.5337962962962963</v>
      </c>
      <c r="E68" s="1">
        <f>IF($D68-E$10+$E$2&gt;0,IF($E$2/kt&lt;100,($D68-E$10+$E$2)^2*E$5/(EXP($E$2/$B$4)-1)+($D68-E$10-$E$2)^2*E$5/(1-EXP(-$E$2/$B$4)),($D68-E$10-$E$2)^2*E$5/(1-EXP(-$E$2/$B$4))),0)</f>
        <v>291.04774605257035</v>
      </c>
      <c r="F68" s="1">
        <f>IF($D68-E$10-$E$3&gt;0,IF($E$3/kt&lt;100,($D68-E$10+$E$3)^2*E$6/(EXP($E$3/kt)-1)+($D68-E$10-$E$3)^2*E$6/(1-EXP(-$E$3/kt)),($D68-E$10-$E$3)^2*E$6/(1-EXP(-$E$3/kt))),0)</f>
        <v>5309.4711833290612</v>
      </c>
      <c r="G68" s="1">
        <f>IF($D68-G$10+$E$2&gt;0,IF($E$2/kt&lt;100,($D68-G$10+$E$2)^2*G$5/(EXP($E$2/$B$4)-1)+($D68-G$10-$E$2)^2*G$5/(1-EXP(-$E$2/$B$4)),($D68-G$10-$E$2)^2*G$5/(1-EXP(-$E$2/$B$4))),0)</f>
        <v>0</v>
      </c>
      <c r="H68" s="1">
        <f>IF($D68-G$10-$E$3&gt;0,IF($E$3/kt&lt;100,($D68-G$10+$E$3)^2*G$6/(EXP($E$3/kt)-1)+($D68-G$10-$E$3)^2*G$6/(1-EXP(-$E$3/kt)),($D68-G$10-$E$3)^2*G$6/(1-EXP(-$E$3/kt))),0)</f>
        <v>0</v>
      </c>
      <c r="I68" s="1">
        <f t="shared" si="1"/>
        <v>0</v>
      </c>
      <c r="J68" s="1"/>
      <c r="K68" s="1">
        <f t="shared" si="2"/>
        <v>5600.5189293816311</v>
      </c>
    </row>
    <row r="69" spans="1:11" x14ac:dyDescent="0.25">
      <c r="A69">
        <v>820</v>
      </c>
      <c r="B69">
        <v>687.1</v>
      </c>
      <c r="D69">
        <f t="shared" si="0"/>
        <v>1.5150914634146342</v>
      </c>
      <c r="E69" s="1">
        <f>IF($D69-E$10+$E$2&gt;0,IF($E$2/kt&lt;100,($D69-E$10+$E$2)^2*E$5/(EXP($E$2/$B$4)-1)+($D69-E$10-$E$2)^2*E$5/(1-EXP(-$E$2/$B$4)),($D69-E$10-$E$2)^2*E$5/(1-EXP(-$E$2/$B$4))),0)</f>
        <v>264.76591196169949</v>
      </c>
      <c r="F69" s="1">
        <f>IF($D69-E$10-$E$3&gt;0,IF($E$3/kt&lt;100,($D69-E$10+$E$3)^2*E$6/(EXP($E$3/kt)-1)+($D69-E$10-$E$3)^2*E$6/(1-EXP(-$E$3/kt)),($D69-E$10-$E$3)^2*E$6/(1-EXP(-$E$3/kt))),0)</f>
        <v>4779.5812710632317</v>
      </c>
      <c r="G69" s="1">
        <f>IF($D69-G$10+$E$2&gt;0,IF($E$2/kt&lt;100,($D69-G$10+$E$2)^2*G$5/(EXP($E$2/$B$4)-1)+($D69-G$10-$E$2)^2*G$5/(1-EXP(-$E$2/$B$4)),($D69-G$10-$E$2)^2*G$5/(1-EXP(-$E$2/$B$4))),0)</f>
        <v>0</v>
      </c>
      <c r="H69" s="1">
        <f>IF($D69-G$10-$E$3&gt;0,IF($E$3/kt&lt;100,($D69-G$10+$E$3)^2*G$6/(EXP($E$3/kt)-1)+($D69-G$10-$E$3)^2*G$6/(1-EXP(-$E$3/kt)),($D69-G$10-$E$3)^2*G$6/(1-EXP(-$E$3/kt))),0)</f>
        <v>0</v>
      </c>
      <c r="I69" s="1">
        <f t="shared" si="1"/>
        <v>0</v>
      </c>
      <c r="J69" s="1"/>
      <c r="K69" s="1">
        <f t="shared" si="2"/>
        <v>5044.3471830249309</v>
      </c>
    </row>
    <row r="70" spans="1:11" x14ac:dyDescent="0.25">
      <c r="A70">
        <v>830</v>
      </c>
      <c r="B70">
        <v>624.29999999999995</v>
      </c>
      <c r="D70">
        <f t="shared" si="0"/>
        <v>1.4968373493975904</v>
      </c>
      <c r="E70" s="1">
        <f>IF($D70-E$10+$E$2&gt;0,IF($E$2/kt&lt;100,($D70-E$10+$E$2)^2*E$5/(EXP($E$2/$B$4)-1)+($D70-E$10-$E$2)^2*E$5/(1-EXP(-$E$2/$B$4)),($D70-E$10-$E$2)^2*E$5/(1-EXP(-$E$2/$B$4))),0)</f>
        <v>240.31623315788272</v>
      </c>
      <c r="F70" s="1">
        <f>IF($D70-E$10-$E$3&gt;0,IF($E$3/kt&lt;100,($D70-E$10+$E$3)^2*E$6/(EXP($E$3/kt)-1)+($D70-E$10-$E$3)^2*E$6/(1-EXP(-$E$3/kt)),($D70-E$10-$E$3)^2*E$6/(1-EXP(-$E$3/kt))),0)</f>
        <v>4289.3109730776896</v>
      </c>
      <c r="G70" s="1">
        <f>IF($D70-G$10+$E$2&gt;0,IF($E$2/kt&lt;100,($D70-G$10+$E$2)^2*G$5/(EXP($E$2/$B$4)-1)+($D70-G$10-$E$2)^2*G$5/(1-EXP(-$E$2/$B$4)),($D70-G$10-$E$2)^2*G$5/(1-EXP(-$E$2/$B$4))),0)</f>
        <v>0</v>
      </c>
      <c r="H70" s="1">
        <f>IF($D70-G$10-$E$3&gt;0,IF($E$3/kt&lt;100,($D70-G$10+$E$3)^2*G$6/(EXP($E$3/kt)-1)+($D70-G$10-$E$3)^2*G$6/(1-EXP(-$E$3/kt)),($D70-G$10-$E$3)^2*G$6/(1-EXP(-$E$3/kt))),0)</f>
        <v>0</v>
      </c>
      <c r="I70" s="1">
        <f t="shared" si="1"/>
        <v>0</v>
      </c>
      <c r="J70" s="1"/>
      <c r="K70" s="1">
        <f t="shared" si="2"/>
        <v>4529.627206235572</v>
      </c>
    </row>
    <row r="71" spans="1:11" x14ac:dyDescent="0.25">
      <c r="A71">
        <v>840</v>
      </c>
      <c r="B71">
        <v>565.9</v>
      </c>
      <c r="D71">
        <f t="shared" si="0"/>
        <v>1.4790178571428574</v>
      </c>
      <c r="E71" s="1">
        <f>IF($D71-E$10+$E$2&gt;0,IF($E$2/kt&lt;100,($D71-E$10+$E$2)^2*E$5/(EXP($E$2/$B$4)-1)+($D71-E$10-$E$2)^2*E$5/(1-EXP(-$E$2/$B$4)),($D71-E$10-$E$2)^2*E$5/(1-EXP(-$E$2/$B$4))),0)</f>
        <v>217.5909688822955</v>
      </c>
      <c r="F71" s="1">
        <f>IF($D71-E$10-$E$3&gt;0,IF($E$3/kt&lt;100,($D71-E$10+$E$3)^2*E$6/(EXP($E$3/kt)-1)+($D71-E$10-$E$3)^2*E$6/(1-EXP(-$E$3/kt)),($D71-E$10-$E$3)^2*E$6/(1-EXP(-$E$3/kt))),0)</f>
        <v>3836.2977486580394</v>
      </c>
      <c r="G71" s="1">
        <f>IF($D71-G$10+$E$2&gt;0,IF($E$2/kt&lt;100,($D71-G$10+$E$2)^2*G$5/(EXP($E$2/$B$4)-1)+($D71-G$10-$E$2)^2*G$5/(1-EXP(-$E$2/$B$4)),($D71-G$10-$E$2)^2*G$5/(1-EXP(-$E$2/$B$4))),0)</f>
        <v>0</v>
      </c>
      <c r="H71" s="1">
        <f>IF($D71-G$10-$E$3&gt;0,IF($E$3/kt&lt;100,($D71-G$10+$E$3)^2*G$6/(EXP($E$3/kt)-1)+($D71-G$10-$E$3)^2*G$6/(1-EXP(-$E$3/kt)),($D71-G$10-$E$3)^2*G$6/(1-EXP(-$E$3/kt))),0)</f>
        <v>0</v>
      </c>
      <c r="I71" s="1">
        <f t="shared" si="1"/>
        <v>0</v>
      </c>
      <c r="J71" s="1"/>
      <c r="K71" s="1">
        <f t="shared" si="2"/>
        <v>4053.8887175403347</v>
      </c>
    </row>
    <row r="72" spans="1:11" x14ac:dyDescent="0.25">
      <c r="A72">
        <v>850</v>
      </c>
      <c r="B72">
        <v>511.6</v>
      </c>
      <c r="D72">
        <f t="shared" si="0"/>
        <v>1.4616176470588236</v>
      </c>
      <c r="E72" s="1">
        <f>IF($D72-E$10+$E$2&gt;0,IF($E$2/kt&lt;100,($D72-E$10+$E$2)^2*E$5/(EXP($E$2/$B$4)-1)+($D72-E$10-$E$2)^2*E$5/(1-EXP(-$E$2/$B$4)),($D72-E$10-$E$2)^2*E$5/(1-EXP(-$E$2/$B$4))),0)</f>
        <v>196.48941600787958</v>
      </c>
      <c r="F72" s="1">
        <f>IF($D72-E$10-$E$3&gt;0,IF($E$3/kt&lt;100,($D72-E$10+$E$3)^2*E$6/(EXP($E$3/kt)-1)+($D72-E$10-$E$3)^2*E$6/(1-EXP(-$E$3/kt)),($D72-E$10-$E$3)^2*E$6/(1-EXP(-$E$3/kt))),0)</f>
        <v>3418.3343016783151</v>
      </c>
      <c r="G72" s="1">
        <f>IF($D72-G$10+$E$2&gt;0,IF($E$2/kt&lt;100,($D72-G$10+$E$2)^2*G$5/(EXP($E$2/$B$4)-1)+($D72-G$10-$E$2)^2*G$5/(1-EXP(-$E$2/$B$4)),($D72-G$10-$E$2)^2*G$5/(1-EXP(-$E$2/$B$4))),0)</f>
        <v>0</v>
      </c>
      <c r="H72" s="1">
        <f>IF($D72-G$10-$E$3&gt;0,IF($E$3/kt&lt;100,($D72-G$10+$E$3)^2*G$6/(EXP($E$3/kt)-1)+($D72-G$10-$E$3)^2*G$6/(1-EXP(-$E$3/kt)),($D72-G$10-$E$3)^2*G$6/(1-EXP(-$E$3/kt))),0)</f>
        <v>0</v>
      </c>
      <c r="I72" s="1">
        <f t="shared" si="1"/>
        <v>0</v>
      </c>
      <c r="J72" s="1"/>
      <c r="K72" s="1">
        <f t="shared" si="2"/>
        <v>3614.8237176861949</v>
      </c>
    </row>
    <row r="73" spans="1:11" x14ac:dyDescent="0.25">
      <c r="A73">
        <v>860</v>
      </c>
      <c r="B73">
        <v>461.2</v>
      </c>
      <c r="D73">
        <f t="shared" si="0"/>
        <v>1.4446220930232556</v>
      </c>
      <c r="E73" s="1">
        <f>IF($D73-E$10+$E$2&gt;0,IF($E$2/kt&lt;100,($D73-E$10+$E$2)^2*E$5/(EXP($E$2/$B$4)-1)+($D73-E$10-$E$2)^2*E$5/(1-EXP(-$E$2/$B$4)),($D73-E$10-$E$2)^2*E$5/(1-EXP(-$E$2/$B$4))),0)</f>
        <v>176.91738681652467</v>
      </c>
      <c r="F73" s="1">
        <f>IF($D73-E$10-$E$3&gt;0,IF($E$3/kt&lt;100,($D73-E$10+$E$3)^2*E$6/(EXP($E$3/kt)-1)+($D73-E$10-$E$3)^2*E$6/(1-EXP(-$E$3/kt)),($D73-E$10-$E$3)^2*E$6/(1-EXP(-$E$3/kt))),0)</f>
        <v>3033.3570225549443</v>
      </c>
      <c r="G73" s="1">
        <f>IF($D73-G$10+$E$2&gt;0,IF($E$2/kt&lt;100,($D73-G$10+$E$2)^2*G$5/(EXP($E$2/$B$4)-1)+($D73-G$10-$E$2)^2*G$5/(1-EXP(-$E$2/$B$4)),($D73-G$10-$E$2)^2*G$5/(1-EXP(-$E$2/$B$4))),0)</f>
        <v>0</v>
      </c>
      <c r="H73" s="1">
        <f>IF($D73-G$10-$E$3&gt;0,IF($E$3/kt&lt;100,($D73-G$10+$E$3)^2*G$6/(EXP($E$3/kt)-1)+($D73-G$10-$E$3)^2*G$6/(1-EXP(-$E$3/kt)),($D73-G$10-$E$3)^2*G$6/(1-EXP(-$E$3/kt))),0)</f>
        <v>0</v>
      </c>
      <c r="I73" s="1">
        <f t="shared" si="1"/>
        <v>0</v>
      </c>
      <c r="J73" s="1"/>
      <c r="K73" s="1">
        <f t="shared" si="2"/>
        <v>3210.2744093714691</v>
      </c>
    </row>
    <row r="74" spans="1:11" x14ac:dyDescent="0.25">
      <c r="A74">
        <v>870</v>
      </c>
      <c r="B74">
        <v>414.5</v>
      </c>
      <c r="D74">
        <f t="shared" si="0"/>
        <v>1.4280172413793102</v>
      </c>
      <c r="E74" s="1">
        <f>IF($D74-E$10+$E$2&gt;0,IF($E$2/kt&lt;100,($D74-E$10+$E$2)^2*E$5/(EXP($E$2/$B$4)-1)+($D74-E$10-$E$2)^2*E$5/(1-EXP(-$E$2/$B$4)),($D74-E$10-$E$2)^2*E$5/(1-EXP(-$E$2/$B$4))),0)</f>
        <v>158.78673049910682</v>
      </c>
      <c r="F74" s="1">
        <f>IF($D74-E$10-$E$3&gt;0,IF($E$3/kt&lt;100,($D74-E$10+$E$3)^2*E$6/(EXP($E$3/kt)-1)+($D74-E$10-$E$3)^2*E$6/(1-EXP(-$E$3/kt)),($D74-E$10-$E$3)^2*E$6/(1-EXP(-$E$3/kt))),0)</f>
        <v>2679.4353999343116</v>
      </c>
      <c r="G74" s="1">
        <f>IF($D74-G$10+$E$2&gt;0,IF($E$2/kt&lt;100,($D74-G$10+$E$2)^2*G$5/(EXP($E$2/$B$4)-1)+($D74-G$10-$E$2)^2*G$5/(1-EXP(-$E$2/$B$4)),($D74-G$10-$E$2)^2*G$5/(1-EXP(-$E$2/$B$4))),0)</f>
        <v>0</v>
      </c>
      <c r="H74" s="1">
        <f>IF($D74-G$10-$E$3&gt;0,IF($E$3/kt&lt;100,($D74-G$10+$E$3)^2*G$6/(EXP($E$3/kt)-1)+($D74-G$10-$E$3)^2*G$6/(1-EXP(-$E$3/kt)),($D74-G$10-$E$3)^2*G$6/(1-EXP(-$E$3/kt))),0)</f>
        <v>0</v>
      </c>
      <c r="I74" s="1">
        <f t="shared" si="1"/>
        <v>0</v>
      </c>
      <c r="J74" s="1"/>
      <c r="K74" s="1">
        <f t="shared" si="2"/>
        <v>2838.2221304334184</v>
      </c>
    </row>
    <row r="75" spans="1:11" x14ac:dyDescent="0.25">
      <c r="A75">
        <v>880</v>
      </c>
      <c r="B75">
        <v>371.3</v>
      </c>
      <c r="D75">
        <f t="shared" si="0"/>
        <v>1.411789772727273</v>
      </c>
      <c r="E75" s="1">
        <f>IF($D75-E$10+$E$2&gt;0,IF($E$2/kt&lt;100,($D75-E$10+$E$2)^2*E$5/(EXP($E$2/$B$4)-1)+($D75-E$10-$E$2)^2*E$5/(1-EXP(-$E$2/$B$4)),($D75-E$10-$E$2)^2*E$5/(1-EXP(-$E$2/$B$4))),0)</f>
        <v>142.01489429430518</v>
      </c>
      <c r="F75" s="1">
        <f>IF($D75-E$10-$E$3&gt;0,IF($E$3/kt&lt;100,($D75-E$10+$E$3)^2*E$6/(EXP($E$3/kt)-1)+($D75-E$10-$E$3)^2*E$6/(1-EXP(-$E$3/kt)),($D75-E$10-$E$3)^2*E$6/(1-EXP(-$E$3/kt))),0)</f>
        <v>2354.7623114004582</v>
      </c>
      <c r="G75" s="1">
        <f>IF($D75-G$10+$E$2&gt;0,IF($E$2/kt&lt;100,($D75-G$10+$E$2)^2*G$5/(EXP($E$2/$B$4)-1)+($D75-G$10-$E$2)^2*G$5/(1-EXP(-$E$2/$B$4)),($D75-G$10-$E$2)^2*G$5/(1-EXP(-$E$2/$B$4))),0)</f>
        <v>0</v>
      </c>
      <c r="H75" s="1">
        <f>IF($D75-G$10-$E$3&gt;0,IF($E$3/kt&lt;100,($D75-G$10+$E$3)^2*G$6/(EXP($E$3/kt)-1)+($D75-G$10-$E$3)^2*G$6/(1-EXP(-$E$3/kt)),($D75-G$10-$E$3)^2*G$6/(1-EXP(-$E$3/kt))),0)</f>
        <v>0</v>
      </c>
      <c r="I75" s="1">
        <f t="shared" si="1"/>
        <v>0</v>
      </c>
      <c r="J75" s="1"/>
      <c r="K75" s="1">
        <f t="shared" si="2"/>
        <v>2496.7772056947633</v>
      </c>
    </row>
    <row r="76" spans="1:11" x14ac:dyDescent="0.25">
      <c r="A76">
        <v>890</v>
      </c>
      <c r="B76">
        <v>331.3</v>
      </c>
      <c r="D76">
        <f t="shared" si="0"/>
        <v>1.3959269662921348</v>
      </c>
      <c r="E76" s="1">
        <f>IF($D76-E$10+$E$2&gt;0,IF($E$2/kt&lt;100,($D76-E$10+$E$2)^2*E$5/(EXP($E$2/$B$4)-1)+($D76-E$10-$E$2)^2*E$5/(1-EXP(-$E$2/$B$4)),($D76-E$10-$E$2)^2*E$5/(1-EXP(-$E$2/$B$4))),0)</f>
        <v>126.52452060309137</v>
      </c>
      <c r="F76" s="1">
        <f>IF($D76-E$10-$E$3&gt;0,IF($E$3/kt&lt;100,($D76-E$10+$E$3)^2*E$6/(EXP($E$3/kt)-1)+($D76-E$10-$E$3)^2*E$6/(1-EXP(-$E$3/kt)),($D76-E$10-$E$3)^2*E$6/(1-EXP(-$E$3/kt))),0)</f>
        <v>2057.6451118499203</v>
      </c>
      <c r="G76" s="1">
        <f>IF($D76-G$10+$E$2&gt;0,IF($E$2/kt&lt;100,($D76-G$10+$E$2)^2*G$5/(EXP($E$2/$B$4)-1)+($D76-G$10-$E$2)^2*G$5/(1-EXP(-$E$2/$B$4)),($D76-G$10-$E$2)^2*G$5/(1-EXP(-$E$2/$B$4))),0)</f>
        <v>0</v>
      </c>
      <c r="H76" s="1">
        <f>IF($D76-G$10-$E$3&gt;0,IF($E$3/kt&lt;100,($D76-G$10+$E$3)^2*G$6/(EXP($E$3/kt)-1)+($D76-G$10-$E$3)^2*G$6/(1-EXP(-$E$3/kt)),($D76-G$10-$E$3)^2*G$6/(1-EXP(-$E$3/kt))),0)</f>
        <v>0</v>
      </c>
      <c r="I76" s="1">
        <f t="shared" si="1"/>
        <v>0</v>
      </c>
      <c r="J76" s="1"/>
      <c r="K76" s="1">
        <f t="shared" si="2"/>
        <v>2184.1696324530117</v>
      </c>
    </row>
    <row r="77" spans="1:11" x14ac:dyDescent="0.25">
      <c r="A77">
        <v>900</v>
      </c>
      <c r="B77">
        <v>294.5</v>
      </c>
      <c r="D77">
        <f t="shared" ref="D77:D132" si="3">6.626E-34*300000000/A77/0.000000001/1.6E-19</f>
        <v>1.3804166666666664</v>
      </c>
      <c r="E77" s="1">
        <f>IF($D77-E$10+$E$2&gt;0,IF($E$2/kt&lt;100,($D77-E$10+$E$2)^2*E$5/(EXP($E$2/$B$4)-1)+($D77-E$10-$E$2)^2*E$5/(1-EXP(-$E$2/$B$4)),($D77-E$10-$E$2)^2*E$5/(1-EXP(-$E$2/$B$4))),0)</f>
        <v>112.24307678934687</v>
      </c>
      <c r="F77" s="1">
        <f>IF($D77-E$10-$E$3&gt;0,IF($E$3/kt&lt;100,($D77-E$10+$E$3)^2*E$6/(EXP($E$3/kt)-1)+($D77-E$10-$E$3)^2*E$6/(1-EXP(-$E$3/kt)),($D77-E$10-$E$3)^2*E$6/(1-EXP(-$E$3/kt))),0)</f>
        <v>1786.49744648607</v>
      </c>
      <c r="G77" s="1">
        <f>IF($D77-G$10+$E$2&gt;0,IF($E$2/kt&lt;100,($D77-G$10+$E$2)^2*G$5/(EXP($E$2/$B$4)-1)+($D77-G$10-$E$2)^2*G$5/(1-EXP(-$E$2/$B$4)),($D77-G$10-$E$2)^2*G$5/(1-EXP(-$E$2/$B$4))),0)</f>
        <v>0</v>
      </c>
      <c r="H77" s="1">
        <f>IF($D77-G$10-$E$3&gt;0,IF($E$3/kt&lt;100,($D77-G$10+$E$3)^2*G$6/(EXP($E$3/kt)-1)+($D77-G$10-$E$3)^2*G$6/(1-EXP(-$E$3/kt)),($D77-G$10-$E$3)^2*G$6/(1-EXP(-$E$3/kt))),0)</f>
        <v>0</v>
      </c>
      <c r="I77" s="1">
        <f t="shared" ref="I77:I132" si="4">IF($D77-I$10&gt;0,($D77-I$10)^(0.5)*I$5,0)</f>
        <v>0</v>
      </c>
      <c r="J77" s="1"/>
      <c r="K77" s="1">
        <f t="shared" si="2"/>
        <v>1898.7405232754168</v>
      </c>
    </row>
    <row r="78" spans="1:11" x14ac:dyDescent="0.25">
      <c r="A78">
        <v>910</v>
      </c>
      <c r="B78">
        <v>260.5</v>
      </c>
      <c r="D78">
        <f t="shared" si="3"/>
        <v>1.3652472527472528</v>
      </c>
      <c r="E78" s="1">
        <f>IF($D78-E$10+$E$2&gt;0,IF($E$2/kt&lt;100,($D78-E$10+$E$2)^2*E$5/(EXP($E$2/$B$4)-1)+($D78-E$10-$E$2)^2*E$5/(1-EXP(-$E$2/$B$4)),($D78-E$10-$E$2)^2*E$5/(1-EXP(-$E$2/$B$4))),0)</f>
        <v>99.102514708968712</v>
      </c>
      <c r="F78" s="1">
        <f>IF($D78-E$10-$E$3&gt;0,IF($E$3/kt&lt;100,($D78-E$10+$E$3)^2*E$6/(EXP($E$3/kt)-1)+($D78-E$10-$E$3)^2*E$6/(1-EXP(-$E$3/kt)),($D78-E$10-$E$3)^2*E$6/(1-EXP(-$E$3/kt))),0)</f>
        <v>1539.8317227637999</v>
      </c>
      <c r="G78" s="1">
        <f>IF($D78-G$10+$E$2&gt;0,IF($E$2/kt&lt;100,($D78-G$10+$E$2)^2*G$5/(EXP($E$2/$B$4)-1)+($D78-G$10-$E$2)^2*G$5/(1-EXP(-$E$2/$B$4)),($D78-G$10-$E$2)^2*G$5/(1-EXP(-$E$2/$B$4))),0)</f>
        <v>0</v>
      </c>
      <c r="H78" s="1">
        <f>IF($D78-G$10-$E$3&gt;0,IF($E$3/kt&lt;100,($D78-G$10+$E$3)^2*G$6/(EXP($E$3/kt)-1)+($D78-G$10-$E$3)^2*G$6/(1-EXP(-$E$3/kt)),($D78-G$10-$E$3)^2*G$6/(1-EXP(-$E$3/kt))),0)</f>
        <v>0</v>
      </c>
      <c r="I78" s="1">
        <f t="shared" si="4"/>
        <v>0</v>
      </c>
      <c r="J78" s="1"/>
      <c r="K78" s="1">
        <f t="shared" ref="K78:K132" si="5">SUM(E78:I78)</f>
        <v>1638.9342374727687</v>
      </c>
    </row>
    <row r="79" spans="1:11" x14ac:dyDescent="0.25">
      <c r="A79">
        <v>920</v>
      </c>
      <c r="B79">
        <v>229.3</v>
      </c>
      <c r="D79">
        <f t="shared" si="3"/>
        <v>1.3504076086956522</v>
      </c>
      <c r="E79" s="1">
        <f>IF($D79-E$10+$E$2&gt;0,IF($E$2/kt&lt;100,($D79-E$10+$E$2)^2*E$5/(EXP($E$2/$B$4)-1)+($D79-E$10-$E$2)^2*E$5/(1-EXP(-$E$2/$B$4)),($D79-E$10-$E$2)^2*E$5/(1-EXP(-$E$2/$B$4))),0)</f>
        <v>87.038957305158561</v>
      </c>
      <c r="F79" s="1">
        <f>IF($D79-E$10-$E$3&gt;0,IF($E$3/kt&lt;100,($D79-E$10+$E$3)^2*E$6/(EXP($E$3/kt)-1)+($D79-E$10-$E$3)^2*E$6/(1-EXP(-$E$3/kt)),($D79-E$10-$E$3)^2*E$6/(1-EXP(-$E$3/kt))),0)</f>
        <v>1316.2521821801392</v>
      </c>
      <c r="G79" s="1">
        <f>IF($D79-G$10+$E$2&gt;0,IF($E$2/kt&lt;100,($D79-G$10+$E$2)^2*G$5/(EXP($E$2/$B$4)-1)+($D79-G$10-$E$2)^2*G$5/(1-EXP(-$E$2/$B$4)),($D79-G$10-$E$2)^2*G$5/(1-EXP(-$E$2/$B$4))),0)</f>
        <v>0</v>
      </c>
      <c r="H79" s="1">
        <f>IF($D79-G$10-$E$3&gt;0,IF($E$3/kt&lt;100,($D79-G$10+$E$3)^2*G$6/(EXP($E$3/kt)-1)+($D79-G$10-$E$3)^2*G$6/(1-EXP(-$E$3/kt)),($D79-G$10-$E$3)^2*G$6/(1-EXP(-$E$3/kt))),0)</f>
        <v>0</v>
      </c>
      <c r="I79" s="1">
        <f t="shared" si="4"/>
        <v>0</v>
      </c>
      <c r="J79" s="1"/>
      <c r="K79" s="1">
        <f t="shared" si="5"/>
        <v>1403.2911394852979</v>
      </c>
    </row>
    <row r="80" spans="1:11" x14ac:dyDescent="0.25">
      <c r="A80">
        <v>930</v>
      </c>
      <c r="B80">
        <v>199.4</v>
      </c>
      <c r="D80">
        <f t="shared" si="3"/>
        <v>1.3358870967741936</v>
      </c>
      <c r="E80" s="1">
        <f>IF($D80-E$10+$E$2&gt;0,IF($E$2/kt&lt;100,($D80-E$10+$E$2)^2*E$5/(EXP($E$2/$B$4)-1)+($D80-E$10-$E$2)^2*E$5/(1-EXP(-$E$2/$B$4)),($D80-E$10-$E$2)^2*E$5/(1-EXP(-$E$2/$B$4))),0)</f>
        <v>75.992409870665711</v>
      </c>
      <c r="F80" s="1">
        <f>IF($D80-E$10-$E$3&gt;0,IF($E$3/kt&lt;100,($D80-E$10+$E$3)^2*E$6/(EXP($E$3/kt)-1)+($D80-E$10-$E$3)^2*E$6/(1-EXP(-$E$3/kt)),($D80-E$10-$E$3)^2*E$6/(1-EXP(-$E$3/kt))),0)</f>
        <v>1114.4485186535105</v>
      </c>
      <c r="G80" s="1">
        <f>IF($D80-G$10+$E$2&gt;0,IF($E$2/kt&lt;100,($D80-G$10+$E$2)^2*G$5/(EXP($E$2/$B$4)-1)+($D80-G$10-$E$2)^2*G$5/(1-EXP(-$E$2/$B$4)),($D80-G$10-$E$2)^2*G$5/(1-EXP(-$E$2/$B$4))),0)</f>
        <v>0</v>
      </c>
      <c r="H80" s="1">
        <f>IF($D80-G$10-$E$3&gt;0,IF($E$3/kt&lt;100,($D80-G$10+$E$3)^2*G$6/(EXP($E$3/kt)-1)+($D80-G$10-$E$3)^2*G$6/(1-EXP(-$E$3/kt)),($D80-G$10-$E$3)^2*G$6/(1-EXP(-$E$3/kt))),0)</f>
        <v>0</v>
      </c>
      <c r="I80" s="1">
        <f t="shared" si="4"/>
        <v>0</v>
      </c>
      <c r="J80" s="1"/>
      <c r="K80" s="1">
        <f t="shared" si="5"/>
        <v>1190.4409285241763</v>
      </c>
    </row>
    <row r="81" spans="1:11" x14ac:dyDescent="0.25">
      <c r="A81">
        <v>940</v>
      </c>
      <c r="B81">
        <v>174.6</v>
      </c>
      <c r="D81">
        <f t="shared" si="3"/>
        <v>1.3216755319148934</v>
      </c>
      <c r="E81" s="1">
        <f>IF($D81-E$10+$E$2&gt;0,IF($E$2/kt&lt;100,($D81-E$10+$E$2)^2*E$5/(EXP($E$2/$B$4)-1)+($D81-E$10-$E$2)^2*E$5/(1-EXP(-$E$2/$B$4)),($D81-E$10-$E$2)^2*E$5/(1-EXP(-$E$2/$B$4))),0)</f>
        <v>65.906493812420322</v>
      </c>
      <c r="F81" s="1">
        <f>IF($D81-E$10-$E$3&gt;0,IF($E$3/kt&lt;100,($D81-E$10+$E$3)^2*E$6/(EXP($E$3/kt)-1)+($D81-E$10-$E$3)^2*E$6/(1-EXP(-$E$3/kt)),($D81-E$10-$E$3)^2*E$6/(1-EXP(-$E$3/kt))),0)</f>
        <v>933.18999544947337</v>
      </c>
      <c r="G81" s="1">
        <f>IF($D81-G$10+$E$2&gt;0,IF($E$2/kt&lt;100,($D81-G$10+$E$2)^2*G$5/(EXP($E$2/$B$4)-1)+($D81-G$10-$E$2)^2*G$5/(1-EXP(-$E$2/$B$4)),($D81-G$10-$E$2)^2*G$5/(1-EXP(-$E$2/$B$4))),0)</f>
        <v>0</v>
      </c>
      <c r="H81" s="1">
        <f>IF($D81-G$10-$E$3&gt;0,IF($E$3/kt&lt;100,($D81-G$10+$E$3)^2*G$6/(EXP($E$3/kt)-1)+($D81-G$10-$E$3)^2*G$6/(1-EXP(-$E$3/kt)),($D81-G$10-$E$3)^2*G$6/(1-EXP(-$E$3/kt))),0)</f>
        <v>0</v>
      </c>
      <c r="I81" s="1">
        <f t="shared" si="4"/>
        <v>0</v>
      </c>
      <c r="J81" s="1"/>
      <c r="K81" s="1">
        <f t="shared" si="5"/>
        <v>999.09648926189368</v>
      </c>
    </row>
    <row r="82" spans="1:11" x14ac:dyDescent="0.25">
      <c r="A82">
        <v>950</v>
      </c>
      <c r="B82">
        <v>150.69999999999999</v>
      </c>
      <c r="D82">
        <f t="shared" si="3"/>
        <v>1.3077631578947371</v>
      </c>
      <c r="E82" s="1">
        <f>IF($D82-E$10+$E$2&gt;0,IF($E$2/kt&lt;100,($D82-E$10+$E$2)^2*E$5/(EXP($E$2/$B$4)-1)+($D82-E$10-$E$2)^2*E$5/(1-EXP(-$E$2/$B$4)),($D82-E$10-$E$2)^2*E$5/(1-EXP(-$E$2/$B$4))),0)</f>
        <v>56.728200963583618</v>
      </c>
      <c r="F82" s="1">
        <f>IF($D82-E$10-$E$3&gt;0,IF($E$3/kt&lt;100,($D82-E$10+$E$3)^2*E$6/(EXP($E$3/kt)-1)+($D82-E$10-$E$3)^2*E$6/(1-EXP(-$E$3/kt)),($D82-E$10-$E$3)^2*E$6/(1-EXP(-$E$3/kt))),0)</f>
        <v>771.32001726812246</v>
      </c>
      <c r="G82" s="1">
        <f>IF($D82-G$10+$E$2&gt;0,IF($E$2/kt&lt;100,($D82-G$10+$E$2)^2*G$5/(EXP($E$2/$B$4)-1)+($D82-G$10-$E$2)^2*G$5/(1-EXP(-$E$2/$B$4)),($D82-G$10-$E$2)^2*G$5/(1-EXP(-$E$2/$B$4))),0)</f>
        <v>0</v>
      </c>
      <c r="H82" s="1">
        <f>IF($D82-G$10-$E$3&gt;0,IF($E$3/kt&lt;100,($D82-G$10+$E$3)^2*G$6/(EXP($E$3/kt)-1)+($D82-G$10-$E$3)^2*G$6/(1-EXP(-$E$3/kt)),($D82-G$10-$E$3)^2*G$6/(1-EXP(-$E$3/kt))),0)</f>
        <v>0</v>
      </c>
      <c r="I82" s="1">
        <f t="shared" si="4"/>
        <v>0</v>
      </c>
      <c r="J82" s="1"/>
      <c r="K82" s="1">
        <f t="shared" si="5"/>
        <v>828.04821823170607</v>
      </c>
    </row>
    <row r="83" spans="1:11" x14ac:dyDescent="0.25">
      <c r="A83">
        <v>960</v>
      </c>
      <c r="B83">
        <v>128.6</v>
      </c>
      <c r="D83">
        <f t="shared" si="3"/>
        <v>1.2941406249999998</v>
      </c>
      <c r="E83" s="1">
        <f>IF($D83-E$10+$E$2&gt;0,IF($E$2/kt&lt;100,($D83-E$10+$E$2)^2*E$5/(EXP($E$2/$B$4)-1)+($D83-E$10-$E$2)^2*E$5/(1-EXP(-$E$2/$B$4)),($D83-E$10-$E$2)^2*E$5/(1-EXP(-$E$2/$B$4))),0)</f>
        <v>48.407666675430491</v>
      </c>
      <c r="F83" s="1">
        <f>IF($D83-E$10-$E$3&gt;0,IF($E$3/kt&lt;100,($D83-E$10+$E$3)^2*E$6/(EXP($E$3/kt)-1)+($D83-E$10-$E$3)^2*E$6/(1-EXP(-$E$3/kt)),($D83-E$10-$E$3)^2*E$6/(1-EXP(-$E$3/kt))),0)</f>
        <v>627.75111827189937</v>
      </c>
      <c r="G83" s="1">
        <f>IF($D83-G$10+$E$2&gt;0,IF($E$2/kt&lt;100,($D83-G$10+$E$2)^2*G$5/(EXP($E$2/$B$4)-1)+($D83-G$10-$E$2)^2*G$5/(1-EXP(-$E$2/$B$4)),($D83-G$10-$E$2)^2*G$5/(1-EXP(-$E$2/$B$4))),0)</f>
        <v>0</v>
      </c>
      <c r="H83" s="1">
        <f>IF($D83-G$10-$E$3&gt;0,IF($E$3/kt&lt;100,($D83-G$10+$E$3)^2*G$6/(EXP($E$3/kt)-1)+($D83-G$10-$E$3)^2*G$6/(1-EXP(-$E$3/kt)),($D83-G$10-$E$3)^2*G$6/(1-EXP(-$E$3/kt))),0)</f>
        <v>0</v>
      </c>
      <c r="I83" s="1">
        <f t="shared" si="4"/>
        <v>0</v>
      </c>
      <c r="J83" s="1"/>
      <c r="K83" s="1">
        <f t="shared" si="5"/>
        <v>676.15878494732988</v>
      </c>
    </row>
    <row r="84" spans="1:11" x14ac:dyDescent="0.25">
      <c r="A84">
        <v>970</v>
      </c>
      <c r="B84">
        <v>108.9</v>
      </c>
      <c r="D84">
        <f t="shared" si="3"/>
        <v>1.2807989690721651</v>
      </c>
      <c r="E84" s="1">
        <f>IF($D84-E$10+$E$2&gt;0,IF($E$2/kt&lt;100,($D84-E$10+$E$2)^2*E$5/(EXP($E$2/$B$4)-1)+($D84-E$10-$E$2)^2*E$5/(1-EXP(-$E$2/$B$4)),($D84-E$10-$E$2)^2*E$5/(1-EXP(-$E$2/$B$4))),0)</f>
        <v>40.897960089258191</v>
      </c>
      <c r="F84" s="1">
        <f>IF($D84-E$10-$E$3&gt;0,IF($E$3/kt&lt;100,($D84-E$10+$E$3)^2*E$6/(EXP($E$3/kt)-1)+($D84-E$10-$E$3)^2*E$6/(1-EXP(-$E$3/kt)),($D84-E$10-$E$3)^2*E$6/(1-EXP(-$E$3/kt))),0)</f>
        <v>501.46033055996992</v>
      </c>
      <c r="G84" s="1">
        <f>IF($D84-G$10+$E$2&gt;0,IF($E$2/kt&lt;100,($D84-G$10+$E$2)^2*G$5/(EXP($E$2/$B$4)-1)+($D84-G$10-$E$2)^2*G$5/(1-EXP(-$E$2/$B$4)),($D84-G$10-$E$2)^2*G$5/(1-EXP(-$E$2/$B$4))),0)</f>
        <v>0</v>
      </c>
      <c r="H84" s="1">
        <f>IF($D84-G$10-$E$3&gt;0,IF($E$3/kt&lt;100,($D84-G$10+$E$3)^2*G$6/(EXP($E$3/kt)-1)+($D84-G$10-$E$3)^2*G$6/(1-EXP(-$E$3/kt)),($D84-G$10-$E$3)^2*G$6/(1-EXP(-$E$3/kt))),0)</f>
        <v>0</v>
      </c>
      <c r="I84" s="1">
        <f t="shared" si="4"/>
        <v>0</v>
      </c>
      <c r="J84" s="1"/>
      <c r="K84" s="1">
        <f t="shared" si="5"/>
        <v>542.35829064922814</v>
      </c>
    </row>
    <row r="85" spans="1:11" x14ac:dyDescent="0.25">
      <c r="A85">
        <v>980</v>
      </c>
      <c r="B85">
        <v>91.47</v>
      </c>
      <c r="D85">
        <f t="shared" si="3"/>
        <v>1.2677295918367348</v>
      </c>
      <c r="E85" s="1">
        <f>IF($D85-E$10+$E$2&gt;0,IF($E$2/kt&lt;100,($D85-E$10+$E$2)^2*E$5/(EXP($E$2/$B$4)-1)+($D85-E$10-$E$2)^2*E$5/(1-EXP(-$E$2/$B$4)),($D85-E$10-$E$2)^2*E$5/(1-EXP(-$E$2/$B$4))),0)</f>
        <v>34.154890138851073</v>
      </c>
      <c r="F85" s="1">
        <f>IF($D85-E$10-$E$3&gt;0,IF($E$3/kt&lt;100,($D85-E$10+$E$3)^2*E$6/(EXP($E$3/kt)-1)+($D85-E$10-$E$3)^2*E$6/(1-EXP(-$E$3/kt)),($D85-E$10-$E$3)^2*E$6/(1-EXP(-$E$3/kt))),0)</f>
        <v>391.48490093497634</v>
      </c>
      <c r="G85" s="1">
        <f>IF($D85-G$10+$E$2&gt;0,IF($E$2/kt&lt;100,($D85-G$10+$E$2)^2*G$5/(EXP($E$2/$B$4)-1)+($D85-G$10-$E$2)^2*G$5/(1-EXP(-$E$2/$B$4)),($D85-G$10-$E$2)^2*G$5/(1-EXP(-$E$2/$B$4))),0)</f>
        <v>0</v>
      </c>
      <c r="H85" s="1">
        <f>IF($D85-G$10-$E$3&gt;0,IF($E$3/kt&lt;100,($D85-G$10+$E$3)^2*G$6/(EXP($E$3/kt)-1)+($D85-G$10-$E$3)^2*G$6/(1-EXP(-$E$3/kt)),($D85-G$10-$E$3)^2*G$6/(1-EXP(-$E$3/kt))),0)</f>
        <v>0</v>
      </c>
      <c r="I85" s="1">
        <f t="shared" si="4"/>
        <v>0</v>
      </c>
      <c r="J85" s="1"/>
      <c r="K85" s="1">
        <f t="shared" si="5"/>
        <v>425.63979107382738</v>
      </c>
    </row>
    <row r="86" spans="1:11" x14ac:dyDescent="0.25">
      <c r="A86">
        <v>990</v>
      </c>
      <c r="B86">
        <v>75.7</v>
      </c>
      <c r="D86">
        <f t="shared" si="3"/>
        <v>1.2549242424242424</v>
      </c>
      <c r="E86" s="1">
        <f>IF($D86-E$10+$E$2&gt;0,IF($E$2/kt&lt;100,($D86-E$10+$E$2)^2*E$5/(EXP($E$2/$B$4)-1)+($D86-E$10-$E$2)^2*E$5/(1-EXP(-$E$2/$B$4)),($D86-E$10-$E$2)^2*E$5/(1-EXP(-$E$2/$B$4))),0)</f>
        <v>28.136825968967866</v>
      </c>
      <c r="F86" s="1">
        <f>IF($D86-E$10-$E$3&gt;0,IF($E$3/kt&lt;100,($D86-E$10+$E$3)^2*E$6/(EXP($E$3/kt)-1)+($D86-E$10-$E$3)^2*E$6/(1-EXP(-$E$3/kt)),($D86-E$10-$E$3)^2*E$6/(1-EXP(-$E$3/kt))),0)</f>
        <v>296.91832680503029</v>
      </c>
      <c r="G86" s="1">
        <f>IF($D86-G$10+$E$2&gt;0,IF($E$2/kt&lt;100,($D86-G$10+$E$2)^2*G$5/(EXP($E$2/$B$4)-1)+($D86-G$10-$E$2)^2*G$5/(1-EXP(-$E$2/$B$4)),($D86-G$10-$E$2)^2*G$5/(1-EXP(-$E$2/$B$4))),0)</f>
        <v>0</v>
      </c>
      <c r="H86" s="1">
        <f>IF($D86-G$10-$E$3&gt;0,IF($E$3/kt&lt;100,($D86-G$10+$E$3)^2*G$6/(EXP($E$3/kt)-1)+($D86-G$10-$E$3)^2*G$6/(1-EXP(-$E$3/kt)),($D86-G$10-$E$3)^2*G$6/(1-EXP(-$E$3/kt))),0)</f>
        <v>0</v>
      </c>
      <c r="I86" s="1">
        <f t="shared" si="4"/>
        <v>0</v>
      </c>
      <c r="J86" s="1"/>
      <c r="K86" s="1">
        <f t="shared" si="5"/>
        <v>325.05515277399815</v>
      </c>
    </row>
    <row r="87" spans="1:11" x14ac:dyDescent="0.25">
      <c r="A87">
        <v>1000</v>
      </c>
      <c r="B87">
        <v>61.6</v>
      </c>
      <c r="D87">
        <f t="shared" si="3"/>
        <v>1.242375</v>
      </c>
      <c r="E87" s="1">
        <f>IF($D87-E$10+$E$2&gt;0,IF($E$2/kt&lt;100,($D87-E$10+$E$2)^2*E$5/(EXP($E$2/$B$4)-1)+($D87-E$10-$E$2)^2*E$5/(1-EXP(-$E$2/$B$4)),($D87-E$10-$E$2)^2*E$5/(1-EXP(-$E$2/$B$4))),0)</f>
        <v>22.804530576481724</v>
      </c>
      <c r="F87" s="1">
        <f>IF($D87-E$10-$E$3&gt;0,IF($E$3/kt&lt;100,($D87-E$10+$E$3)^2*E$6/(EXP($E$3/kt)-1)+($D87-E$10-$E$3)^2*E$6/(1-EXP(-$E$3/kt)),($D87-E$10-$E$3)^2*E$6/(1-EXP(-$E$3/kt))),0)</f>
        <v>216.90668475485552</v>
      </c>
      <c r="G87" s="1">
        <f>IF($D87-G$10+$E$2&gt;0,IF($E$2/kt&lt;100,($D87-G$10+$E$2)^2*G$5/(EXP($E$2/$B$4)-1)+($D87-G$10-$E$2)^2*G$5/(1-EXP(-$E$2/$B$4)),($D87-G$10-$E$2)^2*G$5/(1-EXP(-$E$2/$B$4))),0)</f>
        <v>0</v>
      </c>
      <c r="H87" s="1">
        <f>IF($D87-G$10-$E$3&gt;0,IF($E$3/kt&lt;100,($D87-G$10+$E$3)^2*G$6/(EXP($E$3/kt)-1)+($D87-G$10-$E$3)^2*G$6/(1-EXP(-$E$3/kt)),($D87-G$10-$E$3)^2*G$6/(1-EXP(-$E$3/kt))),0)</f>
        <v>0</v>
      </c>
      <c r="I87" s="1">
        <f t="shared" si="4"/>
        <v>0</v>
      </c>
      <c r="J87" s="1"/>
      <c r="K87" s="1">
        <f t="shared" si="5"/>
        <v>239.71121533133726</v>
      </c>
    </row>
    <row r="88" spans="1:11" x14ac:dyDescent="0.25">
      <c r="A88">
        <v>1010</v>
      </c>
      <c r="B88">
        <v>49.29</v>
      </c>
      <c r="D88">
        <f t="shared" si="3"/>
        <v>1.2300742574257426</v>
      </c>
      <c r="E88" s="1">
        <f>IF($D88-E$10+$E$2&gt;0,IF($E$2/kt&lt;100,($D88-E$10+$E$2)^2*E$5/(EXP($E$2/$B$4)-1)+($D88-E$10-$E$2)^2*E$5/(1-EXP(-$E$2/$B$4)),($D88-E$10-$E$2)^2*E$5/(1-EXP(-$E$2/$B$4))),0)</f>
        <v>18.121006589786717</v>
      </c>
      <c r="F88" s="1">
        <f>IF($D88-E$10-$E$3&gt;0,IF($E$3/kt&lt;100,($D88-E$10+$E$3)^2*E$6/(EXP($E$3/kt)-1)+($D88-E$10-$E$3)^2*E$6/(1-EXP(-$E$3/kt)),($D88-E$10-$E$3)^2*E$6/(1-EXP(-$E$3/kt))),0)</f>
        <v>150.64522774010928</v>
      </c>
      <c r="G88" s="1">
        <f>IF($D88-G$10+$E$2&gt;0,IF($E$2/kt&lt;100,($D88-G$10+$E$2)^2*G$5/(EXP($E$2/$B$4)-1)+($D88-G$10-$E$2)^2*G$5/(1-EXP(-$E$2/$B$4)),($D88-G$10-$E$2)^2*G$5/(1-EXP(-$E$2/$B$4))),0)</f>
        <v>0</v>
      </c>
      <c r="H88" s="1">
        <f>IF($D88-G$10-$E$3&gt;0,IF($E$3/kt&lt;100,($D88-G$10+$E$3)^2*G$6/(EXP($E$3/kt)-1)+($D88-G$10-$E$3)^2*G$6/(1-EXP(-$E$3/kt)),($D88-G$10-$E$3)^2*G$6/(1-EXP(-$E$3/kt))),0)</f>
        <v>0</v>
      </c>
      <c r="I88" s="1">
        <f t="shared" si="4"/>
        <v>0</v>
      </c>
      <c r="J88" s="1"/>
      <c r="K88" s="1">
        <f t="shared" si="5"/>
        <v>168.76623432989601</v>
      </c>
    </row>
    <row r="89" spans="1:11" x14ac:dyDescent="0.25">
      <c r="A89">
        <v>1020</v>
      </c>
      <c r="B89">
        <v>38.729999999999997</v>
      </c>
      <c r="D89">
        <f t="shared" si="3"/>
        <v>1.2180147058823529</v>
      </c>
      <c r="E89" s="1">
        <f>IF($D89-E$10+$E$2&gt;0,IF($E$2/kt&lt;100,($D89-E$10+$E$2)^2*E$5/(EXP($E$2/$B$4)-1)+($D89-E$10-$E$2)^2*E$5/(1-EXP(-$E$2/$B$4)),($D89-E$10-$E$2)^2*E$5/(1-EXP(-$E$2/$B$4))),0)</f>
        <v>14.051353200177335</v>
      </c>
      <c r="F89" s="1">
        <f>IF($D89-E$10-$E$3&gt;0,IF($E$3/kt&lt;100,($D89-E$10+$E$3)^2*E$6/(EXP($E$3/kt)-1)+($D89-E$10-$E$3)^2*E$6/(1-EXP(-$E$3/kt)),($D89-E$10-$E$3)^2*E$6/(1-EXP(-$E$3/kt))),0)</f>
        <v>97.375229037004871</v>
      </c>
      <c r="G89" s="1">
        <f>IF($D89-G$10+$E$2&gt;0,IF($E$2/kt&lt;100,($D89-G$10+$E$2)^2*G$5/(EXP($E$2/$B$4)-1)+($D89-G$10-$E$2)^2*G$5/(1-EXP(-$E$2/$B$4)),($D89-G$10-$E$2)^2*G$5/(1-EXP(-$E$2/$B$4))),0)</f>
        <v>0</v>
      </c>
      <c r="H89" s="1">
        <f>IF($D89-G$10-$E$3&gt;0,IF($E$3/kt&lt;100,($D89-G$10+$E$3)^2*G$6/(EXP($E$3/kt)-1)+($D89-G$10-$E$3)^2*G$6/(1-EXP(-$E$3/kt)),($D89-G$10-$E$3)^2*G$6/(1-EXP(-$E$3/kt))),0)</f>
        <v>0</v>
      </c>
      <c r="I89" s="1">
        <f t="shared" si="4"/>
        <v>0</v>
      </c>
      <c r="J89" s="1"/>
      <c r="K89" s="1">
        <f t="shared" si="5"/>
        <v>111.4265822371822</v>
      </c>
    </row>
    <row r="90" spans="1:11" x14ac:dyDescent="0.25">
      <c r="A90">
        <v>1030</v>
      </c>
      <c r="B90">
        <v>29.34</v>
      </c>
      <c r="D90">
        <f t="shared" si="3"/>
        <v>1.2061893203883494</v>
      </c>
      <c r="E90" s="1">
        <f>IF($D90-E$10+$E$2&gt;0,IF($E$2/kt&lt;100,($D90-E$10+$E$2)^2*E$5/(EXP($E$2/$B$4)-1)+($D90-E$10-$E$2)^2*E$5/(1-EXP(-$E$2/$B$4)),($D90-E$10-$E$2)^2*E$5/(1-EXP(-$E$2/$B$4))),0)</f>
        <v>10.562633347300338</v>
      </c>
      <c r="F90" s="1">
        <f>IF($D90-E$10-$E$3&gt;0,IF($E$3/kt&lt;100,($D90-E$10+$E$3)^2*E$6/(EXP($E$3/kt)-1)+($D90-E$10-$E$3)^2*E$6/(1-EXP(-$E$3/kt)),($D90-E$10-$E$3)^2*E$6/(1-EXP(-$E$3/kt))),0)</f>
        <v>56.381053041850045</v>
      </c>
      <c r="G90" s="1">
        <f>IF($D90-G$10+$E$2&gt;0,IF($E$2/kt&lt;100,($D90-G$10+$E$2)^2*G$5/(EXP($E$2/$B$4)-1)+($D90-G$10-$E$2)^2*G$5/(1-EXP(-$E$2/$B$4)),($D90-G$10-$E$2)^2*G$5/(1-EXP(-$E$2/$B$4))),0)</f>
        <v>0</v>
      </c>
      <c r="H90" s="1">
        <f>IF($D90-G$10-$E$3&gt;0,IF($E$3/kt&lt;100,($D90-G$10+$E$3)^2*G$6/(EXP($E$3/kt)-1)+($D90-G$10-$E$3)^2*G$6/(1-EXP(-$E$3/kt)),($D90-G$10-$E$3)^2*G$6/(1-EXP(-$E$3/kt))),0)</f>
        <v>0</v>
      </c>
      <c r="I90" s="1">
        <f t="shared" si="4"/>
        <v>0</v>
      </c>
      <c r="J90" s="1"/>
      <c r="K90" s="1">
        <f t="shared" si="5"/>
        <v>66.943686389150386</v>
      </c>
    </row>
    <row r="91" spans="1:11" x14ac:dyDescent="0.25">
      <c r="A91">
        <v>1040</v>
      </c>
      <c r="B91">
        <v>21.7</v>
      </c>
      <c r="D91">
        <f t="shared" si="3"/>
        <v>1.1945913461538462</v>
      </c>
      <c r="E91" s="1">
        <f>IF($D91-E$10+$E$2&gt;0,IF($E$2/kt&lt;100,($D91-E$10+$E$2)^2*E$5/(EXP($E$2/$B$4)-1)+($D91-E$10-$E$2)^2*E$5/(1-EXP(-$E$2/$B$4)),($D91-E$10-$E$2)^2*E$5/(1-EXP(-$E$2/$B$4))),0)</f>
        <v>7.6237503405148352</v>
      </c>
      <c r="F91" s="1">
        <f>IF($D91-E$10-$E$3&gt;0,IF($E$3/kt&lt;100,($D91-E$10+$E$3)^2*E$6/(EXP($E$3/kt)-1)+($D91-E$10-$E$3)^2*E$6/(1-EXP(-$E$3/kt)),($D91-E$10-$E$3)^2*E$6/(1-EXP(-$E$3/kt))),0)</f>
        <v>26.987434785210294</v>
      </c>
      <c r="G91" s="1">
        <f>IF($D91-G$10+$E$2&gt;0,IF($E$2/kt&lt;100,($D91-G$10+$E$2)^2*G$5/(EXP($E$2/$B$4)-1)+($D91-G$10-$E$2)^2*G$5/(1-EXP(-$E$2/$B$4)),($D91-G$10-$E$2)^2*G$5/(1-EXP(-$E$2/$B$4))),0)</f>
        <v>0</v>
      </c>
      <c r="H91" s="1">
        <f>IF($D91-G$10-$E$3&gt;0,IF($E$3/kt&lt;100,($D91-G$10+$E$3)^2*G$6/(EXP($E$3/kt)-1)+($D91-G$10-$E$3)^2*G$6/(1-EXP(-$E$3/kt)),($D91-G$10-$E$3)^2*G$6/(1-EXP(-$E$3/kt))),0)</f>
        <v>0</v>
      </c>
      <c r="I91" s="1">
        <f t="shared" si="4"/>
        <v>0</v>
      </c>
      <c r="J91" s="1"/>
      <c r="K91" s="1">
        <f t="shared" si="5"/>
        <v>34.611185125725129</v>
      </c>
    </row>
    <row r="92" spans="1:11" x14ac:dyDescent="0.25">
      <c r="A92">
        <v>1050</v>
      </c>
      <c r="B92">
        <v>15.61</v>
      </c>
      <c r="D92">
        <f t="shared" si="3"/>
        <v>1.1832142857142856</v>
      </c>
      <c r="E92" s="1">
        <f>IF($D92-E$10+$E$2&gt;0,IF($E$2/kt&lt;100,($D92-E$10+$E$2)^2*E$5/(EXP($E$2/$B$4)-1)+($D92-E$10-$E$2)^2*E$5/(1-EXP(-$E$2/$B$4)),($D92-E$10-$E$2)^2*E$5/(1-EXP(-$E$2/$B$4))),0)</f>
        <v>5.2053331699900642</v>
      </c>
      <c r="F92" s="1">
        <f>IF($D92-E$10-$E$3&gt;0,IF($E$3/kt&lt;100,($D92-E$10+$E$3)^2*E$6/(EXP($E$3/kt)-1)+($D92-E$10-$E$3)^2*E$6/(1-EXP(-$E$3/kt)),($D92-E$10-$E$3)^2*E$6/(1-EXP(-$E$3/kt))),0)</f>
        <v>8.5569516234485388</v>
      </c>
      <c r="G92" s="1">
        <f>IF($D92-G$10+$E$2&gt;0,IF($E$2/kt&lt;100,($D92-G$10+$E$2)^2*G$5/(EXP($E$2/$B$4)-1)+($D92-G$10-$E$2)^2*G$5/(1-EXP(-$E$2/$B$4)),($D92-G$10-$E$2)^2*G$5/(1-EXP(-$E$2/$B$4))),0)</f>
        <v>0</v>
      </c>
      <c r="H92" s="1">
        <f>IF($D92-G$10-$E$3&gt;0,IF($E$3/kt&lt;100,($D92-G$10+$E$3)^2*G$6/(EXP($E$3/kt)-1)+($D92-G$10-$E$3)^2*G$6/(1-EXP(-$E$3/kt)),($D92-G$10-$E$3)^2*G$6/(1-EXP(-$E$3/kt))),0)</f>
        <v>0</v>
      </c>
      <c r="I92" s="1">
        <f t="shared" si="4"/>
        <v>0</v>
      </c>
      <c r="J92" s="1"/>
      <c r="K92" s="1">
        <f t="shared" si="5"/>
        <v>13.762284793438603</v>
      </c>
    </row>
    <row r="93" spans="1:11" x14ac:dyDescent="0.25">
      <c r="A93">
        <v>1060</v>
      </c>
      <c r="B93">
        <v>10.96</v>
      </c>
      <c r="D93">
        <f t="shared" si="3"/>
        <v>1.1720518867924528</v>
      </c>
      <c r="E93" s="1">
        <f>IF($D93-E$10+$E$2&gt;0,IF($E$2/kt&lt;100,($D93-E$10+$E$2)^2*E$5/(EXP($E$2/$B$4)-1)+($D93-E$10-$E$2)^2*E$5/(1-EXP(-$E$2/$B$4)),($D93-E$10-$E$2)^2*E$5/(1-EXP(-$E$2/$B$4))),0)</f>
        <v>3.2796298264424211</v>
      </c>
      <c r="F93" s="1">
        <f>IF($D93-E$10-$E$3&gt;0,IF($E$3/kt&lt;100,($D93-E$10+$E$3)^2*E$6/(EXP($E$3/kt)-1)+($D93-E$10-$E$3)^2*E$6/(1-EXP(-$E$3/kt)),($D93-E$10-$E$3)^2*E$6/(1-EXP(-$E$3/kt))),0)</f>
        <v>0.48767201460117049</v>
      </c>
      <c r="G93" s="1">
        <f>IF($D93-G$10+$E$2&gt;0,IF($E$2/kt&lt;100,($D93-G$10+$E$2)^2*G$5/(EXP($E$2/$B$4)-1)+($D93-G$10-$E$2)^2*G$5/(1-EXP(-$E$2/$B$4)),($D93-G$10-$E$2)^2*G$5/(1-EXP(-$E$2/$B$4))),0)</f>
        <v>0</v>
      </c>
      <c r="H93" s="1">
        <f>IF($D93-G$10-$E$3&gt;0,IF($E$3/kt&lt;100,($D93-G$10+$E$3)^2*G$6/(EXP($E$3/kt)-1)+($D93-G$10-$E$3)^2*G$6/(1-EXP(-$E$3/kt)),($D93-G$10-$E$3)^2*G$6/(1-EXP(-$E$3/kt))),0)</f>
        <v>0</v>
      </c>
      <c r="I93" s="1">
        <f t="shared" si="4"/>
        <v>0</v>
      </c>
      <c r="J93" s="1"/>
      <c r="K93" s="1">
        <f t="shared" si="5"/>
        <v>3.7673018410435914</v>
      </c>
    </row>
    <row r="94" spans="1:11" x14ac:dyDescent="0.25">
      <c r="A94">
        <v>1070</v>
      </c>
      <c r="B94">
        <v>7.9649999999999999</v>
      </c>
      <c r="D94">
        <f t="shared" si="3"/>
        <v>1.1610981308411215</v>
      </c>
      <c r="E94" s="1">
        <f>IF($D94-E$10+$E$2&gt;0,IF($E$2/kt&lt;100,($D94-E$10+$E$2)^2*E$5/(EXP($E$2/$B$4)-1)+($D94-E$10-$E$2)^2*E$5/(1-EXP(-$E$2/$B$4)),($D94-E$10-$E$2)^2*E$5/(1-EXP(-$E$2/$B$4))),0)</f>
        <v>1.8204080072763882</v>
      </c>
      <c r="F94" s="1">
        <f>IF($D94-E$10-$E$3&gt;0,IF($E$3/kt&lt;100,($D94-E$10+$E$3)^2*E$6/(EXP($E$3/kt)-1)+($D94-E$10-$E$3)^2*E$6/(1-EXP(-$E$3/kt)),($D94-E$10-$E$3)^2*E$6/(1-EXP(-$E$3/kt))),0)</f>
        <v>0</v>
      </c>
      <c r="G94" s="1">
        <f>IF($D94-G$10+$E$2&gt;0,IF($E$2/kt&lt;100,($D94-G$10+$E$2)^2*G$5/(EXP($E$2/$B$4)-1)+($D94-G$10-$E$2)^2*G$5/(1-EXP(-$E$2/$B$4)),($D94-G$10-$E$2)^2*G$5/(1-EXP(-$E$2/$B$4))),0)</f>
        <v>0</v>
      </c>
      <c r="H94" s="1">
        <f>IF($D94-G$10-$E$3&gt;0,IF($E$3/kt&lt;100,($D94-G$10+$E$3)^2*G$6/(EXP($E$3/kt)-1)+($D94-G$10-$E$3)^2*G$6/(1-EXP(-$E$3/kt)),($D94-G$10-$E$3)^2*G$6/(1-EXP(-$E$3/kt))),0)</f>
        <v>0</v>
      </c>
      <c r="I94" s="1">
        <f t="shared" si="4"/>
        <v>0</v>
      </c>
      <c r="J94" s="1"/>
      <c r="K94" s="1">
        <f t="shared" si="5"/>
        <v>1.8204080072763882</v>
      </c>
    </row>
    <row r="95" spans="1:11" x14ac:dyDescent="0.25">
      <c r="A95">
        <v>1080</v>
      </c>
      <c r="B95">
        <v>6.07</v>
      </c>
      <c r="D95">
        <f t="shared" si="3"/>
        <v>1.1503472222222222</v>
      </c>
      <c r="E95" s="1">
        <f>IF($D95-E$10+$E$2&gt;0,IF($E$2/kt&lt;100,($D95-E$10+$E$2)^2*E$5/(EXP($E$2/$B$4)-1)+($D95-E$10-$E$2)^2*E$5/(1-EXP(-$E$2/$B$4)),($D95-E$10-$E$2)^2*E$5/(1-EXP(-$E$2/$B$4))),0)</f>
        <v>0.80286264020417764</v>
      </c>
      <c r="F95" s="1">
        <f>IF($D95-E$10-$E$3&gt;0,IF($E$3/kt&lt;100,($D95-E$10+$E$3)^2*E$6/(EXP($E$3/kt)-1)+($D95-E$10-$E$3)^2*E$6/(1-EXP(-$E$3/kt)),($D95-E$10-$E$3)^2*E$6/(1-EXP(-$E$3/kt))),0)</f>
        <v>0</v>
      </c>
      <c r="G95" s="1">
        <f>IF($D95-G$10+$E$2&gt;0,IF($E$2/kt&lt;100,($D95-G$10+$E$2)^2*G$5/(EXP($E$2/$B$4)-1)+($D95-G$10-$E$2)^2*G$5/(1-EXP(-$E$2/$B$4)),($D95-G$10-$E$2)^2*G$5/(1-EXP(-$E$2/$B$4))),0)</f>
        <v>0</v>
      </c>
      <c r="H95" s="1">
        <f>IF($D95-G$10-$E$3&gt;0,IF($E$3/kt&lt;100,($D95-G$10+$E$3)^2*G$6/(EXP($E$3/kt)-1)+($D95-G$10-$E$3)^2*G$6/(1-EXP(-$E$3/kt)),($D95-G$10-$E$3)^2*G$6/(1-EXP(-$E$3/kt))),0)</f>
        <v>0</v>
      </c>
      <c r="I95" s="1">
        <f t="shared" si="4"/>
        <v>0</v>
      </c>
      <c r="J95" s="1"/>
      <c r="K95" s="1">
        <f t="shared" si="5"/>
        <v>0.80286264020417764</v>
      </c>
    </row>
    <row r="96" spans="1:11" x14ac:dyDescent="0.25">
      <c r="A96">
        <v>1090</v>
      </c>
      <c r="B96">
        <v>4.585</v>
      </c>
      <c r="D96">
        <f t="shared" si="3"/>
        <v>1.1397935779816515</v>
      </c>
      <c r="E96" s="1">
        <f>IF($D96-E$10+$E$2&gt;0,IF($E$2/kt&lt;100,($D96-E$10+$E$2)^2*E$5/(EXP($E$2/$B$4)-1)+($D96-E$10-$E$2)^2*E$5/(1-EXP(-$E$2/$B$4)),($D96-E$10-$E$2)^2*E$5/(1-EXP(-$E$2/$B$4))),0)</f>
        <v>0.20352970372945312</v>
      </c>
      <c r="F96" s="1">
        <f>IF($D96-E$10-$E$3&gt;0,IF($E$3/kt&lt;100,($D96-E$10+$E$3)^2*E$6/(EXP($E$3/kt)-1)+($D96-E$10-$E$3)^2*E$6/(1-EXP(-$E$3/kt)),($D96-E$10-$E$3)^2*E$6/(1-EXP(-$E$3/kt))),0)</f>
        <v>0</v>
      </c>
      <c r="G96" s="1">
        <f>IF($D96-G$10+$E$2&gt;0,IF($E$2/kt&lt;100,($D96-G$10+$E$2)^2*G$5/(EXP($E$2/$B$4)-1)+($D96-G$10-$E$2)^2*G$5/(1-EXP(-$E$2/$B$4)),($D96-G$10-$E$2)^2*G$5/(1-EXP(-$E$2/$B$4))),0)</f>
        <v>0</v>
      </c>
      <c r="H96" s="1">
        <f>IF($D96-G$10-$E$3&gt;0,IF($E$3/kt&lt;100,($D96-G$10+$E$3)^2*G$6/(EXP($E$3/kt)-1)+($D96-G$10-$E$3)^2*G$6/(1-EXP(-$E$3/kt)),($D96-G$10-$E$3)^2*G$6/(1-EXP(-$E$3/kt))),0)</f>
        <v>0</v>
      </c>
      <c r="I96" s="1">
        <f t="shared" si="4"/>
        <v>0</v>
      </c>
      <c r="J96" s="1"/>
      <c r="K96" s="1">
        <f t="shared" si="5"/>
        <v>0.20352970372945312</v>
      </c>
    </row>
    <row r="97" spans="1:11" x14ac:dyDescent="0.25">
      <c r="A97">
        <v>1100</v>
      </c>
      <c r="B97">
        <v>3.452</v>
      </c>
      <c r="D97">
        <f t="shared" si="3"/>
        <v>1.1294318181818181</v>
      </c>
      <c r="E97" s="1">
        <f>IF($D97-E$10+$E$2&gt;0,IF($E$2/kt&lt;100,($D97-E$10+$E$2)^2*E$5/(EXP($E$2/$B$4)-1)+($D97-E$10-$E$2)^2*E$5/(1-EXP(-$E$2/$B$4)),($D97-E$10-$E$2)^2*E$5/(1-EXP(-$E$2/$B$4))),0)</f>
        <v>2.0586771169374274E-4</v>
      </c>
      <c r="F97" s="1">
        <f>IF($D97-E$10-$E$3&gt;0,IF($E$3/kt&lt;100,($D97-E$10+$E$3)^2*E$6/(EXP($E$3/kt)-1)+($D97-E$10-$E$3)^2*E$6/(1-EXP(-$E$3/kt)),($D97-E$10-$E$3)^2*E$6/(1-EXP(-$E$3/kt))),0)</f>
        <v>0</v>
      </c>
      <c r="G97" s="1">
        <f>IF($D97-G$10+$E$2&gt;0,IF($E$2/kt&lt;100,($D97-G$10+$E$2)^2*G$5/(EXP($E$2/$B$4)-1)+($D97-G$10-$E$2)^2*G$5/(1-EXP(-$E$2/$B$4)),($D97-G$10-$E$2)^2*G$5/(1-EXP(-$E$2/$B$4))),0)</f>
        <v>0</v>
      </c>
      <c r="H97" s="1">
        <f>IF($D97-G$10-$E$3&gt;0,IF($E$3/kt&lt;100,($D97-G$10+$E$3)^2*G$6/(EXP($E$3/kt)-1)+($D97-G$10-$E$3)^2*G$6/(1-EXP(-$E$3/kt)),($D97-G$10-$E$3)^2*G$6/(1-EXP(-$E$3/kt))),0)</f>
        <v>0</v>
      </c>
      <c r="I97" s="1">
        <f t="shared" si="4"/>
        <v>0</v>
      </c>
      <c r="J97" s="1"/>
      <c r="K97" s="1">
        <f t="shared" si="5"/>
        <v>2.0586771169374274E-4</v>
      </c>
    </row>
    <row r="98" spans="1:11" x14ac:dyDescent="0.25">
      <c r="A98">
        <v>1110</v>
      </c>
      <c r="B98">
        <v>2.5939999999999999</v>
      </c>
      <c r="D98">
        <f t="shared" si="3"/>
        <v>1.1192567567567568</v>
      </c>
      <c r="E98" s="1">
        <f>IF($D98-E$10+$E$2&gt;0,IF($E$2/kt&lt;100,($D98-E$10+$E$2)^2*E$5/(EXP($E$2/$B$4)-1)+($D98-E$10-$E$2)^2*E$5/(1-EXP(-$E$2/$B$4)),($D98-E$10-$E$2)^2*E$5/(1-EXP(-$E$2/$B$4))),0)</f>
        <v>0.17187351702355774</v>
      </c>
      <c r="F98" s="1">
        <f>IF($D98-E$10-$E$3&gt;0,IF($E$3/kt&lt;100,($D98-E$10+$E$3)^2*E$6/(EXP($E$3/kt)-1)+($D98-E$10-$E$3)^2*E$6/(1-EXP(-$E$3/kt)),($D98-E$10-$E$3)^2*E$6/(1-EXP(-$E$3/kt))),0)</f>
        <v>0</v>
      </c>
      <c r="G98" s="1">
        <f>IF($D98-G$10+$E$2&gt;0,IF($E$2/kt&lt;100,($D98-G$10+$E$2)^2*G$5/(EXP($E$2/$B$4)-1)+($D98-G$10-$E$2)^2*G$5/(1-EXP(-$E$2/$B$4)),($D98-G$10-$E$2)^2*G$5/(1-EXP(-$E$2/$B$4))),0)</f>
        <v>0</v>
      </c>
      <c r="H98" s="1">
        <f>IF($D98-G$10-$E$3&gt;0,IF($E$3/kt&lt;100,($D98-G$10+$E$3)^2*G$6/(EXP($E$3/kt)-1)+($D98-G$10-$E$3)^2*G$6/(1-EXP(-$E$3/kt)),($D98-G$10-$E$3)^2*G$6/(1-EXP(-$E$3/kt))),0)</f>
        <v>0</v>
      </c>
      <c r="I98" s="1">
        <f t="shared" si="4"/>
        <v>0</v>
      </c>
      <c r="J98" s="1"/>
      <c r="K98" s="1">
        <f t="shared" si="5"/>
        <v>0.17187351702355774</v>
      </c>
    </row>
    <row r="99" spans="1:11" x14ac:dyDescent="0.25">
      <c r="A99">
        <v>1120</v>
      </c>
      <c r="B99">
        <v>1.915</v>
      </c>
      <c r="D99">
        <f t="shared" si="3"/>
        <v>1.1092633928571427</v>
      </c>
      <c r="E99" s="1">
        <f>IF($D99-E$10+$E$2&gt;0,IF($E$2/kt&lt;100,($D99-E$10+$E$2)^2*E$5/(EXP($E$2/$B$4)-1)+($D99-E$10-$E$2)^2*E$5/(1-EXP(-$E$2/$B$4)),($D99-E$10-$E$2)^2*E$5/(1-EXP(-$E$2/$B$4))),0)</f>
        <v>0.69863075747904269</v>
      </c>
      <c r="F99" s="1">
        <f>IF($D99-E$10-$E$3&gt;0,IF($E$3/kt&lt;100,($D99-E$10+$E$3)^2*E$6/(EXP($E$3/kt)-1)+($D99-E$10-$E$3)^2*E$6/(1-EXP(-$E$3/kt)),($D99-E$10-$E$3)^2*E$6/(1-EXP(-$E$3/kt))),0)</f>
        <v>0</v>
      </c>
      <c r="G99" s="1">
        <f>IF($D99-G$10+$E$2&gt;0,IF($E$2/kt&lt;100,($D99-G$10+$E$2)^2*G$5/(EXP($E$2/$B$4)-1)+($D99-G$10-$E$2)^2*G$5/(1-EXP(-$E$2/$B$4)),($D99-G$10-$E$2)^2*G$5/(1-EXP(-$E$2/$B$4))),0)</f>
        <v>0</v>
      </c>
      <c r="H99" s="1">
        <f>IF($D99-G$10-$E$3&gt;0,IF($E$3/kt&lt;100,($D99-G$10+$E$3)^2*G$6/(EXP($E$3/kt)-1)+($D99-G$10-$E$3)^2*G$6/(1-EXP(-$E$3/kt)),($D99-G$10-$E$3)^2*G$6/(1-EXP(-$E$3/kt))),0)</f>
        <v>0</v>
      </c>
      <c r="I99" s="1">
        <f t="shared" si="4"/>
        <v>0</v>
      </c>
      <c r="J99" s="1"/>
      <c r="K99" s="1">
        <f t="shared" si="5"/>
        <v>0.69863075747904269</v>
      </c>
    </row>
    <row r="100" spans="1:11" x14ac:dyDescent="0.25">
      <c r="A100">
        <v>1130</v>
      </c>
      <c r="B100">
        <v>1.377</v>
      </c>
      <c r="D100">
        <f t="shared" si="3"/>
        <v>1.0994469026548672</v>
      </c>
      <c r="E100" s="1">
        <f>IF($D100-E$10+$E$2&gt;0,IF($E$2/kt&lt;100,($D100-E$10+$E$2)^2*E$5/(EXP($E$2/$B$4)-1)+($D100-E$10-$E$2)^2*E$5/(1-EXP(-$E$2/$B$4)),($D100-E$10-$E$2)^2*E$5/(1-EXP(-$E$2/$B$4))),0)</f>
        <v>1.5616260361046752</v>
      </c>
      <c r="F100" s="1">
        <f>IF($D100-E$10-$E$3&gt;0,IF($E$3/kt&lt;100,($D100-E$10+$E$3)^2*E$6/(EXP($E$3/kt)-1)+($D100-E$10-$E$3)^2*E$6/(1-EXP(-$E$3/kt)),($D100-E$10-$E$3)^2*E$6/(1-EXP(-$E$3/kt))),0)</f>
        <v>0</v>
      </c>
      <c r="G100" s="1">
        <f>IF($D100-G$10+$E$2&gt;0,IF($E$2/kt&lt;100,($D100-G$10+$E$2)^2*G$5/(EXP($E$2/$B$4)-1)+($D100-G$10-$E$2)^2*G$5/(1-EXP(-$E$2/$B$4)),($D100-G$10-$E$2)^2*G$5/(1-EXP(-$E$2/$B$4))),0)</f>
        <v>0</v>
      </c>
      <c r="H100" s="1">
        <f>IF($D100-G$10-$E$3&gt;0,IF($E$3/kt&lt;100,($D100-G$10+$E$3)^2*G$6/(EXP($E$3/kt)-1)+($D100-G$10-$E$3)^2*G$6/(1-EXP(-$E$3/kt)),($D100-G$10-$E$3)^2*G$6/(1-EXP(-$E$3/kt))),0)</f>
        <v>0</v>
      </c>
      <c r="I100" s="1">
        <f t="shared" si="4"/>
        <v>0</v>
      </c>
      <c r="J100" s="1"/>
      <c r="K100" s="1">
        <f t="shared" si="5"/>
        <v>1.5616260361046752</v>
      </c>
    </row>
    <row r="101" spans="1:11" x14ac:dyDescent="0.25">
      <c r="A101">
        <v>1140</v>
      </c>
      <c r="B101">
        <v>0.95030000000000003</v>
      </c>
      <c r="D101">
        <f t="shared" si="3"/>
        <v>1.0898026315789473</v>
      </c>
      <c r="E101" s="1">
        <f>IF($D101-E$10+$E$2&gt;0,IF($E$2/kt&lt;100,($D101-E$10+$E$2)^2*E$5/(EXP($E$2/$B$4)-1)+($D101-E$10-$E$2)^2*E$5/(1-EXP(-$E$2/$B$4)),($D101-E$10-$E$2)^2*E$5/(1-EXP(-$E$2/$B$4))),0)</f>
        <v>0</v>
      </c>
      <c r="F101" s="1">
        <f>IF($D101-E$10-$E$3&gt;0,IF($E$3/kt&lt;100,($D101-E$10+$E$3)^2*E$6/(EXP($E$3/kt)-1)+($D101-E$10-$E$3)^2*E$6/(1-EXP(-$E$3/kt)),($D101-E$10-$E$3)^2*E$6/(1-EXP(-$E$3/kt))),0)</f>
        <v>0</v>
      </c>
      <c r="G101" s="1">
        <f>IF($D101-G$10+$E$2&gt;0,IF($E$2/kt&lt;100,($D101-G$10+$E$2)^2*G$5/(EXP($E$2/$B$4)-1)+($D101-G$10-$E$2)^2*G$5/(1-EXP(-$E$2/$B$4)),($D101-G$10-$E$2)^2*G$5/(1-EXP(-$E$2/$B$4))),0)</f>
        <v>0</v>
      </c>
      <c r="H101" s="1">
        <f>IF($D101-G$10-$E$3&gt;0,IF($E$3/kt&lt;100,($D101-G$10+$E$3)^2*G$6/(EXP($E$3/kt)-1)+($D101-G$10-$E$3)^2*G$6/(1-EXP(-$E$3/kt)),($D101-G$10-$E$3)^2*G$6/(1-EXP(-$E$3/kt))),0)</f>
        <v>0</v>
      </c>
      <c r="I101" s="1">
        <f t="shared" si="4"/>
        <v>0</v>
      </c>
      <c r="J101" s="1"/>
      <c r="K101" s="1">
        <f t="shared" si="5"/>
        <v>0</v>
      </c>
    </row>
    <row r="102" spans="1:11" x14ac:dyDescent="0.25">
      <c r="A102">
        <v>1150</v>
      </c>
      <c r="B102">
        <v>0.62150000000000005</v>
      </c>
      <c r="D102">
        <f t="shared" si="3"/>
        <v>1.0803260869565217</v>
      </c>
      <c r="E102" s="1">
        <f>IF($D102-E$10+$E$2&gt;0,IF($E$2/kt&lt;100,($D102-E$10+$E$2)^2*E$5/(EXP($E$2/$B$4)-1)+($D102-E$10-$E$2)^2*E$5/(1-EXP(-$E$2/$B$4)),($D102-E$10-$E$2)^2*E$5/(1-EXP(-$E$2/$B$4))),0)</f>
        <v>0</v>
      </c>
      <c r="F102" s="1">
        <f>IF($D102-E$10-$E$3&gt;0,IF($E$3/kt&lt;100,($D102-E$10+$E$3)^2*E$6/(EXP($E$3/kt)-1)+($D102-E$10-$E$3)^2*E$6/(1-EXP(-$E$3/kt)),($D102-E$10-$E$3)^2*E$6/(1-EXP(-$E$3/kt))),0)</f>
        <v>0</v>
      </c>
      <c r="G102" s="1">
        <f>IF($D102-G$10+$E$2&gt;0,IF($E$2/kt&lt;100,($D102-G$10+$E$2)^2*G$5/(EXP($E$2/$B$4)-1)+($D102-G$10-$E$2)^2*G$5/(1-EXP(-$E$2/$B$4)),($D102-G$10-$E$2)^2*G$5/(1-EXP(-$E$2/$B$4))),0)</f>
        <v>0</v>
      </c>
      <c r="H102" s="1">
        <f>IF($D102-G$10-$E$3&gt;0,IF($E$3/kt&lt;100,($D102-G$10+$E$3)^2*G$6/(EXP($E$3/kt)-1)+($D102-G$10-$E$3)^2*G$6/(1-EXP(-$E$3/kt)),($D102-G$10-$E$3)^2*G$6/(1-EXP(-$E$3/kt))),0)</f>
        <v>0</v>
      </c>
      <c r="I102" s="1">
        <f t="shared" si="4"/>
        <v>0</v>
      </c>
      <c r="J102" s="1"/>
      <c r="K102" s="1">
        <f t="shared" si="5"/>
        <v>0</v>
      </c>
    </row>
    <row r="103" spans="1:11" x14ac:dyDescent="0.25">
      <c r="A103">
        <v>1160</v>
      </c>
      <c r="B103">
        <v>0.37130000000000002</v>
      </c>
      <c r="D103">
        <f t="shared" si="3"/>
        <v>1.0710129310344827</v>
      </c>
      <c r="E103" s="1">
        <f>IF($D103-E$10+$E$2&gt;0,IF($E$2/kt&lt;100,($D103-E$10+$E$2)^2*E$5/(EXP($E$2/$B$4)-1)+($D103-E$10-$E$2)^2*E$5/(1-EXP(-$E$2/$B$4)),($D103-E$10-$E$2)^2*E$5/(1-EXP(-$E$2/$B$4))),0)</f>
        <v>0</v>
      </c>
      <c r="F103" s="1">
        <f>IF($D103-E$10-$E$3&gt;0,IF($E$3/kt&lt;100,($D103-E$10+$E$3)^2*E$6/(EXP($E$3/kt)-1)+($D103-E$10-$E$3)^2*E$6/(1-EXP(-$E$3/kt)),($D103-E$10-$E$3)^2*E$6/(1-EXP(-$E$3/kt))),0)</f>
        <v>0</v>
      </c>
      <c r="G103" s="1">
        <f>IF($D103-G$10+$E$2&gt;0,IF($E$2/kt&lt;100,($D103-G$10+$E$2)^2*G$5/(EXP($E$2/$B$4)-1)+($D103-G$10-$E$2)^2*G$5/(1-EXP(-$E$2/$B$4)),($D103-G$10-$E$2)^2*G$5/(1-EXP(-$E$2/$B$4))),0)</f>
        <v>0</v>
      </c>
      <c r="H103" s="1">
        <f>IF($D103-G$10-$E$3&gt;0,IF($E$3/kt&lt;100,($D103-G$10+$E$3)^2*G$6/(EXP($E$3/kt)-1)+($D103-G$10-$E$3)^2*G$6/(1-EXP(-$E$3/kt)),($D103-G$10-$E$3)^2*G$6/(1-EXP(-$E$3/kt))),0)</f>
        <v>0</v>
      </c>
      <c r="I103" s="1">
        <f t="shared" si="4"/>
        <v>0</v>
      </c>
      <c r="J103" s="1"/>
      <c r="K103" s="1">
        <f t="shared" si="5"/>
        <v>0</v>
      </c>
    </row>
    <row r="104" spans="1:11" x14ac:dyDescent="0.25">
      <c r="A104">
        <v>1170</v>
      </c>
      <c r="B104">
        <v>0.18959999999999999</v>
      </c>
      <c r="D104">
        <f t="shared" si="3"/>
        <v>1.0618589743589744</v>
      </c>
      <c r="E104" s="1">
        <f>IF($D104-E$10+$E$2&gt;0,IF($E$2/kt&lt;100,($D104-E$10+$E$2)^2*E$5/(EXP($E$2/$B$4)-1)+($D104-E$10-$E$2)^2*E$5/(1-EXP(-$E$2/$B$4)),($D104-E$10-$E$2)^2*E$5/(1-EXP(-$E$2/$B$4))),0)</f>
        <v>0</v>
      </c>
      <c r="F104" s="1">
        <f>IF($D104-E$10-$E$3&gt;0,IF($E$3/kt&lt;100,($D104-E$10+$E$3)^2*E$6/(EXP($E$3/kt)-1)+($D104-E$10-$E$3)^2*E$6/(1-EXP(-$E$3/kt)),($D104-E$10-$E$3)^2*E$6/(1-EXP(-$E$3/kt))),0)</f>
        <v>0</v>
      </c>
      <c r="G104" s="1">
        <f>IF($D104-G$10+$E$2&gt;0,IF($E$2/kt&lt;100,($D104-G$10+$E$2)^2*G$5/(EXP($E$2/$B$4)-1)+($D104-G$10-$E$2)^2*G$5/(1-EXP(-$E$2/$B$4)),($D104-G$10-$E$2)^2*G$5/(1-EXP(-$E$2/$B$4))),0)</f>
        <v>0</v>
      </c>
      <c r="H104" s="1">
        <f>IF($D104-G$10-$E$3&gt;0,IF($E$3/kt&lt;100,($D104-G$10+$E$3)^2*G$6/(EXP($E$3/kt)-1)+($D104-G$10-$E$3)^2*G$6/(1-EXP(-$E$3/kt)),($D104-G$10-$E$3)^2*G$6/(1-EXP(-$E$3/kt))),0)</f>
        <v>0</v>
      </c>
      <c r="I104" s="1">
        <f t="shared" si="4"/>
        <v>0</v>
      </c>
      <c r="J104" s="1"/>
      <c r="K104" s="1">
        <f t="shared" si="5"/>
        <v>0</v>
      </c>
    </row>
    <row r="105" spans="1:11" x14ac:dyDescent="0.25">
      <c r="A105">
        <v>1180</v>
      </c>
      <c r="B105">
        <v>5.917E-2</v>
      </c>
      <c r="D105">
        <f t="shared" si="3"/>
        <v>1.0528601694915256</v>
      </c>
      <c r="E105" s="1">
        <f>IF($D105-E$10+$E$2&gt;0,IF($E$2/kt&lt;100,($D105-E$10+$E$2)^2*E$5/(EXP($E$2/$B$4)-1)+($D105-E$10-$E$2)^2*E$5/(1-EXP(-$E$2/$B$4)),($D105-E$10-$E$2)^2*E$5/(1-EXP(-$E$2/$B$4))),0)</f>
        <v>0</v>
      </c>
      <c r="F105" s="1">
        <f>IF($D105-E$10-$E$3&gt;0,IF($E$3/kt&lt;100,($D105-E$10+$E$3)^2*E$6/(EXP($E$3/kt)-1)+($D105-E$10-$E$3)^2*E$6/(1-EXP(-$E$3/kt)),($D105-E$10-$E$3)^2*E$6/(1-EXP(-$E$3/kt))),0)</f>
        <v>0</v>
      </c>
      <c r="G105" s="1">
        <f>IF($D105-G$10+$E$2&gt;0,IF($E$2/kt&lt;100,($D105-G$10+$E$2)^2*G$5/(EXP($E$2/$B$4)-1)+($D105-G$10-$E$2)^2*G$5/(1-EXP(-$E$2/$B$4)),($D105-G$10-$E$2)^2*G$5/(1-EXP(-$E$2/$B$4))),0)</f>
        <v>0</v>
      </c>
      <c r="H105" s="1">
        <f>IF($D105-G$10-$E$3&gt;0,IF($E$3/kt&lt;100,($D105-G$10+$E$3)^2*G$6/(EXP($E$3/kt)-1)+($D105-G$10-$E$3)^2*G$6/(1-EXP(-$E$3/kt)),($D105-G$10-$E$3)^2*G$6/(1-EXP(-$E$3/kt))),0)</f>
        <v>0</v>
      </c>
      <c r="I105" s="1">
        <f t="shared" si="4"/>
        <v>0</v>
      </c>
      <c r="J105" s="1"/>
      <c r="K105" s="1">
        <f t="shared" si="5"/>
        <v>0</v>
      </c>
    </row>
    <row r="106" spans="1:11" x14ac:dyDescent="0.25">
      <c r="A106">
        <v>1190</v>
      </c>
      <c r="B106">
        <v>2.445E-2</v>
      </c>
      <c r="D106">
        <f t="shared" si="3"/>
        <v>1.0440126050420167</v>
      </c>
      <c r="E106" s="1">
        <f>IF($D106-E$10+$E$2&gt;0,IF($E$2/kt&lt;100,($D106-E$10+$E$2)^2*E$5/(EXP($E$2/$B$4)-1)+($D106-E$10-$E$2)^2*E$5/(1-EXP(-$E$2/$B$4)),($D106-E$10-$E$2)^2*E$5/(1-EXP(-$E$2/$B$4))),0)</f>
        <v>0</v>
      </c>
      <c r="F106" s="1">
        <f>IF($D106-E$10-$E$3&gt;0,IF($E$3/kt&lt;100,($D106-E$10+$E$3)^2*E$6/(EXP($E$3/kt)-1)+($D106-E$10-$E$3)^2*E$6/(1-EXP(-$E$3/kt)),($D106-E$10-$E$3)^2*E$6/(1-EXP(-$E$3/kt))),0)</f>
        <v>0</v>
      </c>
      <c r="G106" s="1">
        <f>IF($D106-G$10+$E$2&gt;0,IF($E$2/kt&lt;100,($D106-G$10+$E$2)^2*G$5/(EXP($E$2/$B$4)-1)+($D106-G$10-$E$2)^2*G$5/(1-EXP(-$E$2/$B$4)),($D106-G$10-$E$2)^2*G$5/(1-EXP(-$E$2/$B$4))),0)</f>
        <v>0</v>
      </c>
      <c r="H106" s="1">
        <f>IF($D106-G$10-$E$3&gt;0,IF($E$3/kt&lt;100,($D106-G$10+$E$3)^2*G$6/(EXP($E$3/kt)-1)+($D106-G$10-$E$3)^2*G$6/(1-EXP(-$E$3/kt)),($D106-G$10-$E$3)^2*G$6/(1-EXP(-$E$3/kt))),0)</f>
        <v>0</v>
      </c>
      <c r="I106" s="1">
        <f t="shared" si="4"/>
        <v>0</v>
      </c>
      <c r="J106" s="1"/>
      <c r="K106" s="1">
        <f t="shared" si="5"/>
        <v>0</v>
      </c>
    </row>
    <row r="107" spans="1:11" x14ac:dyDescent="0.25">
      <c r="A107">
        <v>1200</v>
      </c>
      <c r="B107">
        <v>1.456E-2</v>
      </c>
      <c r="D107">
        <f t="shared" si="3"/>
        <v>1.0353125000000001</v>
      </c>
      <c r="E107" s="1">
        <f>IF($D107-E$10+$E$2&gt;0,IF($E$2/kt&lt;100,($D107-E$10+$E$2)^2*E$5/(EXP($E$2/$B$4)-1)+($D107-E$10-$E$2)^2*E$5/(1-EXP(-$E$2/$B$4)),($D107-E$10-$E$2)^2*E$5/(1-EXP(-$E$2/$B$4))),0)</f>
        <v>0</v>
      </c>
      <c r="F107" s="1">
        <f>IF($D107-E$10-$E$3&gt;0,IF($E$3/kt&lt;100,($D107-E$10+$E$3)^2*E$6/(EXP($E$3/kt)-1)+($D107-E$10-$E$3)^2*E$6/(1-EXP(-$E$3/kt)),($D107-E$10-$E$3)^2*E$6/(1-EXP(-$E$3/kt))),0)</f>
        <v>0</v>
      </c>
      <c r="G107" s="1">
        <f>IF($D107-G$10+$E$2&gt;0,IF($E$2/kt&lt;100,($D107-G$10+$E$2)^2*G$5/(EXP($E$2/$B$4)-1)+($D107-G$10-$E$2)^2*G$5/(1-EXP(-$E$2/$B$4)),($D107-G$10-$E$2)^2*G$5/(1-EXP(-$E$2/$B$4))),0)</f>
        <v>0</v>
      </c>
      <c r="H107" s="1">
        <f>IF($D107-G$10-$E$3&gt;0,IF($E$3/kt&lt;100,($D107-G$10+$E$3)^2*G$6/(EXP($E$3/kt)-1)+($D107-G$10-$E$3)^2*G$6/(1-EXP(-$E$3/kt)),($D107-G$10-$E$3)^2*G$6/(1-EXP(-$E$3/kt))),0)</f>
        <v>0</v>
      </c>
      <c r="I107" s="1">
        <f t="shared" si="4"/>
        <v>0</v>
      </c>
      <c r="J107" s="1"/>
      <c r="K107" s="1">
        <f t="shared" si="5"/>
        <v>0</v>
      </c>
    </row>
    <row r="108" spans="1:11" x14ac:dyDescent="0.25">
      <c r="A108">
        <v>1210</v>
      </c>
      <c r="B108">
        <v>8.3979999999999992E-3</v>
      </c>
      <c r="D108">
        <f t="shared" si="3"/>
        <v>1.0267561983471074</v>
      </c>
      <c r="E108" s="1">
        <f>IF($D108-E$10+$E$2&gt;0,IF($E$2/kt&lt;100,($D108-E$10+$E$2)^2*E$5/(EXP($E$2/$B$4)-1)+($D108-E$10-$E$2)^2*E$5/(1-EXP(-$E$2/$B$4)),($D108-E$10-$E$2)^2*E$5/(1-EXP(-$E$2/$B$4))),0)</f>
        <v>0</v>
      </c>
      <c r="F108" s="1">
        <f>IF($D108-E$10-$E$3&gt;0,IF($E$3/kt&lt;100,($D108-E$10+$E$3)^2*E$6/(EXP($E$3/kt)-1)+($D108-E$10-$E$3)^2*E$6/(1-EXP(-$E$3/kt)),($D108-E$10-$E$3)^2*E$6/(1-EXP(-$E$3/kt))),0)</f>
        <v>0</v>
      </c>
      <c r="G108" s="1">
        <f>IF($D108-G$10+$E$2&gt;0,IF($E$2/kt&lt;100,($D108-G$10+$E$2)^2*G$5/(EXP($E$2/$B$4)-1)+($D108-G$10-$E$2)^2*G$5/(1-EXP(-$E$2/$B$4)),($D108-G$10-$E$2)^2*G$5/(1-EXP(-$E$2/$B$4))),0)</f>
        <v>0</v>
      </c>
      <c r="H108" s="1">
        <f>IF($D108-G$10-$E$3&gt;0,IF($E$3/kt&lt;100,($D108-G$10+$E$3)^2*G$6/(EXP($E$3/kt)-1)+($D108-G$10-$E$3)^2*G$6/(1-EXP(-$E$3/kt)),($D108-G$10-$E$3)^2*G$6/(1-EXP(-$E$3/kt))),0)</f>
        <v>0</v>
      </c>
      <c r="I108" s="1">
        <f t="shared" si="4"/>
        <v>0</v>
      </c>
      <c r="J108" s="1"/>
      <c r="K108" s="1">
        <f t="shared" si="5"/>
        <v>0</v>
      </c>
    </row>
    <row r="109" spans="1:11" x14ac:dyDescent="0.25">
      <c r="A109">
        <v>1220</v>
      </c>
      <c r="B109">
        <v>4.9379999999999997E-3</v>
      </c>
      <c r="D109">
        <f t="shared" si="3"/>
        <v>1.0183401639344263</v>
      </c>
      <c r="E109" s="1">
        <f>IF($D109-E$10+$E$2&gt;0,IF($E$2/kt&lt;100,($D109-E$10+$E$2)^2*E$5/(EXP($E$2/$B$4)-1)+($D109-E$10-$E$2)^2*E$5/(1-EXP(-$E$2/$B$4)),($D109-E$10-$E$2)^2*E$5/(1-EXP(-$E$2/$B$4))),0)</f>
        <v>0</v>
      </c>
      <c r="F109" s="1">
        <f>IF($D109-E$10-$E$3&gt;0,IF($E$3/kt&lt;100,($D109-E$10+$E$3)^2*E$6/(EXP($E$3/kt)-1)+($D109-E$10-$E$3)^2*E$6/(1-EXP(-$E$3/kt)),($D109-E$10-$E$3)^2*E$6/(1-EXP(-$E$3/kt))),0)</f>
        <v>0</v>
      </c>
      <c r="G109" s="1">
        <f>IF($D109-G$10+$E$2&gt;0,IF($E$2/kt&lt;100,($D109-G$10+$E$2)^2*G$5/(EXP($E$2/$B$4)-1)+($D109-G$10-$E$2)^2*G$5/(1-EXP(-$E$2/$B$4)),($D109-G$10-$E$2)^2*G$5/(1-EXP(-$E$2/$B$4))),0)</f>
        <v>0</v>
      </c>
      <c r="H109" s="1">
        <f>IF($D109-G$10-$E$3&gt;0,IF($E$3/kt&lt;100,($D109-G$10+$E$3)^2*G$6/(EXP($E$3/kt)-1)+($D109-G$10-$E$3)^2*G$6/(1-EXP(-$E$3/kt)),($D109-G$10-$E$3)^2*G$6/(1-EXP(-$E$3/kt))),0)</f>
        <v>0</v>
      </c>
      <c r="I109" s="1">
        <f t="shared" si="4"/>
        <v>0</v>
      </c>
      <c r="J109" s="1"/>
      <c r="K109" s="1">
        <f t="shared" si="5"/>
        <v>0</v>
      </c>
    </row>
    <row r="110" spans="1:11" x14ac:dyDescent="0.25">
      <c r="A110">
        <v>1230</v>
      </c>
      <c r="B110">
        <v>2.7720000000000002E-3</v>
      </c>
      <c r="D110">
        <f t="shared" si="3"/>
        <v>1.0100609756097561</v>
      </c>
      <c r="E110" s="1">
        <f>IF($D110-E$10+$E$2&gt;0,IF($E$2/kt&lt;100,($D110-E$10+$E$2)^2*E$5/(EXP($E$2/$B$4)-1)+($D110-E$10-$E$2)^2*E$5/(1-EXP(-$E$2/$B$4)),($D110-E$10-$E$2)^2*E$5/(1-EXP(-$E$2/$B$4))),0)</f>
        <v>0</v>
      </c>
      <c r="F110" s="1">
        <f>IF($D110-E$10-$E$3&gt;0,IF($E$3/kt&lt;100,($D110-E$10+$E$3)^2*E$6/(EXP($E$3/kt)-1)+($D110-E$10-$E$3)^2*E$6/(1-EXP(-$E$3/kt)),($D110-E$10-$E$3)^2*E$6/(1-EXP(-$E$3/kt))),0)</f>
        <v>0</v>
      </c>
      <c r="G110" s="1">
        <f>IF($D110-G$10+$E$2&gt;0,IF($E$2/kt&lt;100,($D110-G$10+$E$2)^2*G$5/(EXP($E$2/$B$4)-1)+($D110-G$10-$E$2)^2*G$5/(1-EXP(-$E$2/$B$4)),($D110-G$10-$E$2)^2*G$5/(1-EXP(-$E$2/$B$4))),0)</f>
        <v>0</v>
      </c>
      <c r="H110" s="1">
        <f>IF($D110-G$10-$E$3&gt;0,IF($E$3/kt&lt;100,($D110-G$10+$E$3)^2*G$6/(EXP($E$3/kt)-1)+($D110-G$10-$E$3)^2*G$6/(1-EXP(-$E$3/kt)),($D110-G$10-$E$3)^2*G$6/(1-EXP(-$E$3/kt))),0)</f>
        <v>0</v>
      </c>
      <c r="I110" s="1">
        <f t="shared" si="4"/>
        <v>0</v>
      </c>
      <c r="J110" s="1"/>
      <c r="K110" s="1">
        <f t="shared" si="5"/>
        <v>0</v>
      </c>
    </row>
    <row r="111" spans="1:11" x14ac:dyDescent="0.25">
      <c r="A111">
        <v>1240</v>
      </c>
      <c r="B111">
        <v>1.451E-3</v>
      </c>
      <c r="D111">
        <f t="shared" si="3"/>
        <v>1.0019153225806452</v>
      </c>
      <c r="E111" s="1">
        <f>IF($D111-E$10+$E$2&gt;0,IF($E$2/kt&lt;100,($D111-E$10+$E$2)^2*E$5/(EXP($E$2/$B$4)-1)+($D111-E$10-$E$2)^2*E$5/(1-EXP(-$E$2/$B$4)),($D111-E$10-$E$2)^2*E$5/(1-EXP(-$E$2/$B$4))),0)</f>
        <v>0</v>
      </c>
      <c r="F111" s="1">
        <f>IF($D111-E$10-$E$3&gt;0,IF($E$3/kt&lt;100,($D111-E$10+$E$3)^2*E$6/(EXP($E$3/kt)-1)+($D111-E$10-$E$3)^2*E$6/(1-EXP(-$E$3/kt)),($D111-E$10-$E$3)^2*E$6/(1-EXP(-$E$3/kt))),0)</f>
        <v>0</v>
      </c>
      <c r="G111" s="1">
        <f>IF($D111-G$10+$E$2&gt;0,IF($E$2/kt&lt;100,($D111-G$10+$E$2)^2*G$5/(EXP($E$2/$B$4)-1)+($D111-G$10-$E$2)^2*G$5/(1-EXP(-$E$2/$B$4)),($D111-G$10-$E$2)^2*G$5/(1-EXP(-$E$2/$B$4))),0)</f>
        <v>0</v>
      </c>
      <c r="H111" s="1">
        <f>IF($D111-G$10-$E$3&gt;0,IF($E$3/kt&lt;100,($D111-G$10+$E$3)^2*G$6/(EXP($E$3/kt)-1)+($D111-G$10-$E$3)^2*G$6/(1-EXP(-$E$3/kt)),($D111-G$10-$E$3)^2*G$6/(1-EXP(-$E$3/kt))),0)</f>
        <v>0</v>
      </c>
      <c r="I111" s="1">
        <f t="shared" si="4"/>
        <v>0</v>
      </c>
      <c r="J111" s="1"/>
      <c r="K111" s="1">
        <f t="shared" si="5"/>
        <v>0</v>
      </c>
    </row>
    <row r="112" spans="1:11" x14ac:dyDescent="0.25">
      <c r="A112">
        <v>1250</v>
      </c>
      <c r="B112">
        <v>5.911E-4</v>
      </c>
      <c r="D112">
        <f t="shared" si="3"/>
        <v>0.99390000000000001</v>
      </c>
      <c r="E112" s="1">
        <f>IF($D112-E$10+$E$2&gt;0,IF($E$2/kt&lt;100,($D112-E$10+$E$2)^2*E$5/(EXP($E$2/$B$4)-1)+($D112-E$10-$E$2)^2*E$5/(1-EXP(-$E$2/$B$4)),($D112-E$10-$E$2)^2*E$5/(1-EXP(-$E$2/$B$4))),0)</f>
        <v>0</v>
      </c>
      <c r="F112" s="1">
        <f>IF($D112-E$10-$E$3&gt;0,IF($E$3/kt&lt;100,($D112-E$10+$E$3)^2*E$6/(EXP($E$3/kt)-1)+($D112-E$10-$E$3)^2*E$6/(1-EXP(-$E$3/kt)),($D112-E$10-$E$3)^2*E$6/(1-EXP(-$E$3/kt))),0)</f>
        <v>0</v>
      </c>
      <c r="G112" s="1">
        <f>IF($D112-G$10+$E$2&gt;0,IF($E$2/kt&lt;100,($D112-G$10+$E$2)^2*G$5/(EXP($E$2/$B$4)-1)+($D112-G$10-$E$2)^2*G$5/(1-EXP(-$E$2/$B$4)),($D112-G$10-$E$2)^2*G$5/(1-EXP(-$E$2/$B$4))),0)</f>
        <v>0</v>
      </c>
      <c r="H112" s="1">
        <f>IF($D112-G$10-$E$3&gt;0,IF($E$3/kt&lt;100,($D112-G$10+$E$3)^2*G$6/(EXP($E$3/kt)-1)+($D112-G$10-$E$3)^2*G$6/(1-EXP(-$E$3/kt)),($D112-G$10-$E$3)^2*G$6/(1-EXP(-$E$3/kt))),0)</f>
        <v>0</v>
      </c>
      <c r="I112" s="1">
        <f t="shared" si="4"/>
        <v>0</v>
      </c>
      <c r="J112" s="1"/>
      <c r="K112" s="1">
        <f t="shared" si="5"/>
        <v>0</v>
      </c>
    </row>
    <row r="113" spans="1:11" x14ac:dyDescent="0.25">
      <c r="A113">
        <v>1260</v>
      </c>
      <c r="B113">
        <v>2.329E-4</v>
      </c>
      <c r="D113">
        <f t="shared" si="3"/>
        <v>0.98601190476190481</v>
      </c>
      <c r="E113" s="1">
        <f>IF($D113-E$10+$E$2&gt;0,IF($E$2/kt&lt;100,($D113-E$10+$E$2)^2*E$5/(EXP($E$2/$B$4)-1)+($D113-E$10-$E$2)^2*E$5/(1-EXP(-$E$2/$B$4)),($D113-E$10-$E$2)^2*E$5/(1-EXP(-$E$2/$B$4))),0)</f>
        <v>0</v>
      </c>
      <c r="F113" s="1">
        <f>IF($D113-E$10-$E$3&gt;0,IF($E$3/kt&lt;100,($D113-E$10+$E$3)^2*E$6/(EXP($E$3/kt)-1)+($D113-E$10-$E$3)^2*E$6/(1-EXP(-$E$3/kt)),($D113-E$10-$E$3)^2*E$6/(1-EXP(-$E$3/kt))),0)</f>
        <v>0</v>
      </c>
      <c r="G113" s="1">
        <f>IF($D113-G$10+$E$2&gt;0,IF($E$2/kt&lt;100,($D113-G$10+$E$2)^2*G$5/(EXP($E$2/$B$4)-1)+($D113-G$10-$E$2)^2*G$5/(1-EXP(-$E$2/$B$4)),($D113-G$10-$E$2)^2*G$5/(1-EXP(-$E$2/$B$4))),0)</f>
        <v>0</v>
      </c>
      <c r="H113" s="1">
        <f>IF($D113-G$10-$E$3&gt;0,IF($E$3/kt&lt;100,($D113-G$10+$E$3)^2*G$6/(EXP($E$3/kt)-1)+($D113-G$10-$E$3)^2*G$6/(1-EXP(-$E$3/kt)),($D113-G$10-$E$3)^2*G$6/(1-EXP(-$E$3/kt))),0)</f>
        <v>0</v>
      </c>
      <c r="I113" s="1">
        <f t="shared" si="4"/>
        <v>0</v>
      </c>
      <c r="J113" s="1"/>
      <c r="K113" s="1">
        <f t="shared" si="5"/>
        <v>0</v>
      </c>
    </row>
    <row r="114" spans="1:11" x14ac:dyDescent="0.25">
      <c r="A114">
        <v>1270</v>
      </c>
      <c r="B114">
        <v>1.2579999999999999E-4</v>
      </c>
      <c r="D114">
        <f t="shared" si="3"/>
        <v>0.97824803149606299</v>
      </c>
      <c r="E114" s="1">
        <f>IF($D114-E$10+$E$2&gt;0,IF($E$2/kt&lt;100,($D114-E$10+$E$2)^2*E$5/(EXP($E$2/$B$4)-1)+($D114-E$10-$E$2)^2*E$5/(1-EXP(-$E$2/$B$4)),($D114-E$10-$E$2)^2*E$5/(1-EXP(-$E$2/$B$4))),0)</f>
        <v>0</v>
      </c>
      <c r="F114" s="1">
        <f>IF($D114-E$10-$E$3&gt;0,IF($E$3/kt&lt;100,($D114-E$10+$E$3)^2*E$6/(EXP($E$3/kt)-1)+($D114-E$10-$E$3)^2*E$6/(1-EXP(-$E$3/kt)),($D114-E$10-$E$3)^2*E$6/(1-EXP(-$E$3/kt))),0)</f>
        <v>0</v>
      </c>
      <c r="G114" s="1">
        <f>IF($D114-G$10+$E$2&gt;0,IF($E$2/kt&lt;100,($D114-G$10+$E$2)^2*G$5/(EXP($E$2/$B$4)-1)+($D114-G$10-$E$2)^2*G$5/(1-EXP(-$E$2/$B$4)),($D114-G$10-$E$2)^2*G$5/(1-EXP(-$E$2/$B$4))),0)</f>
        <v>0</v>
      </c>
      <c r="H114" s="1">
        <f>IF($D114-G$10-$E$3&gt;0,IF($E$3/kt&lt;100,($D114-G$10+$E$3)^2*G$6/(EXP($E$3/kt)-1)+($D114-G$10-$E$3)^2*G$6/(1-EXP(-$E$3/kt)),($D114-G$10-$E$3)^2*G$6/(1-EXP(-$E$3/kt))),0)</f>
        <v>0</v>
      </c>
      <c r="I114" s="1">
        <f t="shared" si="4"/>
        <v>0</v>
      </c>
      <c r="J114" s="1"/>
      <c r="K114" s="1">
        <f t="shared" si="5"/>
        <v>0</v>
      </c>
    </row>
    <row r="115" spans="1:11" x14ac:dyDescent="0.25">
      <c r="A115">
        <v>1280</v>
      </c>
      <c r="B115">
        <v>7.3910000000000002E-5</v>
      </c>
      <c r="D115">
        <f t="shared" si="3"/>
        <v>0.97060546874999998</v>
      </c>
      <c r="E115" s="1">
        <f>IF($D115-E$10+$E$2&gt;0,IF($E$2/kt&lt;100,($D115-E$10+$E$2)^2*E$5/(EXP($E$2/$B$4)-1)+($D115-E$10-$E$2)^2*E$5/(1-EXP(-$E$2/$B$4)),($D115-E$10-$E$2)^2*E$5/(1-EXP(-$E$2/$B$4))),0)</f>
        <v>0</v>
      </c>
      <c r="F115" s="1">
        <f>IF($D115-E$10-$E$3&gt;0,IF($E$3/kt&lt;100,($D115-E$10+$E$3)^2*E$6/(EXP($E$3/kt)-1)+($D115-E$10-$E$3)^2*E$6/(1-EXP(-$E$3/kt)),($D115-E$10-$E$3)^2*E$6/(1-EXP(-$E$3/kt))),0)</f>
        <v>0</v>
      </c>
      <c r="G115" s="1">
        <f>IF($D115-G$10+$E$2&gt;0,IF($E$2/kt&lt;100,($D115-G$10+$E$2)^2*G$5/(EXP($E$2/$B$4)-1)+($D115-G$10-$E$2)^2*G$5/(1-EXP(-$E$2/$B$4)),($D115-G$10-$E$2)^2*G$5/(1-EXP(-$E$2/$B$4))),0)</f>
        <v>0</v>
      </c>
      <c r="H115" s="1">
        <f>IF($D115-G$10-$E$3&gt;0,IF($E$3/kt&lt;100,($D115-G$10+$E$3)^2*G$6/(EXP($E$3/kt)-1)+($D115-G$10-$E$3)^2*G$6/(1-EXP(-$E$3/kt)),($D115-G$10-$E$3)^2*G$6/(1-EXP(-$E$3/kt))),0)</f>
        <v>0</v>
      </c>
      <c r="I115" s="1">
        <f t="shared" si="4"/>
        <v>0</v>
      </c>
      <c r="J115" s="1"/>
      <c r="K115" s="1">
        <f t="shared" si="5"/>
        <v>0</v>
      </c>
    </row>
    <row r="116" spans="1:11" x14ac:dyDescent="0.25">
      <c r="A116">
        <v>1290</v>
      </c>
      <c r="B116">
        <v>4.3640000000000002E-5</v>
      </c>
      <c r="D116">
        <f t="shared" si="3"/>
        <v>0.96308139534883719</v>
      </c>
      <c r="E116" s="1">
        <f>IF($D116-E$10+$E$2&gt;0,IF($E$2/kt&lt;100,($D116-E$10+$E$2)^2*E$5/(EXP($E$2/$B$4)-1)+($D116-E$10-$E$2)^2*E$5/(1-EXP(-$E$2/$B$4)),($D116-E$10-$E$2)^2*E$5/(1-EXP(-$E$2/$B$4))),0)</f>
        <v>0</v>
      </c>
      <c r="F116" s="1">
        <f>IF($D116-E$10-$E$3&gt;0,IF($E$3/kt&lt;100,($D116-E$10+$E$3)^2*E$6/(EXP($E$3/kt)-1)+($D116-E$10-$E$3)^2*E$6/(1-EXP(-$E$3/kt)),($D116-E$10-$E$3)^2*E$6/(1-EXP(-$E$3/kt))),0)</f>
        <v>0</v>
      </c>
      <c r="G116" s="1">
        <f>IF($D116-G$10+$E$2&gt;0,IF($E$2/kt&lt;100,($D116-G$10+$E$2)^2*G$5/(EXP($E$2/$B$4)-1)+($D116-G$10-$E$2)^2*G$5/(1-EXP(-$E$2/$B$4)),($D116-G$10-$E$2)^2*G$5/(1-EXP(-$E$2/$B$4))),0)</f>
        <v>0</v>
      </c>
      <c r="H116" s="1">
        <f>IF($D116-G$10-$E$3&gt;0,IF($E$3/kt&lt;100,($D116-G$10+$E$3)^2*G$6/(EXP($E$3/kt)-1)+($D116-G$10-$E$3)^2*G$6/(1-EXP(-$E$3/kt)),($D116-G$10-$E$3)^2*G$6/(1-EXP(-$E$3/kt))),0)</f>
        <v>0</v>
      </c>
      <c r="I116" s="1">
        <f t="shared" si="4"/>
        <v>0</v>
      </c>
      <c r="J116" s="1"/>
      <c r="K116" s="1">
        <f t="shared" si="5"/>
        <v>0</v>
      </c>
    </row>
    <row r="117" spans="1:11" x14ac:dyDescent="0.25">
      <c r="A117">
        <v>1300</v>
      </c>
      <c r="B117">
        <v>2.6319999999999999E-5</v>
      </c>
      <c r="D117">
        <f t="shared" si="3"/>
        <v>0.9556730769230769</v>
      </c>
      <c r="E117" s="1">
        <f>IF($D117-E$10+$E$2&gt;0,IF($E$2/kt&lt;100,($D117-E$10+$E$2)^2*E$5/(EXP($E$2/$B$4)-1)+($D117-E$10-$E$2)^2*E$5/(1-EXP(-$E$2/$B$4)),($D117-E$10-$E$2)^2*E$5/(1-EXP(-$E$2/$B$4))),0)</f>
        <v>0</v>
      </c>
      <c r="F117" s="1">
        <f>IF($D117-E$10-$E$3&gt;0,IF($E$3/kt&lt;100,($D117-E$10+$E$3)^2*E$6/(EXP($E$3/kt)-1)+($D117-E$10-$E$3)^2*E$6/(1-EXP(-$E$3/kt)),($D117-E$10-$E$3)^2*E$6/(1-EXP(-$E$3/kt))),0)</f>
        <v>0</v>
      </c>
      <c r="G117" s="1">
        <f>IF($D117-G$10+$E$2&gt;0,IF($E$2/kt&lt;100,($D117-G$10+$E$2)^2*G$5/(EXP($E$2/$B$4)-1)+($D117-G$10-$E$2)^2*G$5/(1-EXP(-$E$2/$B$4)),($D117-G$10-$E$2)^2*G$5/(1-EXP(-$E$2/$B$4))),0)</f>
        <v>0</v>
      </c>
      <c r="H117" s="1">
        <f>IF($D117-G$10-$E$3&gt;0,IF($E$3/kt&lt;100,($D117-G$10+$E$3)^2*G$6/(EXP($E$3/kt)-1)+($D117-G$10-$E$3)^2*G$6/(1-EXP(-$E$3/kt)),($D117-G$10-$E$3)^2*G$6/(1-EXP(-$E$3/kt))),0)</f>
        <v>0</v>
      </c>
      <c r="I117" s="1">
        <f t="shared" si="4"/>
        <v>0</v>
      </c>
      <c r="J117" s="1"/>
      <c r="K117" s="1">
        <f t="shared" si="5"/>
        <v>0</v>
      </c>
    </row>
    <row r="118" spans="1:11" x14ac:dyDescent="0.25">
      <c r="A118">
        <v>1310</v>
      </c>
      <c r="B118">
        <v>1.521E-5</v>
      </c>
      <c r="D118">
        <f t="shared" si="3"/>
        <v>0.9483778625954199</v>
      </c>
      <c r="E118" s="1">
        <f>IF($D118-E$10+$E$2&gt;0,IF($E$2/kt&lt;100,($D118-E$10+$E$2)^2*E$5/(EXP($E$2/$B$4)-1)+($D118-E$10-$E$2)^2*E$5/(1-EXP(-$E$2/$B$4)),($D118-E$10-$E$2)^2*E$5/(1-EXP(-$E$2/$B$4))),0)</f>
        <v>0</v>
      </c>
      <c r="F118" s="1">
        <f>IF($D118-E$10-$E$3&gt;0,IF($E$3/kt&lt;100,($D118-E$10+$E$3)^2*E$6/(EXP($E$3/kt)-1)+($D118-E$10-$E$3)^2*E$6/(1-EXP(-$E$3/kt)),($D118-E$10-$E$3)^2*E$6/(1-EXP(-$E$3/kt))),0)</f>
        <v>0</v>
      </c>
      <c r="G118" s="1">
        <f>IF($D118-G$10+$E$2&gt;0,IF($E$2/kt&lt;100,($D118-G$10+$E$2)^2*G$5/(EXP($E$2/$B$4)-1)+($D118-G$10-$E$2)^2*G$5/(1-EXP(-$E$2/$B$4)),($D118-G$10-$E$2)^2*G$5/(1-EXP(-$E$2/$B$4))),0)</f>
        <v>0</v>
      </c>
      <c r="H118" s="1">
        <f>IF($D118-G$10-$E$3&gt;0,IF($E$3/kt&lt;100,($D118-G$10+$E$3)^2*G$6/(EXP($E$3/kt)-1)+($D118-G$10-$E$3)^2*G$6/(1-EXP(-$E$3/kt)),($D118-G$10-$E$3)^2*G$6/(1-EXP(-$E$3/kt))),0)</f>
        <v>0</v>
      </c>
      <c r="I118" s="1">
        <f t="shared" si="4"/>
        <v>0</v>
      </c>
      <c r="J118" s="1"/>
      <c r="K118" s="1">
        <f t="shared" si="5"/>
        <v>0</v>
      </c>
    </row>
    <row r="119" spans="1:11" x14ac:dyDescent="0.25">
      <c r="A119">
        <v>1320</v>
      </c>
      <c r="B119">
        <v>8.3010000000000007E-6</v>
      </c>
      <c r="D119">
        <f t="shared" si="3"/>
        <v>0.94119318181818179</v>
      </c>
      <c r="E119" s="1">
        <f>IF($D119-E$10+$E$2&gt;0,IF($E$2/kt&lt;100,($D119-E$10+$E$2)^2*E$5/(EXP($E$2/$B$4)-1)+($D119-E$10-$E$2)^2*E$5/(1-EXP(-$E$2/$B$4)),($D119-E$10-$E$2)^2*E$5/(1-EXP(-$E$2/$B$4))),0)</f>
        <v>0</v>
      </c>
      <c r="F119" s="1">
        <f>IF($D119-E$10-$E$3&gt;0,IF($E$3/kt&lt;100,($D119-E$10+$E$3)^2*E$6/(EXP($E$3/kt)-1)+($D119-E$10-$E$3)^2*E$6/(1-EXP(-$E$3/kt)),($D119-E$10-$E$3)^2*E$6/(1-EXP(-$E$3/kt))),0)</f>
        <v>0</v>
      </c>
      <c r="G119" s="1">
        <f>IF($D119-G$10+$E$2&gt;0,IF($E$2/kt&lt;100,($D119-G$10+$E$2)^2*G$5/(EXP($E$2/$B$4)-1)+($D119-G$10-$E$2)^2*G$5/(1-EXP(-$E$2/$B$4)),($D119-G$10-$E$2)^2*G$5/(1-EXP(-$E$2/$B$4))),0)</f>
        <v>0</v>
      </c>
      <c r="H119" s="1">
        <f>IF($D119-G$10-$E$3&gt;0,IF($E$3/kt&lt;100,($D119-G$10+$E$3)^2*G$6/(EXP($E$3/kt)-1)+($D119-G$10-$E$3)^2*G$6/(1-EXP(-$E$3/kt)),($D119-G$10-$E$3)^2*G$6/(1-EXP(-$E$3/kt))),0)</f>
        <v>0</v>
      </c>
      <c r="I119" s="1">
        <f t="shared" si="4"/>
        <v>0</v>
      </c>
      <c r="J119" s="1"/>
      <c r="K119" s="1">
        <f t="shared" si="5"/>
        <v>0</v>
      </c>
    </row>
    <row r="120" spans="1:11" x14ac:dyDescent="0.25">
      <c r="A120">
        <v>1330</v>
      </c>
      <c r="B120">
        <v>3.9720000000000003E-6</v>
      </c>
      <c r="D120">
        <f t="shared" si="3"/>
        <v>0.93411654135338351</v>
      </c>
      <c r="E120" s="1">
        <f>IF($D120-E$10+$E$2&gt;0,IF($E$2/kt&lt;100,($D120-E$10+$E$2)^2*E$5/(EXP($E$2/$B$4)-1)+($D120-E$10-$E$2)^2*E$5/(1-EXP(-$E$2/$B$4)),($D120-E$10-$E$2)^2*E$5/(1-EXP(-$E$2/$B$4))),0)</f>
        <v>0</v>
      </c>
      <c r="F120" s="1">
        <f>IF($D120-E$10-$E$3&gt;0,IF($E$3/kt&lt;100,($D120-E$10+$E$3)^2*E$6/(EXP($E$3/kt)-1)+($D120-E$10-$E$3)^2*E$6/(1-EXP(-$E$3/kt)),($D120-E$10-$E$3)^2*E$6/(1-EXP(-$E$3/kt))),0)</f>
        <v>0</v>
      </c>
      <c r="G120" s="1">
        <f>IF($D120-G$10+$E$2&gt;0,IF($E$2/kt&lt;100,($D120-G$10+$E$2)^2*G$5/(EXP($E$2/$B$4)-1)+($D120-G$10-$E$2)^2*G$5/(1-EXP(-$E$2/$B$4)),($D120-G$10-$E$2)^2*G$5/(1-EXP(-$E$2/$B$4))),0)</f>
        <v>0</v>
      </c>
      <c r="H120" s="1">
        <f>IF($D120-G$10-$E$3&gt;0,IF($E$3/kt&lt;100,($D120-G$10+$E$3)^2*G$6/(EXP($E$3/kt)-1)+($D120-G$10-$E$3)^2*G$6/(1-EXP(-$E$3/kt)),($D120-G$10-$E$3)^2*G$6/(1-EXP(-$E$3/kt))),0)</f>
        <v>0</v>
      </c>
      <c r="I120" s="1">
        <f t="shared" si="4"/>
        <v>0</v>
      </c>
      <c r="J120" s="1"/>
      <c r="K120" s="1">
        <f t="shared" si="5"/>
        <v>0</v>
      </c>
    </row>
    <row r="121" spans="1:11" x14ac:dyDescent="0.25">
      <c r="A121">
        <v>1340</v>
      </c>
      <c r="B121">
        <v>1.7E-6</v>
      </c>
      <c r="D121">
        <f t="shared" si="3"/>
        <v>0.92714552238805958</v>
      </c>
      <c r="E121" s="1">
        <f>IF($D121-E$10+$E$2&gt;0,IF($E$2/kt&lt;100,($D121-E$10+$E$2)^2*E$5/(EXP($E$2/$B$4)-1)+($D121-E$10-$E$2)^2*E$5/(1-EXP(-$E$2/$B$4)),($D121-E$10-$E$2)^2*E$5/(1-EXP(-$E$2/$B$4))),0)</f>
        <v>0</v>
      </c>
      <c r="F121" s="1">
        <f>IF($D121-E$10-$E$3&gt;0,IF($E$3/kt&lt;100,($D121-E$10+$E$3)^2*E$6/(EXP($E$3/kt)-1)+($D121-E$10-$E$3)^2*E$6/(1-EXP(-$E$3/kt)),($D121-E$10-$E$3)^2*E$6/(1-EXP(-$E$3/kt))),0)</f>
        <v>0</v>
      </c>
      <c r="G121" s="1">
        <f>IF($D121-G$10+$E$2&gt;0,IF($E$2/kt&lt;100,($D121-G$10+$E$2)^2*G$5/(EXP($E$2/$B$4)-1)+($D121-G$10-$E$2)^2*G$5/(1-EXP(-$E$2/$B$4)),($D121-G$10-$E$2)^2*G$5/(1-EXP(-$E$2/$B$4))),0)</f>
        <v>0</v>
      </c>
      <c r="H121" s="1">
        <f>IF($D121-G$10-$E$3&gt;0,IF($E$3/kt&lt;100,($D121-G$10+$E$3)^2*G$6/(EXP($E$3/kt)-1)+($D121-G$10-$E$3)^2*G$6/(1-EXP(-$E$3/kt)),($D121-G$10-$E$3)^2*G$6/(1-EXP(-$E$3/kt))),0)</f>
        <v>0</v>
      </c>
      <c r="I121" s="1">
        <f t="shared" si="4"/>
        <v>0</v>
      </c>
      <c r="J121" s="1"/>
      <c r="K121" s="1">
        <f t="shared" si="5"/>
        <v>0</v>
      </c>
    </row>
    <row r="122" spans="1:11" x14ac:dyDescent="0.25">
      <c r="A122">
        <v>1350</v>
      </c>
      <c r="B122" s="1">
        <v>9.7070000000000008E-7</v>
      </c>
      <c r="D122">
        <f t="shared" si="3"/>
        <v>0.92027777777777775</v>
      </c>
      <c r="E122" s="1">
        <f>IF($D122-E$10+$E$2&gt;0,IF($E$2/kt&lt;100,($D122-E$10+$E$2)^2*E$5/(EXP($E$2/$B$4)-1)+($D122-E$10-$E$2)^2*E$5/(1-EXP(-$E$2/$B$4)),($D122-E$10-$E$2)^2*E$5/(1-EXP(-$E$2/$B$4))),0)</f>
        <v>0</v>
      </c>
      <c r="F122" s="1">
        <f>IF($D122-E$10-$E$3&gt;0,IF($E$3/kt&lt;100,($D122-E$10+$E$3)^2*E$6/(EXP($E$3/kt)-1)+($D122-E$10-$E$3)^2*E$6/(1-EXP(-$E$3/kt)),($D122-E$10-$E$3)^2*E$6/(1-EXP(-$E$3/kt))),0)</f>
        <v>0</v>
      </c>
      <c r="G122" s="1">
        <f>IF($D122-G$10+$E$2&gt;0,IF($E$2/kt&lt;100,($D122-G$10+$E$2)^2*G$5/(EXP($E$2/$B$4)-1)+($D122-G$10-$E$2)^2*G$5/(1-EXP(-$E$2/$B$4)),($D122-G$10-$E$2)^2*G$5/(1-EXP(-$E$2/$B$4))),0)</f>
        <v>0</v>
      </c>
      <c r="H122" s="1">
        <f>IF($D122-G$10-$E$3&gt;0,IF($E$3/kt&lt;100,($D122-G$10+$E$3)^2*G$6/(EXP($E$3/kt)-1)+($D122-G$10-$E$3)^2*G$6/(1-EXP(-$E$3/kt)),($D122-G$10-$E$3)^2*G$6/(1-EXP(-$E$3/kt))),0)</f>
        <v>0</v>
      </c>
      <c r="I122" s="1">
        <f t="shared" si="4"/>
        <v>0</v>
      </c>
      <c r="J122" s="1"/>
      <c r="K122" s="1">
        <f t="shared" si="5"/>
        <v>0</v>
      </c>
    </row>
    <row r="123" spans="1:11" x14ac:dyDescent="0.25">
      <c r="A123">
        <v>1360</v>
      </c>
      <c r="B123" s="1">
        <v>5.8130000000000005E-7</v>
      </c>
      <c r="D123">
        <f t="shared" si="3"/>
        <v>0.91351102941176465</v>
      </c>
      <c r="E123" s="1">
        <f>IF($D123-E$10+$E$2&gt;0,IF($E$2/kt&lt;100,($D123-E$10+$E$2)^2*E$5/(EXP($E$2/$B$4)-1)+($D123-E$10-$E$2)^2*E$5/(1-EXP(-$E$2/$B$4)),($D123-E$10-$E$2)^2*E$5/(1-EXP(-$E$2/$B$4))),0)</f>
        <v>0</v>
      </c>
      <c r="F123" s="1">
        <f>IF($D123-E$10-$E$3&gt;0,IF($E$3/kt&lt;100,($D123-E$10+$E$3)^2*E$6/(EXP($E$3/kt)-1)+($D123-E$10-$E$3)^2*E$6/(1-EXP(-$E$3/kt)),($D123-E$10-$E$3)^2*E$6/(1-EXP(-$E$3/kt))),0)</f>
        <v>0</v>
      </c>
      <c r="G123" s="1">
        <f>IF($D123-G$10+$E$2&gt;0,IF($E$2/kt&lt;100,($D123-G$10+$E$2)^2*G$5/(EXP($E$2/$B$4)-1)+($D123-G$10-$E$2)^2*G$5/(1-EXP(-$E$2/$B$4)),($D123-G$10-$E$2)^2*G$5/(1-EXP(-$E$2/$B$4))),0)</f>
        <v>0</v>
      </c>
      <c r="H123" s="1">
        <f>IF($D123-G$10-$E$3&gt;0,IF($E$3/kt&lt;100,($D123-G$10+$E$3)^2*G$6/(EXP($E$3/kt)-1)+($D123-G$10-$E$3)^2*G$6/(1-EXP(-$E$3/kt)),($D123-G$10-$E$3)^2*G$6/(1-EXP(-$E$3/kt))),0)</f>
        <v>0</v>
      </c>
      <c r="I123" s="1">
        <f t="shared" si="4"/>
        <v>0</v>
      </c>
      <c r="J123" s="1"/>
      <c r="K123" s="1">
        <f t="shared" si="5"/>
        <v>0</v>
      </c>
    </row>
    <row r="124" spans="1:11" x14ac:dyDescent="0.25">
      <c r="A124">
        <v>1370</v>
      </c>
      <c r="B124">
        <v>3.58E-7</v>
      </c>
      <c r="D124">
        <f t="shared" si="3"/>
        <v>0.90684306569343065</v>
      </c>
      <c r="E124" s="1">
        <f>IF($D124-E$10+$E$2&gt;0,IF($E$2/kt&lt;100,($D124-E$10+$E$2)^2*E$5/(EXP($E$2/$B$4)-1)+($D124-E$10-$E$2)^2*E$5/(1-EXP(-$E$2/$B$4)),($D124-E$10-$E$2)^2*E$5/(1-EXP(-$E$2/$B$4))),0)</f>
        <v>0</v>
      </c>
      <c r="F124" s="1">
        <f>IF($D124-E$10-$E$3&gt;0,IF($E$3/kt&lt;100,($D124-E$10+$E$3)^2*E$6/(EXP($E$3/kt)-1)+($D124-E$10-$E$3)^2*E$6/(1-EXP(-$E$3/kt)),($D124-E$10-$E$3)^2*E$6/(1-EXP(-$E$3/kt))),0)</f>
        <v>0</v>
      </c>
      <c r="G124" s="1">
        <f>IF($D124-G$10+$E$2&gt;0,IF($E$2/kt&lt;100,($D124-G$10+$E$2)^2*G$5/(EXP($E$2/$B$4)-1)+($D124-G$10-$E$2)^2*G$5/(1-EXP(-$E$2/$B$4)),($D124-G$10-$E$2)^2*G$5/(1-EXP(-$E$2/$B$4))),0)</f>
        <v>0</v>
      </c>
      <c r="H124" s="1">
        <f>IF($D124-G$10-$E$3&gt;0,IF($E$3/kt&lt;100,($D124-G$10+$E$3)^2*G$6/(EXP($E$3/kt)-1)+($D124-G$10-$E$3)^2*G$6/(1-EXP(-$E$3/kt)),($D124-G$10-$E$3)^2*G$6/(1-EXP(-$E$3/kt))),0)</f>
        <v>0</v>
      </c>
      <c r="I124" s="1">
        <f t="shared" si="4"/>
        <v>0</v>
      </c>
      <c r="J124" s="1"/>
      <c r="K124" s="1">
        <f t="shared" si="5"/>
        <v>0</v>
      </c>
    </row>
    <row r="125" spans="1:11" x14ac:dyDescent="0.25">
      <c r="A125">
        <v>1380</v>
      </c>
      <c r="B125" s="1">
        <v>2.4009999999999999E-7</v>
      </c>
      <c r="D125">
        <f t="shared" si="3"/>
        <v>0.90027173913043479</v>
      </c>
      <c r="E125" s="1">
        <f>IF($D125-E$10+$E$2&gt;0,IF($E$2/kt&lt;100,($D125-E$10+$E$2)^2*E$5/(EXP($E$2/$B$4)-1)+($D125-E$10-$E$2)^2*E$5/(1-EXP(-$E$2/$B$4)),($D125-E$10-$E$2)^2*E$5/(1-EXP(-$E$2/$B$4))),0)</f>
        <v>0</v>
      </c>
      <c r="F125" s="1">
        <f>IF($D125-E$10-$E$3&gt;0,IF($E$3/kt&lt;100,($D125-E$10+$E$3)^2*E$6/(EXP($E$3/kt)-1)+($D125-E$10-$E$3)^2*E$6/(1-EXP(-$E$3/kt)),($D125-E$10-$E$3)^2*E$6/(1-EXP(-$E$3/kt))),0)</f>
        <v>0</v>
      </c>
      <c r="G125" s="1">
        <f>IF($D125-G$10+$E$2&gt;0,IF($E$2/kt&lt;100,($D125-G$10+$E$2)^2*G$5/(EXP($E$2/$B$4)-1)+($D125-G$10-$E$2)^2*G$5/(1-EXP(-$E$2/$B$4)),($D125-G$10-$E$2)^2*G$5/(1-EXP(-$E$2/$B$4))),0)</f>
        <v>0</v>
      </c>
      <c r="H125" s="1">
        <f>IF($D125-G$10-$E$3&gt;0,IF($E$3/kt&lt;100,($D125-G$10+$E$3)^2*G$6/(EXP($E$3/kt)-1)+($D125-G$10-$E$3)^2*G$6/(1-EXP(-$E$3/kt)),($D125-G$10-$E$3)^2*G$6/(1-EXP(-$E$3/kt))),0)</f>
        <v>0</v>
      </c>
      <c r="I125" s="1">
        <f t="shared" si="4"/>
        <v>0</v>
      </c>
      <c r="J125" s="1"/>
      <c r="K125" s="1">
        <f t="shared" si="5"/>
        <v>0</v>
      </c>
    </row>
    <row r="126" spans="1:11" x14ac:dyDescent="0.25">
      <c r="A126">
        <v>1390</v>
      </c>
      <c r="B126" s="1">
        <v>1.571E-7</v>
      </c>
      <c r="D126">
        <f t="shared" si="3"/>
        <v>0.89379496402877701</v>
      </c>
      <c r="E126" s="1">
        <f>IF($D126-E$10+$E$2&gt;0,IF($E$2/kt&lt;100,($D126-E$10+$E$2)^2*E$5/(EXP($E$2/$B$4)-1)+($D126-E$10-$E$2)^2*E$5/(1-EXP(-$E$2/$B$4)),($D126-E$10-$E$2)^2*E$5/(1-EXP(-$E$2/$B$4))),0)</f>
        <v>0</v>
      </c>
      <c r="F126" s="1">
        <f>IF($D126-E$10-$E$3&gt;0,IF($E$3/kt&lt;100,($D126-E$10+$E$3)^2*E$6/(EXP($E$3/kt)-1)+($D126-E$10-$E$3)^2*E$6/(1-EXP(-$E$3/kt)),($D126-E$10-$E$3)^2*E$6/(1-EXP(-$E$3/kt))),0)</f>
        <v>0</v>
      </c>
      <c r="G126" s="1">
        <f>IF($D126-G$10+$E$2&gt;0,IF($E$2/kt&lt;100,($D126-G$10+$E$2)^2*G$5/(EXP($E$2/$B$4)-1)+($D126-G$10-$E$2)^2*G$5/(1-EXP(-$E$2/$B$4)),($D126-G$10-$E$2)^2*G$5/(1-EXP(-$E$2/$B$4))),0)</f>
        <v>0</v>
      </c>
      <c r="H126" s="1">
        <f>IF($D126-G$10-$E$3&gt;0,IF($E$3/kt&lt;100,($D126-G$10+$E$3)^2*G$6/(EXP($E$3/kt)-1)+($D126-G$10-$E$3)^2*G$6/(1-EXP(-$E$3/kt)),($D126-G$10-$E$3)^2*G$6/(1-EXP(-$E$3/kt))),0)</f>
        <v>0</v>
      </c>
      <c r="I126" s="1">
        <f t="shared" si="4"/>
        <v>0</v>
      </c>
      <c r="J126" s="1"/>
      <c r="K126" s="1">
        <f t="shared" si="5"/>
        <v>0</v>
      </c>
    </row>
    <row r="127" spans="1:11" x14ac:dyDescent="0.25">
      <c r="A127">
        <v>1400</v>
      </c>
      <c r="B127" s="1">
        <v>9.3600000000000004E-8</v>
      </c>
      <c r="D127">
        <f t="shared" si="3"/>
        <v>0.88741071428571427</v>
      </c>
      <c r="E127" s="1">
        <f>IF($D127-E$10+$E$2&gt;0,IF($E$2/kt&lt;100,($D127-E$10+$E$2)^2*E$5/(EXP($E$2/$B$4)-1)+($D127-E$10-$E$2)^2*E$5/(1-EXP(-$E$2/$B$4)),($D127-E$10-$E$2)^2*E$5/(1-EXP(-$E$2/$B$4))),0)</f>
        <v>0</v>
      </c>
      <c r="F127" s="1">
        <f>IF($D127-E$10-$E$3&gt;0,IF($E$3/kt&lt;100,($D127-E$10+$E$3)^2*E$6/(EXP($E$3/kt)-1)+($D127-E$10-$E$3)^2*E$6/(1-EXP(-$E$3/kt)),($D127-E$10-$E$3)^2*E$6/(1-EXP(-$E$3/kt))),0)</f>
        <v>0</v>
      </c>
      <c r="G127" s="1">
        <f>IF($D127-G$10+$E$2&gt;0,IF($E$2/kt&lt;100,($D127-G$10+$E$2)^2*G$5/(EXP($E$2/$B$4)-1)+($D127-G$10-$E$2)^2*G$5/(1-EXP(-$E$2/$B$4)),($D127-G$10-$E$2)^2*G$5/(1-EXP(-$E$2/$B$4))),0)</f>
        <v>0</v>
      </c>
      <c r="H127" s="1">
        <f>IF($D127-G$10-$E$3&gt;0,IF($E$3/kt&lt;100,($D127-G$10+$E$3)^2*G$6/(EXP($E$3/kt)-1)+($D127-G$10-$E$3)^2*G$6/(1-EXP(-$E$3/kt)),($D127-G$10-$E$3)^2*G$6/(1-EXP(-$E$3/kt))),0)</f>
        <v>0</v>
      </c>
      <c r="I127" s="1">
        <f t="shared" si="4"/>
        <v>0</v>
      </c>
      <c r="J127" s="1"/>
      <c r="K127" s="1">
        <f t="shared" si="5"/>
        <v>0</v>
      </c>
    </row>
    <row r="128" spans="1:11" x14ac:dyDescent="0.25">
      <c r="A128">
        <v>1410</v>
      </c>
      <c r="B128" s="1">
        <v>5.3850000000000002E-8</v>
      </c>
      <c r="D128">
        <f t="shared" si="3"/>
        <v>0.88111702127659575</v>
      </c>
      <c r="E128" s="1">
        <f>IF($D128-E$10+$E$2&gt;0,IF($E$2/kt&lt;100,($D128-E$10+$E$2)^2*E$5/(EXP($E$2/$B$4)-1)+($D128-E$10-$E$2)^2*E$5/(1-EXP(-$E$2/$B$4)),($D128-E$10-$E$2)^2*E$5/(1-EXP(-$E$2/$B$4))),0)</f>
        <v>0</v>
      </c>
      <c r="F128" s="1">
        <f>IF($D128-E$10-$E$3&gt;0,IF($E$3/kt&lt;100,($D128-E$10+$E$3)^2*E$6/(EXP($E$3/kt)-1)+($D128-E$10-$E$3)^2*E$6/(1-EXP(-$E$3/kt)),($D128-E$10-$E$3)^2*E$6/(1-EXP(-$E$3/kt))),0)</f>
        <v>0</v>
      </c>
      <c r="G128" s="1">
        <f>IF($D128-G$10+$E$2&gt;0,IF($E$2/kt&lt;100,($D128-G$10+$E$2)^2*G$5/(EXP($E$2/$B$4)-1)+($D128-G$10-$E$2)^2*G$5/(1-EXP(-$E$2/$B$4)),($D128-G$10-$E$2)^2*G$5/(1-EXP(-$E$2/$B$4))),0)</f>
        <v>0</v>
      </c>
      <c r="H128" s="1">
        <f>IF($D128-G$10-$E$3&gt;0,IF($E$3/kt&lt;100,($D128-G$10+$E$3)^2*G$6/(EXP($E$3/kt)-1)+($D128-G$10-$E$3)^2*G$6/(1-EXP(-$E$3/kt)),($D128-G$10-$E$3)^2*G$6/(1-EXP(-$E$3/kt))),0)</f>
        <v>0</v>
      </c>
      <c r="I128" s="1">
        <f t="shared" si="4"/>
        <v>0</v>
      </c>
      <c r="J128" s="1"/>
      <c r="K128" s="1">
        <f t="shared" si="5"/>
        <v>0</v>
      </c>
    </row>
    <row r="129" spans="1:11" x14ac:dyDescent="0.25">
      <c r="A129">
        <v>1420</v>
      </c>
      <c r="B129" s="1">
        <v>3.7959999999999997E-8</v>
      </c>
      <c r="D129">
        <f t="shared" si="3"/>
        <v>0.87491197183098579</v>
      </c>
      <c r="E129" s="1">
        <f>IF($D129-E$10+$E$2&gt;0,IF($E$2/kt&lt;100,($D129-E$10+$E$2)^2*E$5/(EXP($E$2/$B$4)-1)+($D129-E$10-$E$2)^2*E$5/(1-EXP(-$E$2/$B$4)),($D129-E$10-$E$2)^2*E$5/(1-EXP(-$E$2/$B$4))),0)</f>
        <v>0</v>
      </c>
      <c r="F129" s="1">
        <f>IF($D129-E$10-$E$3&gt;0,IF($E$3/kt&lt;100,($D129-E$10+$E$3)^2*E$6/(EXP($E$3/kt)-1)+($D129-E$10-$E$3)^2*E$6/(1-EXP(-$E$3/kt)),($D129-E$10-$E$3)^2*E$6/(1-EXP(-$E$3/kt))),0)</f>
        <v>0</v>
      </c>
      <c r="G129" s="1">
        <f>IF($D129-G$10+$E$2&gt;0,IF($E$2/kt&lt;100,($D129-G$10+$E$2)^2*G$5/(EXP($E$2/$B$4)-1)+($D129-G$10-$E$2)^2*G$5/(1-EXP(-$E$2/$B$4)),($D129-G$10-$E$2)^2*G$5/(1-EXP(-$E$2/$B$4))),0)</f>
        <v>0</v>
      </c>
      <c r="H129" s="1">
        <f>IF($D129-G$10-$E$3&gt;0,IF($E$3/kt&lt;100,($D129-G$10+$E$3)^2*G$6/(EXP($E$3/kt)-1)+($D129-G$10-$E$3)^2*G$6/(1-EXP(-$E$3/kt)),($D129-G$10-$E$3)^2*G$6/(1-EXP(-$E$3/kt))),0)</f>
        <v>0</v>
      </c>
      <c r="I129" s="1">
        <f t="shared" si="4"/>
        <v>0</v>
      </c>
      <c r="J129" s="1"/>
      <c r="K129" s="1">
        <f t="shared" si="5"/>
        <v>0</v>
      </c>
    </row>
    <row r="130" spans="1:11" x14ac:dyDescent="0.25">
      <c r="A130">
        <v>1430</v>
      </c>
      <c r="B130" s="1">
        <v>1.791E-8</v>
      </c>
      <c r="D130">
        <f t="shared" si="3"/>
        <v>0.86879370629370634</v>
      </c>
      <c r="E130" s="1">
        <f>IF($D130-E$10+$E$2&gt;0,IF($E$2/kt&lt;100,($D130-E$10+$E$2)^2*E$5/(EXP($E$2/$B$4)-1)+($D130-E$10-$E$2)^2*E$5/(1-EXP(-$E$2/$B$4)),($D130-E$10-$E$2)^2*E$5/(1-EXP(-$E$2/$B$4))),0)</f>
        <v>0</v>
      </c>
      <c r="F130" s="1">
        <f>IF($D130-E$10-$E$3&gt;0,IF($E$3/kt&lt;100,($D130-E$10+$E$3)^2*E$6/(EXP($E$3/kt)-1)+($D130-E$10-$E$3)^2*E$6/(1-EXP(-$E$3/kt)),($D130-E$10-$E$3)^2*E$6/(1-EXP(-$E$3/kt))),0)</f>
        <v>0</v>
      </c>
      <c r="G130" s="1">
        <f>IF($D130-G$10+$E$2&gt;0,IF($E$2/kt&lt;100,($D130-G$10+$E$2)^2*G$5/(EXP($E$2/$B$4)-1)+($D130-G$10-$E$2)^2*G$5/(1-EXP(-$E$2/$B$4)),($D130-G$10-$E$2)^2*G$5/(1-EXP(-$E$2/$B$4))),0)</f>
        <v>0</v>
      </c>
      <c r="H130" s="1">
        <f>IF($D130-G$10-$E$3&gt;0,IF($E$3/kt&lt;100,($D130-G$10+$E$3)^2*G$6/(EXP($E$3/kt)-1)+($D130-G$10-$E$3)^2*G$6/(1-EXP(-$E$3/kt)),($D130-G$10-$E$3)^2*G$6/(1-EXP(-$E$3/kt))),0)</f>
        <v>0</v>
      </c>
      <c r="I130" s="1">
        <f t="shared" si="4"/>
        <v>0</v>
      </c>
      <c r="J130" s="1"/>
      <c r="K130" s="1">
        <f t="shared" si="5"/>
        <v>0</v>
      </c>
    </row>
    <row r="131" spans="1:11" x14ac:dyDescent="0.25">
      <c r="A131">
        <v>1440</v>
      </c>
      <c r="B131" s="1">
        <v>1.2029999999999999E-8</v>
      </c>
      <c r="D131">
        <f t="shared" si="3"/>
        <v>0.8627604166666667</v>
      </c>
      <c r="E131" s="1">
        <f>IF($D131-E$10+$E$2&gt;0,IF($E$2/kt&lt;100,($D131-E$10+$E$2)^2*E$5/(EXP($E$2/$B$4)-1)+($D131-E$10-$E$2)^2*E$5/(1-EXP(-$E$2/$B$4)),($D131-E$10-$E$2)^2*E$5/(1-EXP(-$E$2/$B$4))),0)</f>
        <v>0</v>
      </c>
      <c r="F131" s="1">
        <f>IF($D131-E$10-$E$3&gt;0,IF($E$3/kt&lt;100,($D131-E$10+$E$3)^2*E$6/(EXP($E$3/kt)-1)+($D131-E$10-$E$3)^2*E$6/(1-EXP(-$E$3/kt)),($D131-E$10-$E$3)^2*E$6/(1-EXP(-$E$3/kt))),0)</f>
        <v>0</v>
      </c>
      <c r="G131" s="1">
        <f>IF($D131-G$10+$E$2&gt;0,IF($E$2/kt&lt;100,($D131-G$10+$E$2)^2*G$5/(EXP($E$2/$B$4)-1)+($D131-G$10-$E$2)^2*G$5/(1-EXP(-$E$2/$B$4)),($D131-G$10-$E$2)^2*G$5/(1-EXP(-$E$2/$B$4))),0)</f>
        <v>0</v>
      </c>
      <c r="H131" s="1">
        <f>IF($D131-G$10-$E$3&gt;0,IF($E$3/kt&lt;100,($D131-G$10+$E$3)^2*G$6/(EXP($E$3/kt)-1)+($D131-G$10-$E$3)^2*G$6/(1-EXP(-$E$3/kt)),($D131-G$10-$E$3)^2*G$6/(1-EXP(-$E$3/kt))),0)</f>
        <v>0</v>
      </c>
      <c r="I131" s="1">
        <f t="shared" si="4"/>
        <v>0</v>
      </c>
      <c r="J131" s="1"/>
      <c r="K131" s="1">
        <f t="shared" si="5"/>
        <v>0</v>
      </c>
    </row>
    <row r="132" spans="1:11" x14ac:dyDescent="0.25">
      <c r="A132">
        <v>1450</v>
      </c>
      <c r="B132" s="1">
        <v>9.4470000000000002E-9</v>
      </c>
      <c r="D132">
        <f t="shared" si="3"/>
        <v>0.85681034482758622</v>
      </c>
      <c r="E132" s="1">
        <f>IF($D132-E$10+$E$2&gt;0,IF($E$2/kt&lt;100,($D132-E$10+$E$2)^2*E$5/(EXP($E$2/$B$4)-1)+($D132-E$10-$E$2)^2*E$5/(1-EXP(-$E$2/$B$4)),($D132-E$10-$E$2)^2*E$5/(1-EXP(-$E$2/$B$4))),0)</f>
        <v>0</v>
      </c>
      <c r="F132" s="1">
        <f>IF($D132-E$10-$E$3&gt;0,IF($E$3/kt&lt;100,($D132-E$10+$E$3)^2*E$6/(EXP($E$3/kt)-1)+($D132-E$10-$E$3)^2*E$6/(1-EXP(-$E$3/kt)),($D132-E$10-$E$3)^2*E$6/(1-EXP(-$E$3/kt))),0)</f>
        <v>0</v>
      </c>
      <c r="G132" s="1">
        <f>IF($D132-G$10+$E$2&gt;0,IF($E$2/kt&lt;100,($D132-G$10+$E$2)^2*G$5/(EXP($E$2/$B$4)-1)+($D132-G$10-$E$2)^2*G$5/(1-EXP(-$E$2/$B$4)),($D132-G$10-$E$2)^2*G$5/(1-EXP(-$E$2/$B$4))),0)</f>
        <v>0</v>
      </c>
      <c r="H132" s="1">
        <f>IF($D132-G$10-$E$3&gt;0,IF($E$3/kt&lt;100,($D132-G$10+$E$3)^2*G$6/(EXP($E$3/kt)-1)+($D132-G$10-$E$3)^2*G$6/(1-EXP(-$E$3/kt)),($D132-G$10-$E$3)^2*G$6/(1-EXP(-$E$3/kt))),0)</f>
        <v>0</v>
      </c>
      <c r="I132" s="1">
        <f t="shared" si="4"/>
        <v>0</v>
      </c>
      <c r="J132" s="1"/>
      <c r="K132" s="1">
        <f t="shared" si="5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kt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Juhl</dc:creator>
  <cp:lastModifiedBy>Mattias Juhl</cp:lastModifiedBy>
  <dcterms:created xsi:type="dcterms:W3CDTF">2015-09-30T21:29:25Z</dcterms:created>
  <dcterms:modified xsi:type="dcterms:W3CDTF">2015-09-30T23:08:08Z</dcterms:modified>
</cp:coreProperties>
</file>