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0" i="1" l="1"/>
  <c r="C11" i="1" l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G30" i="1"/>
  <c r="F30" i="1"/>
  <c r="E30" i="1"/>
  <c r="D30" i="1"/>
  <c r="C30" i="1"/>
  <c r="B11" i="1"/>
  <c r="D11" i="1"/>
  <c r="F9" i="1"/>
  <c r="F11" i="1" s="1"/>
  <c r="F13" i="1" s="1"/>
  <c r="H30" i="1" l="1"/>
  <c r="H32" i="1" s="1"/>
</calcChain>
</file>

<file path=xl/sharedStrings.xml><?xml version="1.0" encoding="utf-8"?>
<sst xmlns="http://schemas.openxmlformats.org/spreadsheetml/2006/main" count="43" uniqueCount="41">
  <si>
    <t>"KNIGHT RIDERS MOTORIZED CAB TRANSPORTATION ASSOCIATION"</t>
  </si>
  <si>
    <t>STATEMENT OF INCOME, REFUND AND EXPENDITURE</t>
  </si>
  <si>
    <t>FROM JANUARY TO JUNE 2016</t>
  </si>
  <si>
    <t>TOTAL</t>
  </si>
  <si>
    <t>NET INCOME</t>
  </si>
  <si>
    <t>REFUND</t>
  </si>
  <si>
    <t>ASSN. FUND</t>
  </si>
  <si>
    <t>EXPENDITURE</t>
  </si>
  <si>
    <t>7th ANNIVERSARY CELEBRATION</t>
  </si>
  <si>
    <t xml:space="preserve">LESS </t>
  </si>
  <si>
    <t>SOLICITED</t>
  </si>
  <si>
    <t xml:space="preserve">GROSS </t>
  </si>
  <si>
    <t>REFUND:</t>
  </si>
  <si>
    <t>1. SALAMIDA</t>
  </si>
  <si>
    <t>R. ILAO</t>
  </si>
  <si>
    <t>J. MEDORANDA</t>
  </si>
  <si>
    <t>N. ARAZA</t>
  </si>
  <si>
    <t>B. TINGZON</t>
  </si>
  <si>
    <t>R. ALBURAN</t>
  </si>
  <si>
    <t>G. MENDORANDA</t>
  </si>
  <si>
    <t>B. LIM</t>
  </si>
  <si>
    <t>W. GUEVARRA</t>
  </si>
  <si>
    <t>D. TINGZON</t>
  </si>
  <si>
    <t>D. REPOSO</t>
  </si>
  <si>
    <t>K. ABAP</t>
  </si>
  <si>
    <t>N. KALAW</t>
  </si>
  <si>
    <t>B. MANICANE</t>
  </si>
  <si>
    <t>BARCOMA</t>
  </si>
  <si>
    <t>TOTAL (PHP)</t>
  </si>
  <si>
    <t xml:space="preserve">PREPARED BY: </t>
  </si>
  <si>
    <t>RICARDO C. ILAO</t>
  </si>
  <si>
    <t>VICE PRESIDENT/TEMP COLLECTOR/TREASURER</t>
  </si>
  <si>
    <t>JHONG MEDORANDA</t>
  </si>
  <si>
    <t>AUDITOR</t>
  </si>
  <si>
    <t xml:space="preserve">    </t>
  </si>
  <si>
    <t>LESS</t>
  </si>
  <si>
    <t xml:space="preserve">TOTAL  </t>
  </si>
  <si>
    <t xml:space="preserve">PLUS   </t>
  </si>
  <si>
    <t>TOTAL (PHP)                   ₱</t>
  </si>
  <si>
    <t xml:space="preserve">ARREARS                    </t>
  </si>
  <si>
    <t xml:space="preserve">TOTAL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</si>
</sst>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6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" fontId="8" fillId="5" borderId="1" xfId="0" applyNumberFormat="1" applyFont="1" applyFill="1" applyBorder="1" applyAlignment="1">
      <alignment horizontal="left" vertical="center"/>
    </xf>
    <xf numFmtId="4" fontId="7" fillId="5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17" fontId="8" fillId="4" borderId="1" xfId="0" applyNumberFormat="1" applyFont="1" applyFill="1" applyBorder="1" applyAlignment="1">
      <alignment horizontal="left" vertical="center"/>
    </xf>
    <xf numFmtId="4" fontId="7" fillId="4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4" fontId="8" fillId="5" borderId="1" xfId="0" applyNumberFormat="1" applyFont="1" applyFill="1" applyBorder="1" applyAlignment="1">
      <alignment horizontal="left" vertical="center"/>
    </xf>
    <xf numFmtId="3" fontId="8" fillId="5" borderId="3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" fontId="8" fillId="2" borderId="1" xfId="0" applyNumberFormat="1" applyFont="1" applyFill="1" applyBorder="1" applyAlignment="1">
      <alignment horizontal="left" vertical="center"/>
    </xf>
    <xf numFmtId="3" fontId="8" fillId="2" borderId="2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" fontId="7" fillId="2" borderId="1" xfId="0" applyNumberFormat="1" applyFont="1" applyFill="1" applyBorder="1" applyAlignment="1">
      <alignment horizontal="left" vertical="center"/>
    </xf>
    <xf numFmtId="164" fontId="8" fillId="2" borderId="3" xfId="0" applyNumberFormat="1" applyFont="1" applyFill="1" applyBorder="1" applyAlignment="1">
      <alignment horizontal="left" vertical="center"/>
    </xf>
    <xf numFmtId="17" fontId="8" fillId="3" borderId="1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0" fontId="7" fillId="0" borderId="0" xfId="0" applyFont="1"/>
    <xf numFmtId="0" fontId="7" fillId="5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15" fontId="8" fillId="3" borderId="2" xfId="0" applyNumberFormat="1" applyFont="1" applyFill="1" applyBorder="1" applyAlignment="1">
      <alignment horizontal="left" vertical="center"/>
    </xf>
    <xf numFmtId="15" fontId="8" fillId="4" borderId="5" xfId="0" applyNumberFormat="1" applyFont="1" applyFill="1" applyBorder="1" applyAlignment="1">
      <alignment horizontal="left" vertical="top"/>
    </xf>
    <xf numFmtId="15" fontId="8" fillId="4" borderId="8" xfId="0" applyNumberFormat="1" applyFont="1" applyFill="1" applyBorder="1" applyAlignment="1">
      <alignment vertical="top"/>
    </xf>
    <xf numFmtId="0" fontId="6" fillId="0" borderId="0" xfId="0" applyFont="1" applyAlignment="1">
      <alignment horizontal="right"/>
    </xf>
    <xf numFmtId="0" fontId="5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4" borderId="6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7" zoomScale="160" zoomScaleNormal="160" workbookViewId="0">
      <selection activeCell="D20" sqref="D20"/>
    </sheetView>
  </sheetViews>
  <sheetFormatPr defaultRowHeight="15" x14ac:dyDescent="0.25"/>
  <cols>
    <col min="1" max="1" width="16.85546875" customWidth="1"/>
    <col min="2" max="2" width="16" customWidth="1"/>
    <col min="3" max="3" width="14.5703125" customWidth="1"/>
    <col min="4" max="4" width="15.85546875" customWidth="1"/>
    <col min="5" max="5" width="15.7109375" customWidth="1"/>
    <col min="6" max="6" width="15.140625" customWidth="1"/>
    <col min="7" max="7" width="16.28515625" customWidth="1"/>
    <col min="8" max="8" width="11.7109375" customWidth="1"/>
  </cols>
  <sheetData>
    <row r="1" spans="1:13" ht="18.75" x14ac:dyDescent="0.25">
      <c r="A1" s="37" t="s">
        <v>0</v>
      </c>
      <c r="B1" s="37"/>
      <c r="C1" s="37"/>
      <c r="D1" s="37"/>
      <c r="E1" s="37"/>
      <c r="F1" s="37"/>
      <c r="G1" s="37"/>
      <c r="H1" s="37"/>
      <c r="I1" s="2"/>
      <c r="J1" s="2"/>
      <c r="K1" s="2"/>
      <c r="L1" s="2"/>
      <c r="M1" s="2"/>
    </row>
    <row r="2" spans="1:13" ht="18.75" x14ac:dyDescent="0.25">
      <c r="A2" s="38" t="s">
        <v>1</v>
      </c>
      <c r="B2" s="38"/>
      <c r="C2" s="38"/>
      <c r="D2" s="38"/>
      <c r="E2" s="38"/>
      <c r="F2" s="38"/>
      <c r="G2" s="38"/>
      <c r="H2" s="38"/>
      <c r="I2" s="3"/>
      <c r="J2" s="3"/>
      <c r="K2" s="3"/>
      <c r="L2" s="3"/>
      <c r="M2" s="3"/>
    </row>
    <row r="3" spans="1:13" ht="18.75" x14ac:dyDescent="0.25">
      <c r="A3" s="38" t="s">
        <v>2</v>
      </c>
      <c r="B3" s="38"/>
      <c r="C3" s="38"/>
      <c r="D3" s="38"/>
      <c r="E3" s="38"/>
      <c r="F3" s="38"/>
      <c r="G3" s="38"/>
      <c r="H3" s="38"/>
      <c r="I3" s="2"/>
      <c r="J3" s="2"/>
      <c r="K3" s="2"/>
      <c r="L3" s="2"/>
      <c r="M3" s="2"/>
    </row>
    <row r="4" spans="1:13" ht="18.75" x14ac:dyDescent="0.25">
      <c r="A4" s="5"/>
      <c r="B4" s="6" t="s">
        <v>4</v>
      </c>
      <c r="C4" s="6" t="s">
        <v>5</v>
      </c>
      <c r="D4" s="6" t="s">
        <v>6</v>
      </c>
      <c r="E4" s="30" t="s">
        <v>7</v>
      </c>
      <c r="F4" s="31">
        <v>42568</v>
      </c>
      <c r="G4" s="7"/>
      <c r="H4" s="8"/>
      <c r="I4" s="2"/>
      <c r="J4" s="2"/>
      <c r="K4" s="2"/>
      <c r="L4" s="2"/>
      <c r="M4" s="2"/>
    </row>
    <row r="5" spans="1:13" x14ac:dyDescent="0.25">
      <c r="A5" s="9">
        <v>42370</v>
      </c>
      <c r="B5" s="10">
        <v>1273</v>
      </c>
      <c r="C5" s="11">
        <v>914</v>
      </c>
      <c r="D5" s="29">
        <v>359</v>
      </c>
      <c r="E5" s="39" t="s">
        <v>8</v>
      </c>
      <c r="F5" s="40"/>
      <c r="G5" s="7"/>
      <c r="H5" s="8"/>
    </row>
    <row r="6" spans="1:13" x14ac:dyDescent="0.25">
      <c r="A6" s="13">
        <v>42401</v>
      </c>
      <c r="B6" s="14">
        <v>1167</v>
      </c>
      <c r="C6" s="15">
        <v>938</v>
      </c>
      <c r="D6" s="15">
        <v>229.5</v>
      </c>
      <c r="E6" s="32">
        <v>42469</v>
      </c>
      <c r="F6" s="33"/>
      <c r="G6" s="7"/>
      <c r="H6" s="8"/>
    </row>
    <row r="7" spans="1:13" x14ac:dyDescent="0.25">
      <c r="A7" s="9">
        <v>42430</v>
      </c>
      <c r="B7" s="10">
        <v>1365</v>
      </c>
      <c r="C7" s="11">
        <v>894.5</v>
      </c>
      <c r="D7" s="29">
        <v>470.5</v>
      </c>
      <c r="E7" s="12" t="s">
        <v>11</v>
      </c>
      <c r="F7" s="10">
        <v>5735</v>
      </c>
      <c r="G7" s="7"/>
      <c r="H7" s="8"/>
    </row>
    <row r="8" spans="1:13" x14ac:dyDescent="0.25">
      <c r="A8" s="13">
        <v>42461</v>
      </c>
      <c r="B8" s="14">
        <v>1102</v>
      </c>
      <c r="C8" s="15">
        <v>738.5</v>
      </c>
      <c r="D8" s="15">
        <v>363.5</v>
      </c>
      <c r="E8" s="16" t="s">
        <v>9</v>
      </c>
      <c r="F8" s="14">
        <v>3980</v>
      </c>
      <c r="G8" s="16" t="s">
        <v>10</v>
      </c>
      <c r="H8" s="8"/>
    </row>
    <row r="9" spans="1:13" x14ac:dyDescent="0.25">
      <c r="A9" s="9">
        <v>42491</v>
      </c>
      <c r="B9" s="11">
        <v>821.5</v>
      </c>
      <c r="C9" s="11">
        <v>652</v>
      </c>
      <c r="D9" s="11">
        <v>169.5</v>
      </c>
      <c r="E9" s="17" t="s">
        <v>36</v>
      </c>
      <c r="F9" s="18">
        <f>F7-F8</f>
        <v>1755</v>
      </c>
      <c r="G9" s="7"/>
      <c r="H9" s="8"/>
    </row>
    <row r="10" spans="1:13" x14ac:dyDescent="0.25">
      <c r="A10" s="13">
        <v>42522</v>
      </c>
      <c r="B10" s="14">
        <v>1110.5</v>
      </c>
      <c r="C10" s="15">
        <v>782.5</v>
      </c>
      <c r="D10" s="15">
        <v>328</v>
      </c>
      <c r="E10" s="16" t="s">
        <v>37</v>
      </c>
      <c r="F10" s="15">
        <v>378</v>
      </c>
      <c r="G10" s="7"/>
      <c r="H10" s="8"/>
    </row>
    <row r="11" spans="1:13" x14ac:dyDescent="0.25">
      <c r="A11" s="19" t="s">
        <v>38</v>
      </c>
      <c r="B11" s="20">
        <f>SUM(B5:B10)</f>
        <v>6839</v>
      </c>
      <c r="C11" s="19">
        <f>SUM(C5:C10)</f>
        <v>4919.5</v>
      </c>
      <c r="D11" s="19">
        <f>SUM(D5:D10)</f>
        <v>1920</v>
      </c>
      <c r="E11" s="19" t="s">
        <v>40</v>
      </c>
      <c r="F11" s="21">
        <f>F9+F10</f>
        <v>2133</v>
      </c>
      <c r="G11" s="7"/>
      <c r="H11" s="8"/>
    </row>
    <row r="12" spans="1:13" x14ac:dyDescent="0.25">
      <c r="A12" s="22"/>
      <c r="B12" s="22"/>
      <c r="C12" s="22"/>
      <c r="D12" s="22"/>
      <c r="E12" s="19" t="s">
        <v>35</v>
      </c>
      <c r="F12" s="23">
        <v>1919.5</v>
      </c>
      <c r="G12" s="19" t="s">
        <v>6</v>
      </c>
      <c r="H12" s="8"/>
    </row>
    <row r="13" spans="1:13" x14ac:dyDescent="0.25">
      <c r="A13" s="7"/>
      <c r="B13" s="7"/>
      <c r="C13" s="7"/>
      <c r="D13" s="7"/>
      <c r="E13" s="19" t="s">
        <v>39</v>
      </c>
      <c r="F13" s="24">
        <f>F11-F12</f>
        <v>213.5</v>
      </c>
      <c r="G13" s="7"/>
      <c r="H13" s="8"/>
    </row>
    <row r="14" spans="1:13" x14ac:dyDescent="0.25">
      <c r="A14" s="6" t="s">
        <v>12</v>
      </c>
      <c r="B14" s="25">
        <v>42370</v>
      </c>
      <c r="C14" s="25">
        <v>42401</v>
      </c>
      <c r="D14" s="25">
        <v>42430</v>
      </c>
      <c r="E14" s="25">
        <v>42461</v>
      </c>
      <c r="F14" s="25">
        <v>42491</v>
      </c>
      <c r="G14" s="25">
        <v>42522</v>
      </c>
      <c r="H14" s="6" t="s">
        <v>3</v>
      </c>
    </row>
    <row r="15" spans="1:13" x14ac:dyDescent="0.25">
      <c r="A15" s="12" t="s">
        <v>13</v>
      </c>
      <c r="B15" s="11">
        <v>99</v>
      </c>
      <c r="C15" s="11">
        <v>108</v>
      </c>
      <c r="D15" s="11">
        <v>99</v>
      </c>
      <c r="E15" s="11">
        <v>67.5</v>
      </c>
      <c r="F15" s="11">
        <v>15</v>
      </c>
      <c r="G15" s="11">
        <v>63</v>
      </c>
      <c r="H15" s="12">
        <f>B15+C15+D15+E15+F15+G15</f>
        <v>451.5</v>
      </c>
    </row>
    <row r="16" spans="1:13" x14ac:dyDescent="0.25">
      <c r="A16" s="16" t="s">
        <v>14</v>
      </c>
      <c r="B16" s="15">
        <v>126</v>
      </c>
      <c r="C16" s="15">
        <v>130</v>
      </c>
      <c r="D16" s="15">
        <v>135</v>
      </c>
      <c r="E16" s="15">
        <v>125.5</v>
      </c>
      <c r="F16" s="15">
        <v>112.5</v>
      </c>
      <c r="G16" s="15">
        <v>126</v>
      </c>
      <c r="H16" s="16">
        <f>B16+C16+D16+E16+F16+G16</f>
        <v>755</v>
      </c>
    </row>
    <row r="17" spans="1:8" x14ac:dyDescent="0.25">
      <c r="A17" s="12" t="s">
        <v>15</v>
      </c>
      <c r="B17" s="11">
        <v>126</v>
      </c>
      <c r="C17" s="11">
        <v>117</v>
      </c>
      <c r="D17" s="11">
        <v>121.5</v>
      </c>
      <c r="E17" s="11">
        <v>117</v>
      </c>
      <c r="F17" s="11">
        <v>85.5</v>
      </c>
      <c r="G17" s="11">
        <v>121.5</v>
      </c>
      <c r="H17" s="12">
        <f>B17+C17+D17+E17+F17+G17</f>
        <v>688.5</v>
      </c>
    </row>
    <row r="18" spans="1:8" x14ac:dyDescent="0.25">
      <c r="A18" s="16" t="s">
        <v>16</v>
      </c>
      <c r="B18" s="15">
        <v>13.5</v>
      </c>
      <c r="C18" s="15">
        <v>15</v>
      </c>
      <c r="D18" s="15">
        <v>20</v>
      </c>
      <c r="E18" s="15">
        <v>15</v>
      </c>
      <c r="F18" s="15">
        <v>15</v>
      </c>
      <c r="G18" s="15">
        <v>15</v>
      </c>
      <c r="H18" s="16">
        <f>B18+C18+D18+E18+F18+G18</f>
        <v>93.5</v>
      </c>
    </row>
    <row r="19" spans="1:8" x14ac:dyDescent="0.25">
      <c r="A19" s="12" t="s">
        <v>17</v>
      </c>
      <c r="B19" s="11">
        <v>13.5</v>
      </c>
      <c r="C19" s="11">
        <v>112.5</v>
      </c>
      <c r="D19" s="11">
        <v>75</v>
      </c>
      <c r="E19" s="11">
        <v>63</v>
      </c>
      <c r="F19" s="11">
        <v>81</v>
      </c>
      <c r="G19" s="11">
        <v>22.5</v>
      </c>
      <c r="H19" s="12">
        <f>B19+C19+D19+E19+F19+G19</f>
        <v>367.5</v>
      </c>
    </row>
    <row r="20" spans="1:8" x14ac:dyDescent="0.25">
      <c r="A20" s="16" t="s">
        <v>18</v>
      </c>
      <c r="B20" s="15">
        <v>36</v>
      </c>
      <c r="C20" s="15"/>
      <c r="D20" s="15"/>
      <c r="E20" s="15"/>
      <c r="F20" s="15"/>
      <c r="G20" s="15"/>
      <c r="H20" s="16"/>
    </row>
    <row r="21" spans="1:8" x14ac:dyDescent="0.25">
      <c r="A21" s="12" t="s">
        <v>19</v>
      </c>
      <c r="B21" s="11">
        <v>100</v>
      </c>
      <c r="C21" s="11">
        <v>85.5</v>
      </c>
      <c r="D21" s="11">
        <v>112.5</v>
      </c>
      <c r="E21" s="11">
        <v>112.5</v>
      </c>
      <c r="F21" s="11">
        <v>112.5</v>
      </c>
      <c r="G21" s="11">
        <v>145.5</v>
      </c>
      <c r="H21" s="12">
        <f>B21+C21+D21+E21+F21+G21</f>
        <v>668.5</v>
      </c>
    </row>
    <row r="22" spans="1:8" x14ac:dyDescent="0.25">
      <c r="A22" s="16" t="s">
        <v>20</v>
      </c>
      <c r="B22" s="15">
        <v>63</v>
      </c>
      <c r="C22" s="15">
        <v>27</v>
      </c>
      <c r="D22" s="15">
        <v>75</v>
      </c>
      <c r="E22" s="15"/>
      <c r="F22" s="15">
        <v>15</v>
      </c>
      <c r="G22" s="15"/>
      <c r="H22" s="16">
        <f>B22+C22+D22+F22</f>
        <v>180</v>
      </c>
    </row>
    <row r="23" spans="1:8" x14ac:dyDescent="0.25">
      <c r="A23" s="12" t="s">
        <v>21</v>
      </c>
      <c r="B23" s="11">
        <v>99</v>
      </c>
      <c r="C23" s="11">
        <v>103.5</v>
      </c>
      <c r="D23" s="11">
        <v>65</v>
      </c>
      <c r="E23" s="11">
        <v>15</v>
      </c>
      <c r="F23" s="11">
        <v>31.5</v>
      </c>
      <c r="G23" s="11"/>
      <c r="H23" s="12">
        <f>B23+C23+D23+E23+F23</f>
        <v>314</v>
      </c>
    </row>
    <row r="24" spans="1:8" x14ac:dyDescent="0.25">
      <c r="A24" s="16" t="s">
        <v>22</v>
      </c>
      <c r="B24" s="15">
        <v>130</v>
      </c>
      <c r="C24" s="15">
        <v>130.5</v>
      </c>
      <c r="D24" s="15">
        <v>121.5</v>
      </c>
      <c r="E24" s="15">
        <v>130.5</v>
      </c>
      <c r="F24" s="15">
        <v>115</v>
      </c>
      <c r="G24" s="15">
        <v>130.5</v>
      </c>
      <c r="H24" s="16">
        <f>B24+C24+D24+E24+F24+G24</f>
        <v>758</v>
      </c>
    </row>
    <row r="25" spans="1:8" x14ac:dyDescent="0.25">
      <c r="A25" s="12" t="s">
        <v>23</v>
      </c>
      <c r="B25" s="11">
        <v>54</v>
      </c>
      <c r="C25" s="11">
        <v>58.5</v>
      </c>
      <c r="D25" s="11">
        <v>30</v>
      </c>
      <c r="E25" s="11">
        <v>35</v>
      </c>
      <c r="F25" s="11">
        <v>27</v>
      </c>
      <c r="G25" s="11">
        <v>31.5</v>
      </c>
      <c r="H25" s="12">
        <f>B25+C25+D25+E25+F25+G25</f>
        <v>236</v>
      </c>
    </row>
    <row r="26" spans="1:8" x14ac:dyDescent="0.25">
      <c r="A26" s="16" t="s">
        <v>24</v>
      </c>
      <c r="B26" s="15">
        <v>13.5</v>
      </c>
      <c r="C26" s="15"/>
      <c r="D26" s="15">
        <v>5</v>
      </c>
      <c r="E26" s="15"/>
      <c r="F26" s="15"/>
      <c r="G26" s="15"/>
      <c r="H26" s="16">
        <f>B26+D26</f>
        <v>18.5</v>
      </c>
    </row>
    <row r="27" spans="1:8" x14ac:dyDescent="0.25">
      <c r="A27" s="12" t="s">
        <v>25</v>
      </c>
      <c r="B27" s="11">
        <v>40.5</v>
      </c>
      <c r="C27" s="11">
        <v>45</v>
      </c>
      <c r="D27" s="11">
        <v>35</v>
      </c>
      <c r="E27" s="11">
        <v>30</v>
      </c>
      <c r="F27" s="11">
        <v>27</v>
      </c>
      <c r="G27" s="11">
        <v>63</v>
      </c>
      <c r="H27" s="12">
        <f>B27+C27+D27+E27+F27+G27</f>
        <v>240.5</v>
      </c>
    </row>
    <row r="28" spans="1:8" x14ac:dyDescent="0.25">
      <c r="A28" s="16" t="s">
        <v>26</v>
      </c>
      <c r="B28" s="15"/>
      <c r="C28" s="15"/>
      <c r="D28" s="15"/>
      <c r="E28" s="15"/>
      <c r="F28" s="15">
        <v>15</v>
      </c>
      <c r="G28" s="15">
        <v>10</v>
      </c>
      <c r="H28" s="16">
        <f>F28+G28</f>
        <v>25</v>
      </c>
    </row>
    <row r="29" spans="1:8" x14ac:dyDescent="0.25">
      <c r="A29" s="12" t="s">
        <v>27</v>
      </c>
      <c r="B29" s="11"/>
      <c r="C29" s="11"/>
      <c r="D29" s="11"/>
      <c r="E29" s="11"/>
      <c r="F29" s="11"/>
      <c r="G29" s="11">
        <v>54</v>
      </c>
      <c r="H29" s="12">
        <f>G29</f>
        <v>54</v>
      </c>
    </row>
    <row r="30" spans="1:8" x14ac:dyDescent="0.25">
      <c r="A30" s="19" t="s">
        <v>38</v>
      </c>
      <c r="B30" s="19">
        <f>B15+B16+B17+B18+B19+B20+B21+B22+B23+B24+B25+B26+B27</f>
        <v>914</v>
      </c>
      <c r="C30" s="19">
        <f>C15+C16+C17+C18+C19+C21+C22+C23+C24+C25+C27</f>
        <v>932.5</v>
      </c>
      <c r="D30" s="19">
        <f>D15+D16+D17+D18+D19+D21+D22+D23+D24+D25+D26+D27</f>
        <v>894.5</v>
      </c>
      <c r="E30" s="19">
        <f>E15+E16+E17+E18+E19+E21+E23+E24+E25+E27</f>
        <v>711</v>
      </c>
      <c r="F30" s="19">
        <f>F15+F16+F17+F18+F19+F21+F22+F23+F24+F25+F27+F28</f>
        <v>652</v>
      </c>
      <c r="G30" s="19">
        <f>G15+G16+G17+G18+G19+G21+G24+G25+G27+G28+G29</f>
        <v>782.5</v>
      </c>
      <c r="H30" s="19">
        <f>B30+C30+D30+E30+F30+G30</f>
        <v>4886.5</v>
      </c>
    </row>
    <row r="31" spans="1:8" x14ac:dyDescent="0.25">
      <c r="A31" s="28"/>
      <c r="B31" s="28"/>
      <c r="C31" s="28"/>
      <c r="D31" s="28" t="s">
        <v>34</v>
      </c>
      <c r="E31" s="28"/>
      <c r="F31" s="26"/>
      <c r="G31" s="26"/>
      <c r="H31" s="27">
        <v>32.5</v>
      </c>
    </row>
    <row r="32" spans="1:8" x14ac:dyDescent="0.25">
      <c r="F32" s="1"/>
      <c r="G32" s="4" t="s">
        <v>28</v>
      </c>
      <c r="H32" s="4">
        <f>H30+H31</f>
        <v>4919</v>
      </c>
    </row>
    <row r="34" spans="1:5" x14ac:dyDescent="0.25">
      <c r="A34" s="34" t="s">
        <v>29</v>
      </c>
      <c r="B34" s="36" t="s">
        <v>30</v>
      </c>
      <c r="C34" s="36"/>
      <c r="D34" s="36" t="s">
        <v>32</v>
      </c>
      <c r="E34" s="36"/>
    </row>
    <row r="35" spans="1:5" x14ac:dyDescent="0.25">
      <c r="B35" s="35" t="s">
        <v>31</v>
      </c>
      <c r="C35" s="35"/>
      <c r="D35" s="35" t="s">
        <v>33</v>
      </c>
      <c r="E35" s="35"/>
    </row>
  </sheetData>
  <mergeCells count="8">
    <mergeCell ref="B35:C35"/>
    <mergeCell ref="D35:E35"/>
    <mergeCell ref="B34:C34"/>
    <mergeCell ref="D34:E34"/>
    <mergeCell ref="A1:H1"/>
    <mergeCell ref="A2:H2"/>
    <mergeCell ref="A3:H3"/>
    <mergeCell ref="E5:F5"/>
  </mergeCells>
  <pageMargins left="0.7" right="0.7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Abriel</dc:creator>
  <cp:lastModifiedBy>Abriel</cp:lastModifiedBy>
  <cp:lastPrinted>2016-07-12T08:58:11Z</cp:lastPrinted>
  <dcterms:created xsi:type="dcterms:W3CDTF">2016-07-12T06:34:59Z</dcterms:created>
  <dcterms:modified xsi:type="dcterms:W3CDTF">2016-07-12T09:02:59Z</dcterms:modified>
</cp:coreProperties>
</file>