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autoCompressPictures="0"/>
  <bookViews>
    <workbookView xWindow="2520" yWindow="220" windowWidth="17600" windowHeight="10980" tabRatio="500" activeTab="3"/>
  </bookViews>
  <sheets>
    <sheet name="Sheet1" sheetId="1" r:id="rId1"/>
    <sheet name="enjoyment" sheetId="2" r:id="rId2"/>
    <sheet name="appreciation" sheetId="3" r:id="rId3"/>
    <sheet name="lines and words" sheetId="4" r:id="rId4"/>
  </sheets>
  <definedNames>
    <definedName name="_xlnm._FilterDatabase" localSheetId="3" hidden="1">'lines and words'!$A$1:$I$52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3" i="4" l="1"/>
  <c r="K3" i="4"/>
  <c r="L3" i="4"/>
  <c r="M3" i="4"/>
  <c r="N3" i="4"/>
  <c r="O3" i="4"/>
  <c r="J4" i="4"/>
  <c r="K4" i="4"/>
  <c r="L4" i="4"/>
  <c r="M4" i="4"/>
  <c r="N4" i="4"/>
  <c r="O4" i="4"/>
  <c r="J5" i="4"/>
  <c r="K5" i="4"/>
  <c r="L5" i="4"/>
  <c r="M5" i="4"/>
  <c r="N5" i="4"/>
  <c r="O5" i="4"/>
  <c r="J6" i="4"/>
  <c r="K6" i="4"/>
  <c r="L6" i="4"/>
  <c r="M6" i="4"/>
  <c r="N6" i="4"/>
  <c r="O6" i="4"/>
  <c r="J7" i="4"/>
  <c r="K7" i="4"/>
  <c r="L7" i="4"/>
  <c r="M7" i="4"/>
  <c r="N7" i="4"/>
  <c r="O7" i="4"/>
  <c r="J8" i="4"/>
  <c r="K8" i="4"/>
  <c r="L8" i="4"/>
  <c r="M8" i="4"/>
  <c r="N8" i="4"/>
  <c r="O8" i="4"/>
  <c r="J9" i="4"/>
  <c r="K9" i="4"/>
  <c r="L9" i="4"/>
  <c r="M9" i="4"/>
  <c r="N9" i="4"/>
  <c r="O9" i="4"/>
  <c r="J10" i="4"/>
  <c r="K10" i="4"/>
  <c r="L10" i="4"/>
  <c r="M10" i="4"/>
  <c r="N10" i="4"/>
  <c r="O10" i="4"/>
  <c r="J11" i="4"/>
  <c r="K11" i="4"/>
  <c r="L11" i="4"/>
  <c r="M11" i="4"/>
  <c r="N11" i="4"/>
  <c r="O11" i="4"/>
  <c r="J12" i="4"/>
  <c r="K12" i="4"/>
  <c r="L12" i="4"/>
  <c r="M12" i="4"/>
  <c r="N12" i="4"/>
  <c r="O12" i="4"/>
  <c r="J13" i="4"/>
  <c r="K13" i="4"/>
  <c r="L13" i="4"/>
  <c r="M13" i="4"/>
  <c r="N13" i="4"/>
  <c r="O13" i="4"/>
  <c r="J14" i="4"/>
  <c r="K14" i="4"/>
  <c r="L14" i="4"/>
  <c r="M14" i="4"/>
  <c r="N14" i="4"/>
  <c r="O14" i="4"/>
  <c r="J15" i="4"/>
  <c r="K15" i="4"/>
  <c r="L15" i="4"/>
  <c r="M15" i="4"/>
  <c r="N15" i="4"/>
  <c r="O15" i="4"/>
  <c r="J16" i="4"/>
  <c r="K16" i="4"/>
  <c r="L16" i="4"/>
  <c r="M16" i="4"/>
  <c r="N16" i="4"/>
  <c r="O16" i="4"/>
  <c r="J17" i="4"/>
  <c r="K17" i="4"/>
  <c r="L17" i="4"/>
  <c r="M17" i="4"/>
  <c r="N17" i="4"/>
  <c r="O17" i="4"/>
  <c r="J18" i="4"/>
  <c r="K18" i="4"/>
  <c r="L18" i="4"/>
  <c r="M18" i="4"/>
  <c r="N18" i="4"/>
  <c r="O18" i="4"/>
  <c r="J19" i="4"/>
  <c r="K19" i="4"/>
  <c r="L19" i="4"/>
  <c r="M19" i="4"/>
  <c r="N19" i="4"/>
  <c r="O19" i="4"/>
  <c r="J20" i="4"/>
  <c r="K20" i="4"/>
  <c r="L20" i="4"/>
  <c r="M20" i="4"/>
  <c r="N20" i="4"/>
  <c r="O20" i="4"/>
  <c r="J21" i="4"/>
  <c r="K21" i="4"/>
  <c r="L21" i="4"/>
  <c r="M21" i="4"/>
  <c r="N21" i="4"/>
  <c r="O21" i="4"/>
  <c r="J22" i="4"/>
  <c r="K22" i="4"/>
  <c r="L22" i="4"/>
  <c r="M22" i="4"/>
  <c r="N22" i="4"/>
  <c r="O22" i="4"/>
  <c r="J23" i="4"/>
  <c r="K23" i="4"/>
  <c r="L23" i="4"/>
  <c r="M23" i="4"/>
  <c r="N23" i="4"/>
  <c r="O23" i="4"/>
  <c r="J24" i="4"/>
  <c r="K24" i="4"/>
  <c r="L24" i="4"/>
  <c r="M24" i="4"/>
  <c r="N24" i="4"/>
  <c r="O24" i="4"/>
  <c r="J25" i="4"/>
  <c r="K25" i="4"/>
  <c r="L25" i="4"/>
  <c r="M25" i="4"/>
  <c r="N25" i="4"/>
  <c r="O25" i="4"/>
  <c r="J26" i="4"/>
  <c r="K26" i="4"/>
  <c r="L26" i="4"/>
  <c r="M26" i="4"/>
  <c r="N26" i="4"/>
  <c r="O26" i="4"/>
  <c r="J27" i="4"/>
  <c r="K27" i="4"/>
  <c r="L27" i="4"/>
  <c r="M27" i="4"/>
  <c r="N27" i="4"/>
  <c r="O27" i="4"/>
  <c r="J28" i="4"/>
  <c r="K28" i="4"/>
  <c r="L28" i="4"/>
  <c r="M28" i="4"/>
  <c r="N28" i="4"/>
  <c r="O28" i="4"/>
  <c r="J29" i="4"/>
  <c r="K29" i="4"/>
  <c r="L29" i="4"/>
  <c r="M29" i="4"/>
  <c r="N29" i="4"/>
  <c r="O29" i="4"/>
  <c r="J30" i="4"/>
  <c r="K30" i="4"/>
  <c r="L30" i="4"/>
  <c r="M30" i="4"/>
  <c r="N30" i="4"/>
  <c r="O30" i="4"/>
  <c r="J31" i="4"/>
  <c r="K31" i="4"/>
  <c r="L31" i="4"/>
  <c r="M31" i="4"/>
  <c r="N31" i="4"/>
  <c r="O31" i="4"/>
  <c r="J32" i="4"/>
  <c r="K32" i="4"/>
  <c r="L32" i="4"/>
  <c r="M32" i="4"/>
  <c r="N32" i="4"/>
  <c r="O32" i="4"/>
  <c r="J33" i="4"/>
  <c r="K33" i="4"/>
  <c r="L33" i="4"/>
  <c r="M33" i="4"/>
  <c r="N33" i="4"/>
  <c r="O33" i="4"/>
  <c r="J34" i="4"/>
  <c r="K34" i="4"/>
  <c r="L34" i="4"/>
  <c r="M34" i="4"/>
  <c r="N34" i="4"/>
  <c r="O34" i="4"/>
  <c r="J35" i="4"/>
  <c r="K35" i="4"/>
  <c r="L35" i="4"/>
  <c r="M35" i="4"/>
  <c r="N35" i="4"/>
  <c r="O35" i="4"/>
  <c r="J36" i="4"/>
  <c r="K36" i="4"/>
  <c r="L36" i="4"/>
  <c r="M36" i="4"/>
  <c r="N36" i="4"/>
  <c r="O36" i="4"/>
  <c r="J37" i="4"/>
  <c r="K37" i="4"/>
  <c r="L37" i="4"/>
  <c r="M37" i="4"/>
  <c r="N37" i="4"/>
  <c r="O37" i="4"/>
  <c r="J38" i="4"/>
  <c r="K38" i="4"/>
  <c r="L38" i="4"/>
  <c r="M38" i="4"/>
  <c r="N38" i="4"/>
  <c r="O38" i="4"/>
  <c r="J39" i="4"/>
  <c r="K39" i="4"/>
  <c r="L39" i="4"/>
  <c r="M39" i="4"/>
  <c r="N39" i="4"/>
  <c r="O39" i="4"/>
  <c r="J40" i="4"/>
  <c r="K40" i="4"/>
  <c r="L40" i="4"/>
  <c r="M40" i="4"/>
  <c r="N40" i="4"/>
  <c r="O40" i="4"/>
  <c r="J41" i="4"/>
  <c r="K41" i="4"/>
  <c r="L41" i="4"/>
  <c r="M41" i="4"/>
  <c r="N41" i="4"/>
  <c r="O41" i="4"/>
  <c r="J42" i="4"/>
  <c r="K42" i="4"/>
  <c r="L42" i="4"/>
  <c r="M42" i="4"/>
  <c r="N42" i="4"/>
  <c r="O42" i="4"/>
  <c r="J43" i="4"/>
  <c r="K43" i="4"/>
  <c r="L43" i="4"/>
  <c r="M43" i="4"/>
  <c r="N43" i="4"/>
  <c r="O43" i="4"/>
  <c r="J44" i="4"/>
  <c r="K44" i="4"/>
  <c r="L44" i="4"/>
  <c r="M44" i="4"/>
  <c r="N44" i="4"/>
  <c r="O44" i="4"/>
  <c r="J45" i="4"/>
  <c r="K45" i="4"/>
  <c r="L45" i="4"/>
  <c r="M45" i="4"/>
  <c r="N45" i="4"/>
  <c r="O45" i="4"/>
  <c r="J46" i="4"/>
  <c r="K46" i="4"/>
  <c r="L46" i="4"/>
  <c r="M46" i="4"/>
  <c r="N46" i="4"/>
  <c r="O46" i="4"/>
  <c r="J47" i="4"/>
  <c r="K47" i="4"/>
  <c r="L47" i="4"/>
  <c r="M47" i="4"/>
  <c r="N47" i="4"/>
  <c r="O47" i="4"/>
  <c r="J48" i="4"/>
  <c r="K48" i="4"/>
  <c r="L48" i="4"/>
  <c r="M48" i="4"/>
  <c r="N48" i="4"/>
  <c r="O48" i="4"/>
  <c r="J49" i="4"/>
  <c r="K49" i="4"/>
  <c r="L49" i="4"/>
  <c r="M49" i="4"/>
  <c r="N49" i="4"/>
  <c r="O49" i="4"/>
  <c r="J50" i="4"/>
  <c r="K50" i="4"/>
  <c r="L50" i="4"/>
  <c r="M50" i="4"/>
  <c r="N50" i="4"/>
  <c r="O50" i="4"/>
  <c r="J51" i="4"/>
  <c r="K51" i="4"/>
  <c r="L51" i="4"/>
  <c r="M51" i="4"/>
  <c r="N51" i="4"/>
  <c r="O51" i="4"/>
  <c r="J2" i="4"/>
  <c r="K2" i="4"/>
  <c r="L2" i="4"/>
  <c r="M2" i="4"/>
  <c r="N2" i="4"/>
  <c r="O2" i="4"/>
  <c r="G7" i="4"/>
  <c r="H7" i="4"/>
  <c r="I7" i="4"/>
  <c r="G9" i="4"/>
  <c r="H9" i="4"/>
  <c r="I9" i="4"/>
  <c r="G15" i="4"/>
  <c r="H15" i="4"/>
  <c r="I15" i="4"/>
  <c r="G14" i="4"/>
  <c r="H14" i="4"/>
  <c r="I14" i="4"/>
  <c r="G24" i="4"/>
  <c r="H24" i="4"/>
  <c r="I24" i="4"/>
  <c r="G8" i="4"/>
  <c r="H8" i="4"/>
  <c r="I8" i="4"/>
  <c r="G27" i="4"/>
  <c r="H27" i="4"/>
  <c r="I27" i="4"/>
  <c r="G2" i="4"/>
  <c r="H2" i="4"/>
  <c r="I2" i="4"/>
  <c r="G10" i="4"/>
  <c r="H10" i="4"/>
  <c r="I10" i="4"/>
  <c r="G11" i="4"/>
  <c r="H11" i="4"/>
  <c r="I11" i="4"/>
  <c r="G17" i="4"/>
  <c r="H17" i="4"/>
  <c r="I17" i="4"/>
  <c r="G12" i="4"/>
  <c r="H12" i="4"/>
  <c r="I12" i="4"/>
  <c r="G5" i="4"/>
  <c r="H5" i="4"/>
  <c r="I5" i="4"/>
  <c r="G3" i="4"/>
  <c r="H3" i="4"/>
  <c r="I3" i="4"/>
  <c r="G18" i="4"/>
  <c r="H18" i="4"/>
  <c r="I18" i="4"/>
  <c r="G21" i="4"/>
  <c r="H21" i="4"/>
  <c r="I21" i="4"/>
  <c r="G43" i="4"/>
  <c r="H43" i="4"/>
  <c r="I43" i="4"/>
  <c r="G26" i="4"/>
  <c r="H26" i="4"/>
  <c r="I26" i="4"/>
  <c r="G19" i="4"/>
  <c r="H19" i="4"/>
  <c r="I19" i="4"/>
  <c r="G16" i="4"/>
  <c r="H16" i="4"/>
  <c r="I16" i="4"/>
  <c r="G29" i="4"/>
  <c r="H29" i="4"/>
  <c r="I29" i="4"/>
  <c r="G4" i="4"/>
  <c r="H4" i="4"/>
  <c r="I4" i="4"/>
  <c r="G38" i="4"/>
  <c r="H38" i="4"/>
  <c r="I38" i="4"/>
  <c r="G13" i="4"/>
  <c r="H13" i="4"/>
  <c r="I13" i="4"/>
  <c r="G20" i="4"/>
  <c r="H20" i="4"/>
  <c r="I20" i="4"/>
  <c r="G22" i="4"/>
  <c r="H22" i="4"/>
  <c r="I22" i="4"/>
  <c r="G25" i="4"/>
  <c r="H25" i="4"/>
  <c r="I25" i="4"/>
  <c r="G23" i="4"/>
  <c r="H23" i="4"/>
  <c r="I23" i="4"/>
  <c r="G48" i="4"/>
  <c r="H48" i="4"/>
  <c r="I48" i="4"/>
  <c r="G34" i="4"/>
  <c r="H34" i="4"/>
  <c r="I34" i="4"/>
  <c r="G30" i="4"/>
  <c r="H30" i="4"/>
  <c r="I30" i="4"/>
  <c r="G41" i="4"/>
  <c r="H41" i="4"/>
  <c r="I41" i="4"/>
  <c r="G28" i="4"/>
  <c r="H28" i="4"/>
  <c r="I28" i="4"/>
  <c r="G37" i="4"/>
  <c r="H37" i="4"/>
  <c r="I37" i="4"/>
  <c r="G39" i="4"/>
  <c r="H39" i="4"/>
  <c r="I39" i="4"/>
  <c r="G31" i="4"/>
  <c r="H31" i="4"/>
  <c r="I31" i="4"/>
  <c r="G47" i="4"/>
  <c r="H47" i="4"/>
  <c r="I47" i="4"/>
  <c r="G42" i="4"/>
  <c r="H42" i="4"/>
  <c r="I42" i="4"/>
  <c r="G44" i="4"/>
  <c r="H44" i="4"/>
  <c r="I44" i="4"/>
  <c r="G49" i="4"/>
  <c r="H49" i="4"/>
  <c r="I49" i="4"/>
  <c r="G40" i="4"/>
  <c r="H40" i="4"/>
  <c r="I40" i="4"/>
  <c r="G45" i="4"/>
  <c r="H45" i="4"/>
  <c r="I45" i="4"/>
  <c r="G46" i="4"/>
  <c r="H46" i="4"/>
  <c r="I46" i="4"/>
  <c r="G36" i="4"/>
  <c r="H36" i="4"/>
  <c r="I36" i="4"/>
  <c r="G35" i="4"/>
  <c r="H35" i="4"/>
  <c r="I35" i="4"/>
  <c r="G33" i="4"/>
  <c r="H33" i="4"/>
  <c r="I33" i="4"/>
  <c r="G32" i="4"/>
  <c r="H32" i="4"/>
  <c r="I32" i="4"/>
  <c r="G50" i="4"/>
  <c r="H50" i="4"/>
  <c r="I50" i="4"/>
  <c r="G51" i="4"/>
  <c r="H51" i="4"/>
  <c r="I51" i="4"/>
  <c r="G6" i="4"/>
  <c r="H6" i="4"/>
  <c r="I6" i="4"/>
  <c r="F8" i="4"/>
  <c r="F40" i="4"/>
  <c r="F5" i="4"/>
  <c r="F45" i="4"/>
  <c r="F11" i="4"/>
  <c r="F41" i="4"/>
  <c r="F16" i="4"/>
  <c r="F33" i="4"/>
  <c r="F31" i="4"/>
  <c r="F36" i="4"/>
  <c r="F50" i="4"/>
  <c r="F26" i="4"/>
  <c r="F12" i="4"/>
  <c r="F13" i="4"/>
  <c r="F6" i="4"/>
  <c r="F29" i="4"/>
  <c r="F4" i="4"/>
  <c r="F3" i="4"/>
  <c r="F46" i="4"/>
  <c r="F38" i="4"/>
  <c r="F25" i="4"/>
  <c r="F32" i="4"/>
  <c r="F42" i="4"/>
  <c r="F35" i="4"/>
  <c r="F20" i="4"/>
  <c r="F2" i="4"/>
  <c r="F9" i="4"/>
  <c r="F37" i="4"/>
  <c r="F23" i="4"/>
  <c r="F19" i="4"/>
  <c r="F51" i="4"/>
  <c r="F43" i="4"/>
  <c r="F15" i="4"/>
  <c r="F47" i="4"/>
  <c r="F18" i="4"/>
  <c r="F27" i="4"/>
  <c r="F49" i="4"/>
  <c r="F34" i="4"/>
  <c r="F28" i="4"/>
  <c r="F39" i="4"/>
  <c r="F7" i="4"/>
  <c r="F21" i="4"/>
  <c r="F24" i="4"/>
  <c r="F10" i="4"/>
  <c r="F22" i="4"/>
  <c r="F17" i="4"/>
  <c r="F48" i="4"/>
  <c r="F30" i="4"/>
  <c r="F14" i="4"/>
  <c r="F44" i="4"/>
</calcChain>
</file>

<file path=xl/sharedStrings.xml><?xml version="1.0" encoding="utf-8"?>
<sst xmlns="http://schemas.openxmlformats.org/spreadsheetml/2006/main" count="114" uniqueCount="114">
  <si>
    <t>Transformers 3</t>
  </si>
  <si>
    <t>The Avengers</t>
  </si>
  <si>
    <t>Raiders of the Lost Ark</t>
  </si>
  <si>
    <t>Skyfall</t>
  </si>
  <si>
    <t>Once Upon a Time in the West</t>
  </si>
  <si>
    <t>The Hobbit: An Unexpected Journey</t>
  </si>
  <si>
    <t>The Usual Suspects</t>
  </si>
  <si>
    <t>The Good, the Bad and the Ugly</t>
  </si>
  <si>
    <t>Star Wars: Phantom Menace</t>
  </si>
  <si>
    <t>Jurassic Park</t>
  </si>
  <si>
    <t>Seven Samurai</t>
  </si>
  <si>
    <t>Harry Potter, Deathly Hallows: Part 1</t>
  </si>
  <si>
    <t>Pulp Fiction</t>
  </si>
  <si>
    <t>Star Wars: Empire Strikes Back</t>
  </si>
  <si>
    <t>The Two Towers (LOTR)</t>
  </si>
  <si>
    <t>City of God</t>
  </si>
  <si>
    <t>Star Wars: A New Hope</t>
  </si>
  <si>
    <t>Return of the King (LOTR)</t>
  </si>
  <si>
    <t>Harry Potter, Half Blood Prince</t>
  </si>
  <si>
    <t>Fellowship of the Ring (LOTR)</t>
  </si>
  <si>
    <t>Harry Potter, Order of Phoenix</t>
  </si>
  <si>
    <r>
      <t>Harry Potter: Sorcerer</t>
    </r>
    <r>
      <rPr>
        <sz val="7"/>
        <color theme="1"/>
        <rFont val="AdvNEWPSTim"/>
      </rPr>
      <t>’</t>
    </r>
    <r>
      <rPr>
        <sz val="7"/>
        <color theme="1"/>
        <rFont val="AdvOT450f59fe.I"/>
      </rPr>
      <t>s Stone</t>
    </r>
  </si>
  <si>
    <t>The Dark Knight Rises</t>
  </si>
  <si>
    <t>The Matrix</t>
  </si>
  <si>
    <t>Silence of the Lambs</t>
  </si>
  <si>
    <t>Avatar</t>
  </si>
  <si>
    <t>Seven</t>
  </si>
  <si>
    <t>Casablanca</t>
  </si>
  <si>
    <t>The Dark Knight</t>
  </si>
  <si>
    <t>The Godfather, p 2</t>
  </si>
  <si>
    <t>Harry Potter, Deathly Hallows: Part 2</t>
  </si>
  <si>
    <t>The Godfather</t>
  </si>
  <si>
    <t>12 Angry Men</t>
  </si>
  <si>
    <t>Finding Nemo</t>
  </si>
  <si>
    <t>Inception</t>
  </si>
  <si>
    <t>Fight Club</t>
  </si>
  <si>
    <r>
      <t>One Flew Over the Cuckoo</t>
    </r>
    <r>
      <rPr>
        <sz val="7"/>
        <color theme="1"/>
        <rFont val="AdvNEWPSTim"/>
      </rPr>
      <t>’</t>
    </r>
    <r>
      <rPr>
        <sz val="7"/>
        <color theme="1"/>
        <rFont val="AdvOT450f59fe.I"/>
      </rPr>
      <t>s Nest</t>
    </r>
  </si>
  <si>
    <t>Toy Story 3</t>
  </si>
  <si>
    <t>Titanic</t>
  </si>
  <si>
    <t>Lion King</t>
  </si>
  <si>
    <t>Shawshank Redemption</t>
  </si>
  <si>
    <t>Forrest Gump</t>
  </si>
  <si>
    <r>
      <t>Schindler</t>
    </r>
    <r>
      <rPr>
        <sz val="7"/>
        <color theme="1"/>
        <rFont val="AdvNEWPSTim"/>
      </rPr>
      <t>’</t>
    </r>
    <r>
      <rPr>
        <sz val="7"/>
        <color theme="1"/>
        <rFont val="AdvOT450f59fe.I"/>
      </rPr>
      <t xml:space="preserve">s List </t>
    </r>
  </si>
  <si>
    <r>
      <t xml:space="preserve">Enjoy </t>
    </r>
    <r>
      <rPr>
        <sz val="7"/>
        <color theme="1"/>
        <rFont val="AdvOT450f59fe.I"/>
      </rPr>
      <t xml:space="preserve">M </t>
    </r>
    <r>
      <rPr>
        <sz val="7"/>
        <color theme="1"/>
        <rFont val="AdvOT3f46a8d3"/>
      </rPr>
      <t>(</t>
    </r>
    <r>
      <rPr>
        <sz val="7"/>
        <color theme="1"/>
        <rFont val="AdvOT450f59fe.I"/>
      </rPr>
      <t>SD</t>
    </r>
    <r>
      <rPr>
        <sz val="7"/>
        <color theme="1"/>
        <rFont val="AdvOT3f46a8d3"/>
      </rPr>
      <t xml:space="preserve">) </t>
    </r>
  </si>
  <si>
    <t xml:space="preserve">5.45 (1.41) 5.37 (1.30) 5.79 (1.11) 5.88 (1.03) 5.67 (1.14) 5.89 (0.96) 6.06 (1.07) 5.69 (1.10) 5.79 (1.00) 4.49 (0.99) 5.45 (1.32) 4.96 (1.35) 4.91 (1.09) 5.50 (1.36) 5.87 (1.04) 5.75 (1.10) 5.35 (1.44) 4.48 (1.32) 5.93 (0.97) 5.76 (1.12) 5.85 (1.13) 5.91 (1.02) 4.64 (1.36) 6.07 (1.05) 5.78 (1.20) 5.91 (1.01) 5.77 (1.24) 5.91 (1.01) 6.10 (0.95) 5.99 (1.00) 5.78 (1.12) 4.97 (1.47) 5.86 (1.23) 4.96 (1.26) 5.26 (1.25) 6.05 (1.02) 5.25 (1.24) 6.08 (0.96) 5.43 (1.33) 4.42 (1.37) 6.46 (0.65) 5.98 (0.86) 5.82 (1.26) 5.17 (1.09) 6.35 (0.88) 5.64 (1.14) 6.45 (0.62) 5.51 (1.34) 6.16 (1.00) 4.23 (1.74) </t>
  </si>
  <si>
    <r>
      <t xml:space="preserve">Appreciate </t>
    </r>
    <r>
      <rPr>
        <sz val="7"/>
        <color theme="1"/>
        <rFont val="AdvOT450f59fe.I"/>
      </rPr>
      <t xml:space="preserve">M </t>
    </r>
    <r>
      <rPr>
        <sz val="7"/>
        <color theme="1"/>
        <rFont val="AdvOT3f46a8d3"/>
      </rPr>
      <t>(</t>
    </r>
    <r>
      <rPr>
        <sz val="7"/>
        <color theme="1"/>
        <rFont val="AdvOT450f59fe.I"/>
      </rPr>
      <t>SD</t>
    </r>
    <r>
      <rPr>
        <sz val="7"/>
        <color theme="1"/>
        <rFont val="AdvOT3f46a8d3"/>
      </rPr>
      <t xml:space="preserve">) </t>
    </r>
  </si>
  <si>
    <t xml:space="preserve">3.51 (1.70) 3.72 (1.52) 3.83 (1.53) 3.85 (1.65) 3.88 (1.57) 3.91 (1.51) 4.00 (1.57) 4.17 (1.32) 4.27 (1.43) 4.29 (0.93) 4.32 (1.53) 4.43 (0.96) 4.44 (1.06) 4.51 (1.67) 4.63 (1.52) 4.65 (1.39) 4.69 (1.33) 4.92 (1.34) 4.94 (1.52) 4.95 (1.37) 4.96 (1.33) 4.96 (1.45) 4.97 (1.58) 4.99 (1.48) 4.99 (1.52) 5.00 (1.53) 5.01 (1.50) 5.02 (1.44) 5.04 (1.50) 5.18 (1.60) 5.23 (1.37) 5.24 (1.42) 5.25 (1.56) 5.27 (1.32) 5.28 (1.27) 5.32 (1.48) 5.35 (1.37) 5.37 (1.49) 5.45 (1.35) 5.55 (1.34) 5.56 (1.23) 5.62 (1.19) 5.65 (1.31) 5.74 (1.15) 5.76 (1.30) 5.83 (1.08) 6.01 (1.05) 6.22 (1.07) 6.30 (0.95) 6.37 (1.14) </t>
  </si>
  <si>
    <r>
      <t xml:space="preserve">film item Enjoy </t>
    </r>
    <r>
      <rPr>
        <sz val="7"/>
        <color theme="1"/>
        <rFont val="AdvTT488bbd95+03"/>
      </rPr>
      <t xml:space="preserve">α </t>
    </r>
  </si>
  <si>
    <t xml:space="preserve">.97 .98 .97 .97 .96 .94 .96 .97 .92 .95 .96 .98 .95 .97 .90 .95 .95 .93 .90 .92 .98 .93 .91 .96 .90 .94 .96 .94 .94 .86 .90 .80 .96 .80 .94 .84 .90 .90 .91 .87 .94 .84 .91 .90 .96 .85 .94 .88 .89 .83 </t>
  </si>
  <si>
    <r>
      <t xml:space="preserve">Appreciate </t>
    </r>
    <r>
      <rPr>
        <sz val="7"/>
        <color theme="1"/>
        <rFont val="AdvTT488bbd95+03"/>
      </rPr>
      <t xml:space="preserve">α </t>
    </r>
    <r>
      <rPr>
        <sz val="7"/>
        <color theme="1"/>
        <rFont val="AdvOT450f59fe.I"/>
      </rPr>
      <t xml:space="preserve">n </t>
    </r>
  </si>
  <si>
    <t xml:space="preserve">.94 102 .95 99 .93 136 .92 117 .94 123 .92 161 .93 143 .91 69 .90 115 .96 23 .94 83 .78 32 .85 30 .94 90 .91 160 .88 166 .89 48 .93 30 .91 159 .84 83 .92 84 .97 99 .97 32 .90 122 .94 113 .95 151 .93 117 .94 151 .94 179 .93 168 .93 130 .87 86 .93 189 .87 58 .94 63 .92 188 .91 55 .93 147 .94 77 .94 53 .83 221 .79 188 .84 112 .94 52 .89 185 .81 225 .86 223 .90 101 .87 194 .98 78 </t>
  </si>
  <si>
    <t>Pirates of the Caribbean: Dead Man’s Chest</t>
  </si>
  <si>
    <r>
      <t xml:space="preserve">Pirates of the Caribbean: Stranger Tides </t>
    </r>
    <r>
      <rPr>
        <sz val="7"/>
        <color theme="1"/>
        <rFont val="AdvOT450f59fe.I"/>
      </rPr>
      <t xml:space="preserve"> </t>
    </r>
  </si>
  <si>
    <t>Iron Man 3</t>
  </si>
  <si>
    <r>
      <t>Pirates of the Caribbean: At World</t>
    </r>
    <r>
      <rPr>
        <sz val="7"/>
        <color theme="1"/>
        <rFont val="AdvNEWPSTim"/>
      </rPr>
      <t>’</t>
    </r>
    <r>
      <rPr>
        <sz val="7"/>
        <color theme="1"/>
        <rFont val="AdvOT450f59fe.I"/>
      </rPr>
      <t xml:space="preserve">s End </t>
    </r>
  </si>
  <si>
    <t>Shrek 2</t>
  </si>
  <si>
    <t xml:space="preserve">Alice in Wonderland (2010 release) </t>
  </si>
  <si>
    <t>Goodfellas</t>
  </si>
  <si>
    <t>subs/02.DEAD.MAN'S.CHEST.srt</t>
  </si>
  <si>
    <t>subs/12.Angry.Men.1957.DVDRip.x264-DJ.srt</t>
  </si>
  <si>
    <t>subs/1_avatar.srt</t>
  </si>
  <si>
    <t>subs/AliceInWonderland.brrip.2010.1080p.srt</t>
  </si>
  <si>
    <t>subs/Casablanca.1942.REMASTERED.1080p.BluRay.x264-SADPANDA</t>
  </si>
  <si>
    <t>subs/City.of.God.2002.PROPER.720p.BluRay.x264-PHOBOS_track3_eng.srt</t>
  </si>
  <si>
    <t>subs/Fight.Club.1999.REMASTERED.REPACK.1080p.BluRay.x264-WLM.srt</t>
  </si>
  <si>
    <t>subs/FindingNemo.brrip.2003.1080p.srt</t>
  </si>
  <si>
    <t>subs/Forrest.Gump.1994.720p.BluRay.x264.YIFY.srt</t>
  </si>
  <si>
    <t>subs/Goodfellas.1990.REMASTERED.1080p.BluRay.X264-AMIABLE.eng.srt</t>
  </si>
  <si>
    <t>subs/HP7.2010.BRRip.720p.Bluray.YIFY.srt</t>
  </si>
  <si>
    <t>subs/HarryPotterAndTheDeathlyHallowsPart2.brrip.2011.1080p.srt</t>
  </si>
  <si>
    <t>subs/HarryPotterAndTheHalfBloodPrince.brrip.2009.1080p.srt</t>
  </si>
  <si>
    <t>subs/Inception.720p.BluRay.x264-REFiNED.srt</t>
  </si>
  <si>
    <t>subs/IndianaJonesAndTheRaidersOfTheLostArk.brrip.1981.1080p.srt</t>
  </si>
  <si>
    <t>subs/IronMan3.brrip.2013.1080p.srt</t>
  </si>
  <si>
    <t>subs/JurassicPark.brrip.1993.1080p.srt</t>
  </si>
  <si>
    <t>subs/Once.Upon.a.Time.in.the.West.1968.RESTORED.1080p.BluRay.X264-AMIABLE.srt</t>
  </si>
  <si>
    <t>subs/One.Flew.Over.The.Cuckoo's.Nest.1975.BluRay.720p.MOVIEFULL-HD.com.Eng.PertamaX.srt</t>
  </si>
  <si>
    <t>subs/Pirates.of.the.Caribbean.At.Worlds.End.2007.iNTERNAL.DVDRip.x264-XME.srt</t>
  </si>
  <si>
    <t>subs/Pirates.of.the.Caribbean.On.Stranger.Tides.2011.1080p.BluRay.H264.AAC-RARBG.srt</t>
  </si>
  <si>
    <t>subs/Pulp.Fiction.1994.iNTERNAL.BDRip.x264-MARS.srt</t>
  </si>
  <si>
    <t>subs/Schindlers.List.1993.BluRay.720p.MOVIEFULL-HD.com.Eng.PertamaX.srt</t>
  </si>
  <si>
    <t>subs/Se7en[1995]DvDrip[Eng]-Stealthmaster.srt</t>
  </si>
  <si>
    <t>subs/Seven.Samurai.1954.Remastered.720p.BRrip.x265.10bit.PoOlLa.srt</t>
  </si>
  <si>
    <t>subs/Shrek.2.2004.1080p.BluRay.x264.Ganool.srt</t>
  </si>
  <si>
    <t>subs/Skyfall.2012.BluRay.1080p.DTS.x264-CHD.English.srt</t>
  </si>
  <si>
    <t>subs/TLOTR.2.The.Two.Towers.2002.EE.1080p.BluRay.Remux.AVC.DTS-HD.MA.6.1-KRaLiMaRKo.English.srt</t>
  </si>
  <si>
    <t>subs/TLOTR.3.The.Return.Of.The.King.2003.EE.1080p.BluRay.Remux.AVC.DTS-HD.MA.6.1-KRaLiMaRKo.English.srt</t>
  </si>
  <si>
    <t>subs/The.Avengers.2012.720p.BluRay.x264-REFiNED.srt</t>
  </si>
  <si>
    <t>subs/The.Dark.Knight.Rises.5.1.EnSub.2012BD1080p_SharePirate.srt</t>
  </si>
  <si>
    <t>subs/The.Godfather.Part.II.1974.The.Coppola.Restoration.BluRay.720p.1.4GB.x264.Ganool.srt</t>
  </si>
  <si>
    <t>subs/The.Good.The.Bad.And.The.Ugly.1966.Theatrical.1080p.BluRay.HEVC.EAC3-SARTRE_ENG.srt</t>
  </si>
  <si>
    <t>subs/The.Lion.King.1994.BluRay.Diamond.Edition-CHI.srt</t>
  </si>
  <si>
    <t>subs/The.Lord.of.the.Rings.The.Fellowship.of.the.Rings.THEATRICAL.EDITION.2001.1080p.BrRip.x264.BOKUTOX.YIFY.srt</t>
  </si>
  <si>
    <t>subs/The.Matrix.1999.UHD.BluRay.2160p.TrueHD.Atmos.7.1.HEVC.REMUX-FraMeSToR.srt</t>
  </si>
  <si>
    <t>subs/The.Shawshank.Redemption.1994.BrRip.srt</t>
  </si>
  <si>
    <t>subs/The.Usual.Suspects.1995.ViE.720p.BluRay.DTS.x264-ESiR.eng.srt</t>
  </si>
  <si>
    <t>subs/TheDarkKnight2008.BrRip.srt</t>
  </si>
  <si>
    <t>subs/TheSilenceOfTheLambs1991.srt</t>
  </si>
  <si>
    <t>subs/Titanic.1997.Open.Matte.BluRay.720p.1.4GB.x264.Ganool.srt</t>
  </si>
  <si>
    <t>subs/HP.OrderPheonix</t>
  </si>
  <si>
    <t>subs/HarryPotter.SorcStone</t>
  </si>
  <si>
    <t>subs/StarWarsPhantomMenace</t>
  </si>
  <si>
    <t>subs/StarWarsNewHope</t>
  </si>
  <si>
    <t>subs/StarWarsEmpireStrikesBack</t>
  </si>
  <si>
    <t>subs/TheGodfather1972</t>
  </si>
  <si>
    <t>subs/TheHobbit</t>
  </si>
  <si>
    <t>subs/ToyStory3</t>
  </si>
  <si>
    <t>subs/Transformers-DarkMoon</t>
  </si>
  <si>
    <t>FileNameNoWhiteSpace</t>
  </si>
  <si>
    <t>NumLines</t>
  </si>
  <si>
    <t>NumWords</t>
  </si>
  <si>
    <t>WordsPerLine</t>
  </si>
  <si>
    <t>PerContributorPayPerFilmsBasedOnLines</t>
  </si>
  <si>
    <t>PerContributorPayPerFilmsBasedOnWords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</si>
</sst>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7"/>
      <color theme="1"/>
      <name val="AdvOT3f46a8d3"/>
    </font>
    <font>
      <sz val="7"/>
      <color theme="1"/>
      <name val="AdvOT450f59fe.I"/>
    </font>
    <font>
      <sz val="7"/>
      <color theme="1"/>
      <name val="AdvNEWPSTim"/>
    </font>
    <font>
      <sz val="7"/>
      <color theme="1"/>
      <name val="AdvTT488bbd95+03"/>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
    <xf numFmtId="0" fontId="0" fillId="0" borderId="0" xfId="0"/>
    <xf numFmtId="0" fontId="1" fillId="0" borderId="0" xfId="0" applyFont="1"/>
    <xf numFmtId="0" fontId="2" fillId="0" borderId="0" xfId="0" applyFont="1"/>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topLeftCell="A37" zoomScale="200" zoomScaleNormal="200" zoomScalePageLayoutView="200" workbookViewId="0">
      <selection activeCell="A59" sqref="A59"/>
    </sheetView>
  </sheetViews>
  <sheetFormatPr baseColWidth="10" defaultRowHeight="15" x14ac:dyDescent="0"/>
  <cols>
    <col min="1" max="1" width="26" customWidth="1"/>
  </cols>
  <sheetData>
    <row r="1" spans="1:3">
      <c r="A1" s="2" t="s">
        <v>0</v>
      </c>
      <c r="B1">
        <v>5.45</v>
      </c>
      <c r="C1">
        <v>-1.41</v>
      </c>
    </row>
    <row r="2" spans="1:3">
      <c r="A2" s="2" t="s">
        <v>52</v>
      </c>
      <c r="B2">
        <v>5.37</v>
      </c>
      <c r="C2">
        <v>-1.3</v>
      </c>
    </row>
    <row r="3" spans="1:3">
      <c r="A3" s="2" t="s">
        <v>51</v>
      </c>
      <c r="B3">
        <v>5.79</v>
      </c>
      <c r="C3">
        <v>-1.1100000000000001</v>
      </c>
    </row>
    <row r="4" spans="1:3">
      <c r="A4" s="2" t="s">
        <v>53</v>
      </c>
      <c r="B4">
        <v>5.88</v>
      </c>
      <c r="C4">
        <v>-1.03</v>
      </c>
    </row>
    <row r="5" spans="1:3">
      <c r="A5" s="2" t="s">
        <v>54</v>
      </c>
      <c r="B5">
        <v>5.67</v>
      </c>
      <c r="C5">
        <v>-1.1399999999999999</v>
      </c>
    </row>
    <row r="6" spans="1:3">
      <c r="A6" s="2" t="s">
        <v>55</v>
      </c>
      <c r="B6">
        <v>5.89</v>
      </c>
      <c r="C6">
        <v>-0.96</v>
      </c>
    </row>
    <row r="7" spans="1:3">
      <c r="A7" s="2" t="s">
        <v>1</v>
      </c>
      <c r="B7">
        <v>6.06</v>
      </c>
      <c r="C7">
        <v>-1.07</v>
      </c>
    </row>
    <row r="8" spans="1:3">
      <c r="A8" s="2" t="s">
        <v>2</v>
      </c>
      <c r="B8">
        <v>5.69</v>
      </c>
      <c r="C8">
        <v>-1.1000000000000001</v>
      </c>
    </row>
    <row r="9" spans="1:3">
      <c r="A9" s="2" t="s">
        <v>3</v>
      </c>
      <c r="B9">
        <v>5.79</v>
      </c>
      <c r="C9">
        <v>-1</v>
      </c>
    </row>
    <row r="10" spans="1:3">
      <c r="A10" s="2" t="s">
        <v>4</v>
      </c>
      <c r="B10">
        <v>4.49</v>
      </c>
      <c r="C10">
        <v>-0.99</v>
      </c>
    </row>
    <row r="11" spans="1:3">
      <c r="A11" s="2" t="s">
        <v>5</v>
      </c>
      <c r="B11">
        <v>5.45</v>
      </c>
      <c r="C11">
        <v>-1.32</v>
      </c>
    </row>
    <row r="12" spans="1:3">
      <c r="A12" s="2" t="s">
        <v>6</v>
      </c>
      <c r="B12">
        <v>4.96</v>
      </c>
      <c r="C12">
        <v>-1.35</v>
      </c>
    </row>
    <row r="13" spans="1:3">
      <c r="A13" s="2" t="s">
        <v>7</v>
      </c>
      <c r="B13">
        <v>4.91</v>
      </c>
      <c r="C13">
        <v>-1.0900000000000001</v>
      </c>
    </row>
    <row r="14" spans="1:3">
      <c r="A14" s="2" t="s">
        <v>8</v>
      </c>
      <c r="B14">
        <v>5.5</v>
      </c>
      <c r="C14">
        <v>-1.36</v>
      </c>
    </row>
    <row r="15" spans="1:3">
      <c r="A15" s="2" t="s">
        <v>9</v>
      </c>
      <c r="B15">
        <v>5.87</v>
      </c>
      <c r="C15">
        <v>-1.04</v>
      </c>
    </row>
    <row r="16" spans="1:3">
      <c r="A16" s="2" t="s">
        <v>56</v>
      </c>
      <c r="B16">
        <v>5.75</v>
      </c>
      <c r="C16">
        <v>-1.1000000000000001</v>
      </c>
    </row>
    <row r="17" spans="1:3">
      <c r="A17" s="2" t="s">
        <v>57</v>
      </c>
      <c r="B17">
        <v>5.35</v>
      </c>
      <c r="C17">
        <v>-1.44</v>
      </c>
    </row>
    <row r="18" spans="1:3">
      <c r="A18" s="2" t="s">
        <v>10</v>
      </c>
      <c r="B18">
        <v>4.4800000000000004</v>
      </c>
      <c r="C18">
        <v>-1.32</v>
      </c>
    </row>
    <row r="19" spans="1:3">
      <c r="A19" s="2" t="s">
        <v>11</v>
      </c>
      <c r="B19">
        <v>5.93</v>
      </c>
      <c r="C19">
        <v>-0.97</v>
      </c>
    </row>
    <row r="20" spans="1:3">
      <c r="A20" s="2" t="s">
        <v>12</v>
      </c>
      <c r="B20">
        <v>5.76</v>
      </c>
      <c r="C20">
        <v>-1.1200000000000001</v>
      </c>
    </row>
    <row r="21" spans="1:3">
      <c r="A21" s="2" t="s">
        <v>13</v>
      </c>
      <c r="B21">
        <v>5.85</v>
      </c>
      <c r="C21">
        <v>-1.1299999999999999</v>
      </c>
    </row>
    <row r="22" spans="1:3">
      <c r="A22" s="2" t="s">
        <v>14</v>
      </c>
      <c r="B22">
        <v>5.91</v>
      </c>
      <c r="C22">
        <v>-1.02</v>
      </c>
    </row>
    <row r="23" spans="1:3">
      <c r="A23" s="2" t="s">
        <v>15</v>
      </c>
      <c r="B23">
        <v>4.6399999999999997</v>
      </c>
      <c r="C23">
        <v>-1.36</v>
      </c>
    </row>
    <row r="24" spans="1:3">
      <c r="A24" s="2" t="s">
        <v>16</v>
      </c>
      <c r="B24">
        <v>6.07</v>
      </c>
      <c r="C24">
        <v>-1.05</v>
      </c>
    </row>
    <row r="25" spans="1:3">
      <c r="A25" s="2" t="s">
        <v>17</v>
      </c>
      <c r="B25">
        <v>5.78</v>
      </c>
      <c r="C25">
        <v>-1.2</v>
      </c>
    </row>
    <row r="26" spans="1:3">
      <c r="A26" s="2" t="s">
        <v>18</v>
      </c>
      <c r="B26">
        <v>5.91</v>
      </c>
      <c r="C26">
        <v>-1.01</v>
      </c>
    </row>
    <row r="27" spans="1:3">
      <c r="A27" s="2" t="s">
        <v>19</v>
      </c>
      <c r="B27">
        <v>5.77</v>
      </c>
      <c r="C27">
        <v>-1.24</v>
      </c>
    </row>
    <row r="28" spans="1:3">
      <c r="A28" s="2" t="s">
        <v>20</v>
      </c>
      <c r="B28">
        <v>5.91</v>
      </c>
      <c r="C28">
        <v>-1.01</v>
      </c>
    </row>
    <row r="29" spans="1:3">
      <c r="A29" s="2" t="s">
        <v>21</v>
      </c>
      <c r="B29">
        <v>6.1</v>
      </c>
      <c r="C29">
        <v>-0.95</v>
      </c>
    </row>
    <row r="30" spans="1:3">
      <c r="A30" s="2" t="s">
        <v>22</v>
      </c>
      <c r="B30">
        <v>5.99</v>
      </c>
      <c r="C30">
        <v>-1</v>
      </c>
    </row>
    <row r="31" spans="1:3">
      <c r="A31" s="2" t="s">
        <v>23</v>
      </c>
      <c r="B31">
        <v>5.78</v>
      </c>
      <c r="C31">
        <v>-1.1200000000000001</v>
      </c>
    </row>
    <row r="32" spans="1:3">
      <c r="A32" s="2" t="s">
        <v>24</v>
      </c>
      <c r="B32">
        <v>4.97</v>
      </c>
      <c r="C32">
        <v>-1.47</v>
      </c>
    </row>
    <row r="33" spans="1:3">
      <c r="A33" s="2" t="s">
        <v>25</v>
      </c>
      <c r="B33">
        <v>5.86</v>
      </c>
      <c r="C33">
        <v>-1.23</v>
      </c>
    </row>
    <row r="34" spans="1:3">
      <c r="A34" s="2" t="s">
        <v>26</v>
      </c>
      <c r="B34">
        <v>4.96</v>
      </c>
      <c r="C34">
        <v>-1.26</v>
      </c>
    </row>
    <row r="35" spans="1:3">
      <c r="A35" s="2" t="s">
        <v>27</v>
      </c>
      <c r="B35">
        <v>5.26</v>
      </c>
      <c r="C35">
        <v>-1.25</v>
      </c>
    </row>
    <row r="36" spans="1:3">
      <c r="A36" s="2" t="s">
        <v>28</v>
      </c>
      <c r="B36">
        <v>6.05</v>
      </c>
      <c r="C36">
        <v>-1.02</v>
      </c>
    </row>
    <row r="37" spans="1:3">
      <c r="A37" s="2" t="s">
        <v>29</v>
      </c>
      <c r="B37">
        <v>5.25</v>
      </c>
      <c r="C37">
        <v>-1.24</v>
      </c>
    </row>
    <row r="38" spans="1:3">
      <c r="A38" s="2" t="s">
        <v>30</v>
      </c>
      <c r="B38">
        <v>6.08</v>
      </c>
      <c r="C38">
        <v>-0.96</v>
      </c>
    </row>
    <row r="39" spans="1:3">
      <c r="A39" s="2" t="s">
        <v>31</v>
      </c>
      <c r="B39">
        <v>5.43</v>
      </c>
      <c r="C39">
        <v>-1.33</v>
      </c>
    </row>
    <row r="40" spans="1:3">
      <c r="A40" s="2" t="s">
        <v>32</v>
      </c>
      <c r="B40">
        <v>4.42</v>
      </c>
      <c r="C40">
        <v>-1.37</v>
      </c>
    </row>
    <row r="41" spans="1:3">
      <c r="A41" s="2" t="s">
        <v>33</v>
      </c>
      <c r="B41">
        <v>6.46</v>
      </c>
      <c r="C41">
        <v>-0.65</v>
      </c>
    </row>
    <row r="42" spans="1:3">
      <c r="A42" s="2" t="s">
        <v>34</v>
      </c>
      <c r="B42">
        <v>5.98</v>
      </c>
      <c r="C42">
        <v>-0.86</v>
      </c>
    </row>
    <row r="43" spans="1:3">
      <c r="A43" s="2" t="s">
        <v>35</v>
      </c>
      <c r="B43">
        <v>5.82</v>
      </c>
      <c r="C43">
        <v>-1.26</v>
      </c>
    </row>
    <row r="44" spans="1:3">
      <c r="A44" s="2" t="s">
        <v>36</v>
      </c>
      <c r="B44">
        <v>5.17</v>
      </c>
      <c r="C44">
        <v>-1.0900000000000001</v>
      </c>
    </row>
    <row r="45" spans="1:3">
      <c r="A45" s="2" t="s">
        <v>37</v>
      </c>
      <c r="B45">
        <v>6.35</v>
      </c>
      <c r="C45">
        <v>-0.88</v>
      </c>
    </row>
    <row r="46" spans="1:3">
      <c r="A46" s="2" t="s">
        <v>38</v>
      </c>
      <c r="B46">
        <v>5.64</v>
      </c>
      <c r="C46">
        <v>-1.1399999999999999</v>
      </c>
    </row>
    <row r="47" spans="1:3">
      <c r="A47" s="2" t="s">
        <v>39</v>
      </c>
      <c r="B47">
        <v>6.45</v>
      </c>
      <c r="C47">
        <v>-0.62</v>
      </c>
    </row>
    <row r="48" spans="1:3">
      <c r="A48" s="2" t="s">
        <v>40</v>
      </c>
      <c r="B48">
        <v>5.51</v>
      </c>
      <c r="C48">
        <v>-1.34</v>
      </c>
    </row>
    <row r="49" spans="1:3">
      <c r="A49" s="2" t="s">
        <v>41</v>
      </c>
      <c r="B49">
        <v>6.16</v>
      </c>
      <c r="C49">
        <v>-1</v>
      </c>
    </row>
    <row r="50" spans="1:3">
      <c r="A50" s="2" t="s">
        <v>42</v>
      </c>
      <c r="B50">
        <v>4.2300000000000004</v>
      </c>
      <c r="C50">
        <v>-1.74</v>
      </c>
    </row>
    <row r="51" spans="1:3">
      <c r="A51" s="2"/>
    </row>
    <row r="53" spans="1:3">
      <c r="A53" s="1" t="s">
        <v>43</v>
      </c>
    </row>
    <row r="55" spans="1:3">
      <c r="A55" s="1" t="s">
        <v>44</v>
      </c>
    </row>
    <row r="57" spans="1:3">
      <c r="A57" s="1" t="s">
        <v>45</v>
      </c>
    </row>
    <row r="59" spans="1:3">
      <c r="A59" s="1" t="s">
        <v>46</v>
      </c>
    </row>
    <row r="61" spans="1:3">
      <c r="A61" s="1" t="s">
        <v>47</v>
      </c>
    </row>
    <row r="63" spans="1:3">
      <c r="A63" s="1" t="s">
        <v>48</v>
      </c>
    </row>
    <row r="65" spans="1:1">
      <c r="A65" s="1" t="s">
        <v>49</v>
      </c>
    </row>
    <row r="67" spans="1:1">
      <c r="A67" s="1" t="s">
        <v>50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60"/>
  <sheetViews>
    <sheetView workbookViewId="0">
      <selection activeCell="A11" sqref="A11:B60"/>
    </sheetView>
  </sheetViews>
  <sheetFormatPr baseColWidth="10" defaultRowHeight="15" x14ac:dyDescent="0"/>
  <sheetData>
    <row r="1" spans="1:100">
      <c r="A1" s="1">
        <v>5.45</v>
      </c>
      <c r="B1">
        <v>-1.41</v>
      </c>
      <c r="C1">
        <v>5.37</v>
      </c>
      <c r="D1">
        <v>-1.3</v>
      </c>
      <c r="E1">
        <v>5.79</v>
      </c>
      <c r="F1">
        <v>-1.1100000000000001</v>
      </c>
      <c r="G1">
        <v>5.88</v>
      </c>
      <c r="H1">
        <v>-1.03</v>
      </c>
      <c r="I1">
        <v>5.67</v>
      </c>
      <c r="J1">
        <v>-1.1399999999999999</v>
      </c>
      <c r="K1">
        <v>5.89</v>
      </c>
      <c r="L1">
        <v>-0.96</v>
      </c>
      <c r="M1">
        <v>6.06</v>
      </c>
      <c r="N1">
        <v>-1.07</v>
      </c>
      <c r="O1">
        <v>5.69</v>
      </c>
      <c r="P1">
        <v>-1.1000000000000001</v>
      </c>
      <c r="Q1">
        <v>5.79</v>
      </c>
      <c r="R1">
        <v>-1</v>
      </c>
      <c r="S1">
        <v>4.49</v>
      </c>
      <c r="T1">
        <v>-0.99</v>
      </c>
      <c r="U1">
        <v>5.45</v>
      </c>
      <c r="V1">
        <v>-1.32</v>
      </c>
      <c r="W1">
        <v>4.96</v>
      </c>
      <c r="X1">
        <v>-1.35</v>
      </c>
      <c r="Y1">
        <v>4.91</v>
      </c>
      <c r="Z1">
        <v>-1.0900000000000001</v>
      </c>
      <c r="AA1">
        <v>5.5</v>
      </c>
      <c r="AB1">
        <v>-1.36</v>
      </c>
      <c r="AC1">
        <v>5.87</v>
      </c>
      <c r="AD1">
        <v>-1.04</v>
      </c>
      <c r="AE1">
        <v>5.75</v>
      </c>
      <c r="AF1">
        <v>-1.1000000000000001</v>
      </c>
      <c r="AG1">
        <v>5.35</v>
      </c>
      <c r="AH1">
        <v>-1.44</v>
      </c>
      <c r="AI1">
        <v>4.4800000000000004</v>
      </c>
      <c r="AJ1">
        <v>-1.32</v>
      </c>
      <c r="AK1">
        <v>5.93</v>
      </c>
      <c r="AL1">
        <v>-0.97</v>
      </c>
      <c r="AM1">
        <v>5.76</v>
      </c>
      <c r="AN1">
        <v>-1.1200000000000001</v>
      </c>
      <c r="AO1">
        <v>5.85</v>
      </c>
      <c r="AP1">
        <v>-1.1299999999999999</v>
      </c>
      <c r="AQ1">
        <v>5.91</v>
      </c>
      <c r="AR1">
        <v>-1.02</v>
      </c>
      <c r="AS1">
        <v>4.6399999999999997</v>
      </c>
      <c r="AT1">
        <v>-1.36</v>
      </c>
      <c r="AU1">
        <v>6.07</v>
      </c>
      <c r="AV1">
        <v>-1.05</v>
      </c>
      <c r="AW1">
        <v>5.78</v>
      </c>
      <c r="AX1">
        <v>-1.2</v>
      </c>
      <c r="AY1">
        <v>5.91</v>
      </c>
      <c r="AZ1">
        <v>-1.01</v>
      </c>
      <c r="BA1">
        <v>5.77</v>
      </c>
      <c r="BB1">
        <v>-1.24</v>
      </c>
      <c r="BC1">
        <v>5.91</v>
      </c>
      <c r="BD1">
        <v>-1.01</v>
      </c>
      <c r="BE1">
        <v>6.1</v>
      </c>
      <c r="BF1">
        <v>-0.95</v>
      </c>
      <c r="BG1">
        <v>5.99</v>
      </c>
      <c r="BH1">
        <v>-1</v>
      </c>
      <c r="BI1">
        <v>5.78</v>
      </c>
      <c r="BJ1">
        <v>-1.1200000000000001</v>
      </c>
      <c r="BK1">
        <v>4.97</v>
      </c>
      <c r="BL1">
        <v>-1.47</v>
      </c>
      <c r="BM1">
        <v>5.86</v>
      </c>
      <c r="BN1">
        <v>-1.23</v>
      </c>
      <c r="BO1">
        <v>4.96</v>
      </c>
      <c r="BP1">
        <v>-1.26</v>
      </c>
      <c r="BQ1">
        <v>5.26</v>
      </c>
      <c r="BR1">
        <v>-1.25</v>
      </c>
      <c r="BS1">
        <v>6.05</v>
      </c>
      <c r="BT1">
        <v>-1.02</v>
      </c>
      <c r="BU1">
        <v>5.25</v>
      </c>
      <c r="BV1">
        <v>-1.24</v>
      </c>
      <c r="BW1">
        <v>6.08</v>
      </c>
      <c r="BX1">
        <v>-0.96</v>
      </c>
      <c r="BY1">
        <v>5.43</v>
      </c>
      <c r="BZ1">
        <v>-1.33</v>
      </c>
      <c r="CA1">
        <v>4.42</v>
      </c>
      <c r="CB1">
        <v>-1.37</v>
      </c>
      <c r="CC1">
        <v>6.46</v>
      </c>
      <c r="CD1">
        <v>-0.65</v>
      </c>
      <c r="CE1">
        <v>5.98</v>
      </c>
      <c r="CF1">
        <v>-0.86</v>
      </c>
      <c r="CG1">
        <v>5.82</v>
      </c>
      <c r="CH1">
        <v>-1.26</v>
      </c>
      <c r="CI1">
        <v>5.17</v>
      </c>
      <c r="CJ1">
        <v>-1.0900000000000001</v>
      </c>
      <c r="CK1">
        <v>6.35</v>
      </c>
      <c r="CL1">
        <v>-0.88</v>
      </c>
      <c r="CM1">
        <v>5.64</v>
      </c>
      <c r="CN1">
        <v>-1.1399999999999999</v>
      </c>
      <c r="CO1">
        <v>6.45</v>
      </c>
      <c r="CP1">
        <v>-0.62</v>
      </c>
      <c r="CQ1">
        <v>5.51</v>
      </c>
      <c r="CR1">
        <v>-1.34</v>
      </c>
      <c r="CS1">
        <v>6.16</v>
      </c>
      <c r="CT1">
        <v>-1</v>
      </c>
      <c r="CU1">
        <v>4.2300000000000004</v>
      </c>
      <c r="CV1">
        <v>-1.74</v>
      </c>
    </row>
    <row r="11" spans="1:100">
      <c r="A11">
        <v>5.45</v>
      </c>
      <c r="B11">
        <v>-1.41</v>
      </c>
    </row>
    <row r="12" spans="1:100">
      <c r="A12">
        <v>5.37</v>
      </c>
      <c r="B12">
        <v>-1.3</v>
      </c>
    </row>
    <row r="13" spans="1:100">
      <c r="A13">
        <v>5.79</v>
      </c>
      <c r="B13">
        <v>-1.1100000000000001</v>
      </c>
    </row>
    <row r="14" spans="1:100">
      <c r="A14">
        <v>5.88</v>
      </c>
      <c r="B14">
        <v>-1.03</v>
      </c>
    </row>
    <row r="15" spans="1:100">
      <c r="A15">
        <v>5.67</v>
      </c>
      <c r="B15">
        <v>-1.1399999999999999</v>
      </c>
    </row>
    <row r="16" spans="1:100">
      <c r="A16">
        <v>5.89</v>
      </c>
      <c r="B16">
        <v>-0.96</v>
      </c>
    </row>
    <row r="17" spans="1:2">
      <c r="A17">
        <v>6.06</v>
      </c>
      <c r="B17">
        <v>-1.07</v>
      </c>
    </row>
    <row r="18" spans="1:2">
      <c r="A18">
        <v>5.69</v>
      </c>
      <c r="B18">
        <v>-1.1000000000000001</v>
      </c>
    </row>
    <row r="19" spans="1:2">
      <c r="A19">
        <v>5.79</v>
      </c>
      <c r="B19">
        <v>-1</v>
      </c>
    </row>
    <row r="20" spans="1:2">
      <c r="A20">
        <v>4.49</v>
      </c>
      <c r="B20">
        <v>-0.99</v>
      </c>
    </row>
    <row r="21" spans="1:2">
      <c r="A21">
        <v>5.45</v>
      </c>
      <c r="B21">
        <v>-1.32</v>
      </c>
    </row>
    <row r="22" spans="1:2">
      <c r="A22">
        <v>4.96</v>
      </c>
      <c r="B22">
        <v>-1.35</v>
      </c>
    </row>
    <row r="23" spans="1:2">
      <c r="A23">
        <v>4.91</v>
      </c>
      <c r="B23">
        <v>-1.0900000000000001</v>
      </c>
    </row>
    <row r="24" spans="1:2">
      <c r="A24">
        <v>5.5</v>
      </c>
      <c r="B24">
        <v>-1.36</v>
      </c>
    </row>
    <row r="25" spans="1:2">
      <c r="A25">
        <v>5.87</v>
      </c>
      <c r="B25">
        <v>-1.04</v>
      </c>
    </row>
    <row r="26" spans="1:2">
      <c r="A26">
        <v>5.75</v>
      </c>
      <c r="B26">
        <v>-1.1000000000000001</v>
      </c>
    </row>
    <row r="27" spans="1:2">
      <c r="A27">
        <v>5.35</v>
      </c>
      <c r="B27">
        <v>-1.44</v>
      </c>
    </row>
    <row r="28" spans="1:2">
      <c r="A28">
        <v>4.4800000000000004</v>
      </c>
      <c r="B28">
        <v>-1.32</v>
      </c>
    </row>
    <row r="29" spans="1:2">
      <c r="A29">
        <v>5.93</v>
      </c>
      <c r="B29">
        <v>-0.97</v>
      </c>
    </row>
    <row r="30" spans="1:2">
      <c r="A30">
        <v>5.76</v>
      </c>
      <c r="B30">
        <v>-1.1200000000000001</v>
      </c>
    </row>
    <row r="31" spans="1:2">
      <c r="A31">
        <v>5.85</v>
      </c>
      <c r="B31">
        <v>-1.1299999999999999</v>
      </c>
    </row>
    <row r="32" spans="1:2">
      <c r="A32">
        <v>5.91</v>
      </c>
      <c r="B32">
        <v>-1.02</v>
      </c>
    </row>
    <row r="33" spans="1:2">
      <c r="A33">
        <v>4.6399999999999997</v>
      </c>
      <c r="B33">
        <v>-1.36</v>
      </c>
    </row>
    <row r="34" spans="1:2">
      <c r="A34">
        <v>6.07</v>
      </c>
      <c r="B34">
        <v>-1.05</v>
      </c>
    </row>
    <row r="35" spans="1:2">
      <c r="A35">
        <v>5.78</v>
      </c>
      <c r="B35">
        <v>-1.2</v>
      </c>
    </row>
    <row r="36" spans="1:2">
      <c r="A36">
        <v>5.91</v>
      </c>
      <c r="B36">
        <v>-1.01</v>
      </c>
    </row>
    <row r="37" spans="1:2">
      <c r="A37">
        <v>5.77</v>
      </c>
      <c r="B37">
        <v>-1.24</v>
      </c>
    </row>
    <row r="38" spans="1:2">
      <c r="A38">
        <v>5.91</v>
      </c>
      <c r="B38">
        <v>-1.01</v>
      </c>
    </row>
    <row r="39" spans="1:2">
      <c r="A39">
        <v>6.1</v>
      </c>
      <c r="B39">
        <v>-0.95</v>
      </c>
    </row>
    <row r="40" spans="1:2">
      <c r="A40">
        <v>5.99</v>
      </c>
      <c r="B40">
        <v>-1</v>
      </c>
    </row>
    <row r="41" spans="1:2">
      <c r="A41">
        <v>5.78</v>
      </c>
      <c r="B41">
        <v>-1.1200000000000001</v>
      </c>
    </row>
    <row r="42" spans="1:2">
      <c r="A42">
        <v>4.97</v>
      </c>
      <c r="B42">
        <v>-1.47</v>
      </c>
    </row>
    <row r="43" spans="1:2">
      <c r="A43">
        <v>5.86</v>
      </c>
      <c r="B43">
        <v>-1.23</v>
      </c>
    </row>
    <row r="44" spans="1:2">
      <c r="A44">
        <v>4.96</v>
      </c>
      <c r="B44">
        <v>-1.26</v>
      </c>
    </row>
    <row r="45" spans="1:2">
      <c r="A45">
        <v>5.26</v>
      </c>
      <c r="B45">
        <v>-1.25</v>
      </c>
    </row>
    <row r="46" spans="1:2">
      <c r="A46">
        <v>6.05</v>
      </c>
      <c r="B46">
        <v>-1.02</v>
      </c>
    </row>
    <row r="47" spans="1:2">
      <c r="A47">
        <v>5.25</v>
      </c>
      <c r="B47">
        <v>-1.24</v>
      </c>
    </row>
    <row r="48" spans="1:2">
      <c r="A48">
        <v>6.08</v>
      </c>
      <c r="B48">
        <v>-0.96</v>
      </c>
    </row>
    <row r="49" spans="1:2">
      <c r="A49">
        <v>5.43</v>
      </c>
      <c r="B49">
        <v>-1.33</v>
      </c>
    </row>
    <row r="50" spans="1:2">
      <c r="A50">
        <v>4.42</v>
      </c>
      <c r="B50">
        <v>-1.37</v>
      </c>
    </row>
    <row r="51" spans="1:2">
      <c r="A51">
        <v>6.46</v>
      </c>
      <c r="B51">
        <v>-0.65</v>
      </c>
    </row>
    <row r="52" spans="1:2">
      <c r="A52">
        <v>5.98</v>
      </c>
      <c r="B52">
        <v>-0.86</v>
      </c>
    </row>
    <row r="53" spans="1:2">
      <c r="A53">
        <v>5.82</v>
      </c>
      <c r="B53">
        <v>-1.26</v>
      </c>
    </row>
    <row r="54" spans="1:2">
      <c r="A54">
        <v>5.17</v>
      </c>
      <c r="B54">
        <v>-1.0900000000000001</v>
      </c>
    </row>
    <row r="55" spans="1:2">
      <c r="A55">
        <v>6.35</v>
      </c>
      <c r="B55">
        <v>-0.88</v>
      </c>
    </row>
    <row r="56" spans="1:2">
      <c r="A56">
        <v>5.64</v>
      </c>
      <c r="B56">
        <v>-1.1399999999999999</v>
      </c>
    </row>
    <row r="57" spans="1:2">
      <c r="A57">
        <v>6.45</v>
      </c>
      <c r="B57">
        <v>-0.62</v>
      </c>
    </row>
    <row r="58" spans="1:2">
      <c r="A58">
        <v>5.51</v>
      </c>
      <c r="B58">
        <v>-1.34</v>
      </c>
    </row>
    <row r="59" spans="1:2">
      <c r="A59">
        <v>6.16</v>
      </c>
      <c r="B59">
        <v>-1</v>
      </c>
    </row>
    <row r="60" spans="1:2">
      <c r="A60">
        <v>4.2300000000000004</v>
      </c>
      <c r="B60">
        <v>-1.74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tabSelected="1" workbookViewId="0">
      <selection activeCell="C1" sqref="C1"/>
    </sheetView>
  </sheetViews>
  <sheetFormatPr baseColWidth="10" defaultRowHeight="15" x14ac:dyDescent="0"/>
  <cols>
    <col min="1" max="1" width="51.33203125" customWidth="1"/>
    <col min="2" max="2" width="15.6640625" customWidth="1"/>
    <col min="3" max="3" width="15.33203125" customWidth="1"/>
    <col min="6" max="6" width="12.83203125" customWidth="1"/>
    <col min="9" max="9" width="35" customWidth="1"/>
  </cols>
  <sheetData>
    <row r="1" spans="1:15">
      <c r="A1" t="s">
        <v>108</v>
      </c>
      <c r="D1" t="s">
        <v>109</v>
      </c>
      <c r="E1" t="s">
        <v>110</v>
      </c>
      <c r="F1" t="s">
        <v>111</v>
      </c>
      <c r="I1" t="s">
        <v>112</v>
      </c>
      <c r="L1" t="s">
        <v>113</v>
      </c>
    </row>
    <row r="2" spans="1:15">
      <c r="A2" t="s">
        <v>80</v>
      </c>
      <c r="D2">
        <v>2420</v>
      </c>
      <c r="E2">
        <v>13361</v>
      </c>
      <c r="F2">
        <f t="shared" ref="F2:F33" si="0">E2/D2</f>
        <v>5.5210743801652891</v>
      </c>
      <c r="G2">
        <f t="shared" ref="G2:G33" si="1">D2/75876</f>
        <v>3.1894143075544307E-2</v>
      </c>
      <c r="H2">
        <f t="shared" ref="H2:H33" si="2">G2*5000</f>
        <v>159.47071537772155</v>
      </c>
      <c r="I2">
        <f t="shared" ref="I2:I33" si="3">H2/10</f>
        <v>15.947071537772155</v>
      </c>
      <c r="J2">
        <f>E2/531847</f>
        <v>2.5121886557600212E-2</v>
      </c>
      <c r="K2">
        <f>J2*5000</f>
        <v>125.60943278800106</v>
      </c>
      <c r="L2">
        <f>K2/8</f>
        <v>15.701179098500132</v>
      </c>
      <c r="M2">
        <f>E2/100</f>
        <v>133.61000000000001</v>
      </c>
      <c r="N2">
        <f>M2/60</f>
        <v>2.2268333333333334</v>
      </c>
      <c r="O2">
        <f>L2/N2</f>
        <v>7.0508999768730476</v>
      </c>
    </row>
    <row r="3" spans="1:15">
      <c r="A3" t="s">
        <v>85</v>
      </c>
      <c r="D3">
        <v>2193</v>
      </c>
      <c r="E3">
        <v>11800</v>
      </c>
      <c r="F3">
        <f t="shared" si="0"/>
        <v>5.3807569539443687</v>
      </c>
      <c r="G3">
        <f t="shared" si="1"/>
        <v>2.8902419737466392E-2</v>
      </c>
      <c r="H3">
        <f t="shared" si="2"/>
        <v>144.51209868733196</v>
      </c>
      <c r="I3">
        <f t="shared" si="3"/>
        <v>14.451209868733196</v>
      </c>
      <c r="J3">
        <f t="shared" ref="J3:J51" si="4">E3/531847</f>
        <v>2.2186831927227191E-2</v>
      </c>
      <c r="K3">
        <f t="shared" ref="K3:K51" si="5">J3*5000</f>
        <v>110.93415963613596</v>
      </c>
      <c r="L3">
        <f t="shared" ref="L3:L51" si="6">K3/8</f>
        <v>13.866769954516995</v>
      </c>
      <c r="M3">
        <f t="shared" ref="M3:M51" si="7">E3/100</f>
        <v>118</v>
      </c>
      <c r="N3">
        <f t="shared" ref="N3:N51" si="8">M3/60</f>
        <v>1.9666666666666666</v>
      </c>
      <c r="O3">
        <f t="shared" ref="O3:O51" si="9">L3/N3</f>
        <v>7.0508999768730485</v>
      </c>
    </row>
    <row r="4" spans="1:15">
      <c r="A4" t="s">
        <v>86</v>
      </c>
      <c r="D4">
        <v>2172</v>
      </c>
      <c r="E4">
        <v>10647</v>
      </c>
      <c r="F4">
        <f t="shared" si="0"/>
        <v>4.9019337016574589</v>
      </c>
      <c r="G4">
        <f t="shared" si="1"/>
        <v>2.8625652380199273E-2</v>
      </c>
      <c r="H4">
        <f t="shared" si="2"/>
        <v>143.12826190099636</v>
      </c>
      <c r="I4">
        <f t="shared" si="3"/>
        <v>14.312826190099637</v>
      </c>
      <c r="J4">
        <f t="shared" si="4"/>
        <v>2.0018915214337959E-2</v>
      </c>
      <c r="K4">
        <f t="shared" si="5"/>
        <v>100.0945760716898</v>
      </c>
      <c r="L4">
        <f t="shared" si="6"/>
        <v>12.511822008961225</v>
      </c>
      <c r="M4">
        <f t="shared" si="7"/>
        <v>106.47</v>
      </c>
      <c r="N4">
        <f t="shared" si="8"/>
        <v>1.7745</v>
      </c>
      <c r="O4">
        <f t="shared" si="9"/>
        <v>7.0508999768730494</v>
      </c>
    </row>
    <row r="5" spans="1:15">
      <c r="A5" t="s">
        <v>98</v>
      </c>
      <c r="D5">
        <v>2101</v>
      </c>
      <c r="E5">
        <v>12062</v>
      </c>
      <c r="F5">
        <f t="shared" si="0"/>
        <v>5.7410756782484533</v>
      </c>
      <c r="G5">
        <f t="shared" si="1"/>
        <v>2.7689915124677104E-2</v>
      </c>
      <c r="H5">
        <f t="shared" si="2"/>
        <v>138.44957562338553</v>
      </c>
      <c r="I5">
        <f t="shared" si="3"/>
        <v>13.844957562338553</v>
      </c>
      <c r="J5">
        <f t="shared" si="4"/>
        <v>2.2679454805611388E-2</v>
      </c>
      <c r="K5">
        <f t="shared" si="5"/>
        <v>113.39727402805694</v>
      </c>
      <c r="L5">
        <f t="shared" si="6"/>
        <v>14.174659253507118</v>
      </c>
      <c r="M5">
        <f t="shared" si="7"/>
        <v>120.62</v>
      </c>
      <c r="N5">
        <f t="shared" si="8"/>
        <v>2.0103333333333335</v>
      </c>
      <c r="O5">
        <f t="shared" si="9"/>
        <v>7.0508999768730476</v>
      </c>
    </row>
    <row r="6" spans="1:15">
      <c r="A6" t="s">
        <v>105</v>
      </c>
      <c r="D6">
        <v>2094</v>
      </c>
      <c r="E6">
        <v>19719</v>
      </c>
      <c r="F6">
        <f t="shared" si="0"/>
        <v>9.4169054441260744</v>
      </c>
      <c r="G6">
        <f t="shared" si="1"/>
        <v>2.7597659338921398E-2</v>
      </c>
      <c r="H6">
        <f t="shared" si="2"/>
        <v>137.98829669460699</v>
      </c>
      <c r="I6">
        <f t="shared" si="3"/>
        <v>13.798829669460698</v>
      </c>
      <c r="J6">
        <f t="shared" si="4"/>
        <v>3.7076452438389237E-2</v>
      </c>
      <c r="K6">
        <f t="shared" si="5"/>
        <v>185.38226219194618</v>
      </c>
      <c r="L6">
        <f t="shared" si="6"/>
        <v>23.172782773993273</v>
      </c>
      <c r="M6">
        <f t="shared" si="7"/>
        <v>197.19</v>
      </c>
      <c r="N6">
        <f t="shared" si="8"/>
        <v>3.2864999999999998</v>
      </c>
      <c r="O6">
        <f t="shared" si="9"/>
        <v>7.0508999768730485</v>
      </c>
    </row>
    <row r="7" spans="1:15">
      <c r="A7" t="s">
        <v>67</v>
      </c>
      <c r="D7">
        <v>2075</v>
      </c>
      <c r="E7">
        <v>17199</v>
      </c>
      <c r="F7">
        <f t="shared" si="0"/>
        <v>8.2886746987951803</v>
      </c>
      <c r="G7">
        <f t="shared" si="1"/>
        <v>2.7347250777584479E-2</v>
      </c>
      <c r="H7">
        <f t="shared" si="2"/>
        <v>136.7362538879224</v>
      </c>
      <c r="I7">
        <f t="shared" si="3"/>
        <v>13.673625388792241</v>
      </c>
      <c r="J7">
        <f t="shared" si="4"/>
        <v>3.2338247653930549E-2</v>
      </c>
      <c r="K7">
        <f t="shared" si="5"/>
        <v>161.69123826965276</v>
      </c>
      <c r="L7">
        <f t="shared" si="6"/>
        <v>20.211404783706595</v>
      </c>
      <c r="M7">
        <f t="shared" si="7"/>
        <v>171.99</v>
      </c>
      <c r="N7">
        <f t="shared" si="8"/>
        <v>2.8665000000000003</v>
      </c>
      <c r="O7">
        <f t="shared" si="9"/>
        <v>7.0508999768730485</v>
      </c>
    </row>
    <row r="8" spans="1:15">
      <c r="A8" t="s">
        <v>107</v>
      </c>
      <c r="D8">
        <v>2068</v>
      </c>
      <c r="E8">
        <v>13978</v>
      </c>
      <c r="F8">
        <f t="shared" si="0"/>
        <v>6.7591876208897483</v>
      </c>
      <c r="G8">
        <f t="shared" si="1"/>
        <v>2.7254994991828773E-2</v>
      </c>
      <c r="H8">
        <f t="shared" si="2"/>
        <v>136.27497495914386</v>
      </c>
      <c r="I8">
        <f t="shared" si="3"/>
        <v>13.627497495914387</v>
      </c>
      <c r="J8">
        <f t="shared" si="4"/>
        <v>2.6281994633795058E-2</v>
      </c>
      <c r="K8">
        <f t="shared" si="5"/>
        <v>131.40997316897528</v>
      </c>
      <c r="L8">
        <f t="shared" si="6"/>
        <v>16.426246646121911</v>
      </c>
      <c r="M8">
        <f t="shared" si="7"/>
        <v>139.78</v>
      </c>
      <c r="N8">
        <f t="shared" si="8"/>
        <v>2.3296666666666668</v>
      </c>
      <c r="O8">
        <f t="shared" si="9"/>
        <v>7.0508999768730476</v>
      </c>
    </row>
    <row r="9" spans="1:15">
      <c r="A9" t="s">
        <v>79</v>
      </c>
      <c r="D9">
        <v>2041</v>
      </c>
      <c r="E9">
        <v>16619</v>
      </c>
      <c r="F9">
        <f t="shared" si="0"/>
        <v>8.1425771680548742</v>
      </c>
      <c r="G9">
        <f t="shared" si="1"/>
        <v>2.6899151246771048E-2</v>
      </c>
      <c r="H9">
        <f t="shared" si="2"/>
        <v>134.49575623385525</v>
      </c>
      <c r="I9">
        <f t="shared" si="3"/>
        <v>13.449575623385524</v>
      </c>
      <c r="J9">
        <f t="shared" si="4"/>
        <v>3.1247708457507517E-2</v>
      </c>
      <c r="K9">
        <f t="shared" si="5"/>
        <v>156.2385422875376</v>
      </c>
      <c r="L9">
        <f t="shared" si="6"/>
        <v>19.5298177859422</v>
      </c>
      <c r="M9">
        <f t="shared" si="7"/>
        <v>166.19</v>
      </c>
      <c r="N9">
        <f t="shared" si="8"/>
        <v>2.7698333333333331</v>
      </c>
      <c r="O9">
        <f t="shared" si="9"/>
        <v>7.0508999768730494</v>
      </c>
    </row>
    <row r="10" spans="1:15">
      <c r="A10" t="s">
        <v>64</v>
      </c>
      <c r="D10">
        <v>1860</v>
      </c>
      <c r="E10">
        <v>13116</v>
      </c>
      <c r="F10">
        <f t="shared" si="0"/>
        <v>7.0516129032258066</v>
      </c>
      <c r="G10">
        <f t="shared" si="1"/>
        <v>2.4513680215087773E-2</v>
      </c>
      <c r="H10">
        <f t="shared" si="2"/>
        <v>122.56840107543887</v>
      </c>
      <c r="I10">
        <f t="shared" si="3"/>
        <v>12.256840107543887</v>
      </c>
      <c r="J10">
        <f t="shared" si="4"/>
        <v>2.4661227759111174E-2</v>
      </c>
      <c r="K10">
        <f t="shared" si="5"/>
        <v>123.30613879555587</v>
      </c>
      <c r="L10">
        <f t="shared" si="6"/>
        <v>15.413267349444483</v>
      </c>
      <c r="M10">
        <f t="shared" si="7"/>
        <v>131.16</v>
      </c>
      <c r="N10">
        <f t="shared" si="8"/>
        <v>2.1859999999999999</v>
      </c>
      <c r="O10">
        <f t="shared" si="9"/>
        <v>7.0508999768730485</v>
      </c>
    </row>
    <row r="11" spans="1:15">
      <c r="A11" t="s">
        <v>96</v>
      </c>
      <c r="D11">
        <v>1844</v>
      </c>
      <c r="E11">
        <v>12811</v>
      </c>
      <c r="F11">
        <f t="shared" si="0"/>
        <v>6.9473969631236443</v>
      </c>
      <c r="G11">
        <f t="shared" si="1"/>
        <v>2.430280984764616E-2</v>
      </c>
      <c r="H11">
        <f t="shared" si="2"/>
        <v>121.5140492382308</v>
      </c>
      <c r="I11">
        <f t="shared" si="3"/>
        <v>12.15140492382308</v>
      </c>
      <c r="J11">
        <f t="shared" si="4"/>
        <v>2.4087754560992165E-2</v>
      </c>
      <c r="K11">
        <f t="shared" si="5"/>
        <v>120.43877280496082</v>
      </c>
      <c r="L11">
        <f t="shared" si="6"/>
        <v>15.054846600620102</v>
      </c>
      <c r="M11">
        <f t="shared" si="7"/>
        <v>128.11000000000001</v>
      </c>
      <c r="N11">
        <f t="shared" si="8"/>
        <v>2.1351666666666671</v>
      </c>
      <c r="O11">
        <f t="shared" si="9"/>
        <v>7.0508999768730467</v>
      </c>
    </row>
    <row r="12" spans="1:15">
      <c r="A12" t="s">
        <v>88</v>
      </c>
      <c r="D12">
        <v>1806</v>
      </c>
      <c r="E12">
        <v>12325</v>
      </c>
      <c r="F12">
        <f t="shared" si="0"/>
        <v>6.8244739756367663</v>
      </c>
      <c r="G12">
        <f t="shared" si="1"/>
        <v>2.3801992724972323E-2</v>
      </c>
      <c r="H12">
        <f t="shared" si="2"/>
        <v>119.00996362486161</v>
      </c>
      <c r="I12">
        <f t="shared" si="3"/>
        <v>11.900996362486161</v>
      </c>
      <c r="J12">
        <f t="shared" si="4"/>
        <v>2.3173957923989418E-2</v>
      </c>
      <c r="K12">
        <f t="shared" si="5"/>
        <v>115.86978961994708</v>
      </c>
      <c r="L12">
        <f t="shared" si="6"/>
        <v>14.483723702493386</v>
      </c>
      <c r="M12">
        <f t="shared" si="7"/>
        <v>123.25</v>
      </c>
      <c r="N12">
        <f t="shared" si="8"/>
        <v>2.0541666666666667</v>
      </c>
      <c r="O12">
        <f t="shared" si="9"/>
        <v>7.0508999768730476</v>
      </c>
    </row>
    <row r="13" spans="1:15">
      <c r="A13" t="s">
        <v>87</v>
      </c>
      <c r="D13">
        <v>1753</v>
      </c>
      <c r="E13">
        <v>10178</v>
      </c>
      <c r="F13">
        <f t="shared" si="0"/>
        <v>5.8060467769537931</v>
      </c>
      <c r="G13">
        <f t="shared" si="1"/>
        <v>2.3103484632821972E-2</v>
      </c>
      <c r="H13">
        <f t="shared" si="2"/>
        <v>115.51742316410986</v>
      </c>
      <c r="I13">
        <f t="shared" si="3"/>
        <v>11.551742316410985</v>
      </c>
      <c r="J13">
        <f t="shared" si="4"/>
        <v>1.9137082657230371E-2</v>
      </c>
      <c r="K13">
        <f t="shared" si="5"/>
        <v>95.685413286151856</v>
      </c>
      <c r="L13">
        <f t="shared" si="6"/>
        <v>11.960676660768982</v>
      </c>
      <c r="M13">
        <f t="shared" si="7"/>
        <v>101.78</v>
      </c>
      <c r="N13">
        <f t="shared" si="8"/>
        <v>1.6963333333333332</v>
      </c>
      <c r="O13">
        <f t="shared" si="9"/>
        <v>7.0508999768730494</v>
      </c>
    </row>
    <row r="14" spans="1:15">
      <c r="A14" t="s">
        <v>59</v>
      </c>
      <c r="D14">
        <v>1742</v>
      </c>
      <c r="E14">
        <v>15012</v>
      </c>
      <c r="F14">
        <f t="shared" si="0"/>
        <v>8.6176808266360503</v>
      </c>
      <c r="G14">
        <f t="shared" si="1"/>
        <v>2.2958511255205861E-2</v>
      </c>
      <c r="H14">
        <f t="shared" si="2"/>
        <v>114.7925562760293</v>
      </c>
      <c r="I14">
        <f t="shared" si="3"/>
        <v>11.47925562760293</v>
      </c>
      <c r="J14">
        <f t="shared" si="4"/>
        <v>2.8226162787418185E-2</v>
      </c>
      <c r="K14">
        <f t="shared" si="5"/>
        <v>141.13081393709092</v>
      </c>
      <c r="L14">
        <f t="shared" si="6"/>
        <v>17.641351742136365</v>
      </c>
      <c r="M14">
        <f t="shared" si="7"/>
        <v>150.12</v>
      </c>
      <c r="N14">
        <f t="shared" si="8"/>
        <v>2.5020000000000002</v>
      </c>
      <c r="O14">
        <f t="shared" si="9"/>
        <v>7.0508999768730467</v>
      </c>
    </row>
    <row r="15" spans="1:15">
      <c r="A15" t="s">
        <v>73</v>
      </c>
      <c r="D15">
        <v>1740</v>
      </c>
      <c r="E15">
        <v>16301</v>
      </c>
      <c r="F15">
        <f t="shared" si="0"/>
        <v>9.368390804597702</v>
      </c>
      <c r="G15">
        <f t="shared" si="1"/>
        <v>2.293215245927566E-2</v>
      </c>
      <c r="H15">
        <f t="shared" si="2"/>
        <v>114.66076229637829</v>
      </c>
      <c r="I15">
        <f t="shared" si="3"/>
        <v>11.46607622963783</v>
      </c>
      <c r="J15">
        <f t="shared" si="4"/>
        <v>3.0649792139468682E-2</v>
      </c>
      <c r="K15">
        <f t="shared" si="5"/>
        <v>153.24896069734342</v>
      </c>
      <c r="L15">
        <f t="shared" si="6"/>
        <v>19.156120087167928</v>
      </c>
      <c r="M15">
        <f t="shared" si="7"/>
        <v>163.01</v>
      </c>
      <c r="N15">
        <f t="shared" si="8"/>
        <v>2.7168333333333332</v>
      </c>
      <c r="O15">
        <f t="shared" si="9"/>
        <v>7.0508999768730494</v>
      </c>
    </row>
    <row r="16" spans="1:15">
      <c r="A16" t="s">
        <v>94</v>
      </c>
      <c r="D16">
        <v>1672</v>
      </c>
      <c r="E16">
        <v>10987</v>
      </c>
      <c r="F16">
        <f t="shared" si="0"/>
        <v>6.571172248803828</v>
      </c>
      <c r="G16">
        <f t="shared" si="1"/>
        <v>2.2035953397648796E-2</v>
      </c>
      <c r="H16">
        <f t="shared" si="2"/>
        <v>110.17976698824398</v>
      </c>
      <c r="I16">
        <f t="shared" si="3"/>
        <v>11.017976698824398</v>
      </c>
      <c r="J16">
        <f t="shared" si="4"/>
        <v>2.0658196812241115E-2</v>
      </c>
      <c r="K16">
        <f t="shared" si="5"/>
        <v>103.29098406120558</v>
      </c>
      <c r="L16">
        <f t="shared" si="6"/>
        <v>12.911373007650697</v>
      </c>
      <c r="M16">
        <f t="shared" si="7"/>
        <v>109.87</v>
      </c>
      <c r="N16">
        <f t="shared" si="8"/>
        <v>1.8311666666666668</v>
      </c>
      <c r="O16">
        <f t="shared" si="9"/>
        <v>7.0508999768730476</v>
      </c>
    </row>
    <row r="17" spans="1:15">
      <c r="A17" t="s">
        <v>62</v>
      </c>
      <c r="D17">
        <v>1616</v>
      </c>
      <c r="E17">
        <v>12685</v>
      </c>
      <c r="F17">
        <f t="shared" si="0"/>
        <v>7.8496287128712874</v>
      </c>
      <c r="G17">
        <f t="shared" si="1"/>
        <v>2.1297907111603141E-2</v>
      </c>
      <c r="H17">
        <f t="shared" si="2"/>
        <v>106.4895355580157</v>
      </c>
      <c r="I17">
        <f t="shared" si="3"/>
        <v>10.648953555801571</v>
      </c>
      <c r="J17">
        <f t="shared" si="4"/>
        <v>2.3850844321769232E-2</v>
      </c>
      <c r="K17">
        <f t="shared" si="5"/>
        <v>119.25422160884617</v>
      </c>
      <c r="L17">
        <f t="shared" si="6"/>
        <v>14.906777701105771</v>
      </c>
      <c r="M17">
        <f t="shared" si="7"/>
        <v>126.85</v>
      </c>
      <c r="N17">
        <f t="shared" si="8"/>
        <v>2.1141666666666667</v>
      </c>
      <c r="O17">
        <f t="shared" si="9"/>
        <v>7.0508999768730485</v>
      </c>
    </row>
    <row r="18" spans="1:15">
      <c r="A18" t="s">
        <v>71</v>
      </c>
      <c r="D18">
        <v>1587</v>
      </c>
      <c r="E18">
        <v>11619</v>
      </c>
      <c r="F18">
        <f t="shared" si="0"/>
        <v>7.3213610586011342</v>
      </c>
      <c r="G18">
        <f t="shared" si="1"/>
        <v>2.0915704570615215E-2</v>
      </c>
      <c r="H18">
        <f t="shared" si="2"/>
        <v>104.57852285307608</v>
      </c>
      <c r="I18">
        <f t="shared" si="3"/>
        <v>10.457852285307608</v>
      </c>
      <c r="J18">
        <f t="shared" si="4"/>
        <v>2.1846508488343453E-2</v>
      </c>
      <c r="K18">
        <f t="shared" si="5"/>
        <v>109.23254244171727</v>
      </c>
      <c r="L18">
        <f t="shared" si="6"/>
        <v>13.654067805214659</v>
      </c>
      <c r="M18">
        <f t="shared" si="7"/>
        <v>116.19</v>
      </c>
      <c r="N18">
        <f t="shared" si="8"/>
        <v>1.9364999999999999</v>
      </c>
      <c r="O18">
        <f t="shared" si="9"/>
        <v>7.0508999768730494</v>
      </c>
    </row>
    <row r="19" spans="1:15">
      <c r="A19" t="s">
        <v>76</v>
      </c>
      <c r="D19">
        <v>1553</v>
      </c>
      <c r="E19">
        <v>11187</v>
      </c>
      <c r="F19">
        <f t="shared" si="0"/>
        <v>7.2034771410173857</v>
      </c>
      <c r="G19">
        <f t="shared" si="1"/>
        <v>2.0467605039801783E-2</v>
      </c>
      <c r="H19">
        <f t="shared" si="2"/>
        <v>102.33802519900891</v>
      </c>
      <c r="I19">
        <f t="shared" si="3"/>
        <v>10.233802519900891</v>
      </c>
      <c r="J19">
        <f t="shared" si="4"/>
        <v>2.1034244811007678E-2</v>
      </c>
      <c r="K19">
        <f t="shared" si="5"/>
        <v>105.17122405503839</v>
      </c>
      <c r="L19">
        <f t="shared" si="6"/>
        <v>13.146403006879799</v>
      </c>
      <c r="M19">
        <f t="shared" si="7"/>
        <v>111.87</v>
      </c>
      <c r="N19">
        <f t="shared" si="8"/>
        <v>1.8645</v>
      </c>
      <c r="O19">
        <f t="shared" si="9"/>
        <v>7.0508999768730485</v>
      </c>
    </row>
    <row r="20" spans="1:15">
      <c r="A20" t="s">
        <v>81</v>
      </c>
      <c r="D20">
        <v>1548</v>
      </c>
      <c r="E20">
        <v>10015</v>
      </c>
      <c r="F20">
        <f t="shared" si="0"/>
        <v>6.4696382428940566</v>
      </c>
      <c r="G20">
        <f t="shared" si="1"/>
        <v>2.0401708049976278E-2</v>
      </c>
      <c r="H20">
        <f t="shared" si="2"/>
        <v>102.00854024988139</v>
      </c>
      <c r="I20">
        <f t="shared" si="3"/>
        <v>10.200854024988139</v>
      </c>
      <c r="J20">
        <f t="shared" si="4"/>
        <v>1.8830603538235621E-2</v>
      </c>
      <c r="K20">
        <f t="shared" si="5"/>
        <v>94.153017691178107</v>
      </c>
      <c r="L20">
        <f t="shared" si="6"/>
        <v>11.769127211397263</v>
      </c>
      <c r="M20">
        <f t="shared" si="7"/>
        <v>100.15</v>
      </c>
      <c r="N20">
        <f t="shared" si="8"/>
        <v>1.6691666666666667</v>
      </c>
      <c r="O20">
        <f t="shared" si="9"/>
        <v>7.0508999768730485</v>
      </c>
    </row>
    <row r="21" spans="1:15">
      <c r="A21" t="s">
        <v>66</v>
      </c>
      <c r="D21">
        <v>1547</v>
      </c>
      <c r="E21">
        <v>11498</v>
      </c>
      <c r="F21">
        <f t="shared" si="0"/>
        <v>7.4324499030381386</v>
      </c>
      <c r="G21">
        <f t="shared" si="1"/>
        <v>2.0388528652011177E-2</v>
      </c>
      <c r="H21">
        <f t="shared" si="2"/>
        <v>101.94264326005589</v>
      </c>
      <c r="I21">
        <f t="shared" si="3"/>
        <v>10.194264326005589</v>
      </c>
      <c r="J21">
        <f t="shared" si="4"/>
        <v>2.1618999449089682E-2</v>
      </c>
      <c r="K21">
        <f t="shared" si="5"/>
        <v>108.09499724544841</v>
      </c>
      <c r="L21">
        <f t="shared" si="6"/>
        <v>13.511874655681051</v>
      </c>
      <c r="M21">
        <f t="shared" si="7"/>
        <v>114.98</v>
      </c>
      <c r="N21">
        <f t="shared" si="8"/>
        <v>1.9163333333333334</v>
      </c>
      <c r="O21">
        <f t="shared" si="9"/>
        <v>7.0508999768730476</v>
      </c>
    </row>
    <row r="22" spans="1:15">
      <c r="A22" t="s">
        <v>63</v>
      </c>
      <c r="D22">
        <v>1519</v>
      </c>
      <c r="E22">
        <v>9805</v>
      </c>
      <c r="F22">
        <f t="shared" si="0"/>
        <v>6.4549045424621463</v>
      </c>
      <c r="G22">
        <f t="shared" si="1"/>
        <v>2.0019505508988348E-2</v>
      </c>
      <c r="H22">
        <f t="shared" si="2"/>
        <v>100.09752754494174</v>
      </c>
      <c r="I22">
        <f t="shared" si="3"/>
        <v>10.009752754494174</v>
      </c>
      <c r="J22">
        <f t="shared" si="4"/>
        <v>1.843575313953073E-2</v>
      </c>
      <c r="K22">
        <f t="shared" si="5"/>
        <v>92.178765697653645</v>
      </c>
      <c r="L22">
        <f t="shared" si="6"/>
        <v>11.522345712206706</v>
      </c>
      <c r="M22">
        <f t="shared" si="7"/>
        <v>98.05</v>
      </c>
      <c r="N22">
        <f t="shared" si="8"/>
        <v>1.6341666666666665</v>
      </c>
      <c r="O22">
        <f t="shared" si="9"/>
        <v>7.0508999768730485</v>
      </c>
    </row>
    <row r="23" spans="1:15">
      <c r="A23" t="s">
        <v>77</v>
      </c>
      <c r="D23">
        <v>1516</v>
      </c>
      <c r="E23">
        <v>9340</v>
      </c>
      <c r="F23">
        <f t="shared" si="0"/>
        <v>6.160949868073879</v>
      </c>
      <c r="G23">
        <f t="shared" si="1"/>
        <v>1.9979967315093047E-2</v>
      </c>
      <c r="H23">
        <f t="shared" si="2"/>
        <v>99.89983657546523</v>
      </c>
      <c r="I23">
        <f t="shared" si="3"/>
        <v>9.9899836575465226</v>
      </c>
      <c r="J23">
        <f t="shared" si="4"/>
        <v>1.756144154239847E-2</v>
      </c>
      <c r="K23">
        <f t="shared" si="5"/>
        <v>87.807207711992348</v>
      </c>
      <c r="L23">
        <f t="shared" si="6"/>
        <v>10.975900963999043</v>
      </c>
      <c r="M23">
        <f t="shared" si="7"/>
        <v>93.4</v>
      </c>
      <c r="N23">
        <f t="shared" si="8"/>
        <v>1.5566666666666669</v>
      </c>
      <c r="O23">
        <f t="shared" si="9"/>
        <v>7.0508999768730467</v>
      </c>
    </row>
    <row r="24" spans="1:15">
      <c r="A24" t="s">
        <v>65</v>
      </c>
      <c r="D24">
        <v>1513</v>
      </c>
      <c r="E24">
        <v>14175</v>
      </c>
      <c r="F24">
        <f t="shared" si="0"/>
        <v>9.3688037012557839</v>
      </c>
      <c r="G24">
        <f t="shared" si="1"/>
        <v>1.9940429121197745E-2</v>
      </c>
      <c r="H24">
        <f t="shared" si="2"/>
        <v>99.702145605988733</v>
      </c>
      <c r="I24">
        <f t="shared" si="3"/>
        <v>9.9702145605988726</v>
      </c>
      <c r="J24">
        <f t="shared" si="4"/>
        <v>2.6652401912580122E-2</v>
      </c>
      <c r="K24">
        <f t="shared" si="5"/>
        <v>133.2620095629006</v>
      </c>
      <c r="L24">
        <f t="shared" si="6"/>
        <v>16.657751195362575</v>
      </c>
      <c r="M24">
        <f t="shared" si="7"/>
        <v>141.75</v>
      </c>
      <c r="N24">
        <f t="shared" si="8"/>
        <v>2.3624999999999998</v>
      </c>
      <c r="O24">
        <f t="shared" si="9"/>
        <v>7.0508999768730485</v>
      </c>
    </row>
    <row r="25" spans="1:15">
      <c r="A25" t="s">
        <v>101</v>
      </c>
      <c r="D25">
        <v>1504</v>
      </c>
      <c r="E25">
        <v>9742</v>
      </c>
      <c r="F25">
        <f t="shared" si="0"/>
        <v>6.4773936170212769</v>
      </c>
      <c r="G25">
        <f t="shared" si="1"/>
        <v>1.9821814539511835E-2</v>
      </c>
      <c r="H25">
        <f t="shared" si="2"/>
        <v>99.109072697559171</v>
      </c>
      <c r="I25">
        <f t="shared" si="3"/>
        <v>9.9109072697559171</v>
      </c>
      <c r="J25">
        <f t="shared" si="4"/>
        <v>1.8317298019919263E-2</v>
      </c>
      <c r="K25">
        <f t="shared" si="5"/>
        <v>91.586490099596318</v>
      </c>
      <c r="L25">
        <f t="shared" si="6"/>
        <v>11.44831126244954</v>
      </c>
      <c r="M25">
        <f t="shared" si="7"/>
        <v>97.42</v>
      </c>
      <c r="N25">
        <f t="shared" si="8"/>
        <v>1.6236666666666666</v>
      </c>
      <c r="O25">
        <f t="shared" si="9"/>
        <v>7.0508999768730485</v>
      </c>
    </row>
    <row r="26" spans="1:15">
      <c r="A26" t="s">
        <v>89</v>
      </c>
      <c r="D26">
        <v>1502</v>
      </c>
      <c r="E26">
        <v>11426</v>
      </c>
      <c r="F26">
        <f t="shared" si="0"/>
        <v>7.6071904127829564</v>
      </c>
      <c r="G26">
        <f t="shared" si="1"/>
        <v>1.9795455743581634E-2</v>
      </c>
      <c r="H26">
        <f t="shared" si="2"/>
        <v>98.977278717908163</v>
      </c>
      <c r="I26">
        <f t="shared" si="3"/>
        <v>9.897727871790817</v>
      </c>
      <c r="J26">
        <f t="shared" si="4"/>
        <v>2.1483622169533718E-2</v>
      </c>
      <c r="K26">
        <f t="shared" si="5"/>
        <v>107.41811084766859</v>
      </c>
      <c r="L26">
        <f t="shared" si="6"/>
        <v>13.427263855958573</v>
      </c>
      <c r="M26">
        <f t="shared" si="7"/>
        <v>114.26</v>
      </c>
      <c r="N26">
        <f t="shared" si="8"/>
        <v>1.9043333333333334</v>
      </c>
      <c r="O26">
        <f t="shared" si="9"/>
        <v>7.0508999768730467</v>
      </c>
    </row>
    <row r="27" spans="1:15">
      <c r="A27" t="s">
        <v>70</v>
      </c>
      <c r="D27">
        <v>1447</v>
      </c>
      <c r="E27">
        <v>13977</v>
      </c>
      <c r="F27">
        <f t="shared" si="0"/>
        <v>9.6592950932964747</v>
      </c>
      <c r="G27">
        <f t="shared" si="1"/>
        <v>1.9070588855501079E-2</v>
      </c>
      <c r="H27">
        <f t="shared" si="2"/>
        <v>95.352944277505401</v>
      </c>
      <c r="I27">
        <f t="shared" si="3"/>
        <v>9.5352944277505394</v>
      </c>
      <c r="J27">
        <f t="shared" si="4"/>
        <v>2.6280114393801225E-2</v>
      </c>
      <c r="K27">
        <f t="shared" si="5"/>
        <v>131.40057196900611</v>
      </c>
      <c r="L27">
        <f t="shared" si="6"/>
        <v>16.425071496125764</v>
      </c>
      <c r="M27">
        <f t="shared" si="7"/>
        <v>139.77000000000001</v>
      </c>
      <c r="N27">
        <f t="shared" si="8"/>
        <v>2.3295000000000003</v>
      </c>
      <c r="O27">
        <f t="shared" si="9"/>
        <v>7.0508999768730458</v>
      </c>
    </row>
    <row r="28" spans="1:15">
      <c r="A28" t="s">
        <v>68</v>
      </c>
      <c r="D28">
        <v>1443</v>
      </c>
      <c r="E28">
        <v>8720</v>
      </c>
      <c r="F28">
        <f t="shared" si="0"/>
        <v>6.042966042966043</v>
      </c>
      <c r="G28">
        <f t="shared" si="1"/>
        <v>1.9017871263640677E-2</v>
      </c>
      <c r="H28">
        <f t="shared" si="2"/>
        <v>95.089356318203386</v>
      </c>
      <c r="I28">
        <f t="shared" si="3"/>
        <v>9.5089356318203393</v>
      </c>
      <c r="J28">
        <f t="shared" si="4"/>
        <v>1.6395692746222129E-2</v>
      </c>
      <c r="K28">
        <f t="shared" si="5"/>
        <v>81.978463731110651</v>
      </c>
      <c r="L28">
        <f t="shared" si="6"/>
        <v>10.247307966388831</v>
      </c>
      <c r="M28">
        <f t="shared" si="7"/>
        <v>87.2</v>
      </c>
      <c r="N28">
        <f t="shared" si="8"/>
        <v>1.4533333333333334</v>
      </c>
      <c r="O28">
        <f t="shared" si="9"/>
        <v>7.0508999768730494</v>
      </c>
    </row>
    <row r="29" spans="1:15">
      <c r="A29" t="s">
        <v>104</v>
      </c>
      <c r="D29">
        <v>1409</v>
      </c>
      <c r="E29">
        <v>10938</v>
      </c>
      <c r="F29">
        <f t="shared" si="0"/>
        <v>7.7629524485450672</v>
      </c>
      <c r="G29">
        <f t="shared" si="1"/>
        <v>1.8569771732827246E-2</v>
      </c>
      <c r="H29">
        <f t="shared" si="2"/>
        <v>92.84885866413623</v>
      </c>
      <c r="I29">
        <f t="shared" si="3"/>
        <v>9.2848858664136227</v>
      </c>
      <c r="J29">
        <f t="shared" si="4"/>
        <v>2.0566065052543308E-2</v>
      </c>
      <c r="K29">
        <f t="shared" si="5"/>
        <v>102.83032526271654</v>
      </c>
      <c r="L29">
        <f t="shared" si="6"/>
        <v>12.853790657839568</v>
      </c>
      <c r="M29">
        <f t="shared" si="7"/>
        <v>109.38</v>
      </c>
      <c r="N29">
        <f t="shared" si="8"/>
        <v>1.823</v>
      </c>
      <c r="O29">
        <f t="shared" si="9"/>
        <v>7.0508999768730485</v>
      </c>
    </row>
    <row r="30" spans="1:15">
      <c r="A30" t="s">
        <v>60</v>
      </c>
      <c r="D30">
        <v>1407</v>
      </c>
      <c r="E30">
        <v>9067</v>
      </c>
      <c r="F30">
        <f t="shared" si="0"/>
        <v>6.4442075337597728</v>
      </c>
      <c r="G30">
        <f t="shared" si="1"/>
        <v>1.8543412936897041E-2</v>
      </c>
      <c r="H30">
        <f t="shared" si="2"/>
        <v>92.717064684485209</v>
      </c>
      <c r="I30">
        <f t="shared" si="3"/>
        <v>9.2717064684485209</v>
      </c>
      <c r="J30">
        <f t="shared" si="4"/>
        <v>1.7048136024082113E-2</v>
      </c>
      <c r="K30">
        <f t="shared" si="5"/>
        <v>85.240680120410559</v>
      </c>
      <c r="L30">
        <f t="shared" si="6"/>
        <v>10.65508501505132</v>
      </c>
      <c r="M30">
        <f t="shared" si="7"/>
        <v>90.67</v>
      </c>
      <c r="N30">
        <f t="shared" si="8"/>
        <v>1.5111666666666668</v>
      </c>
      <c r="O30">
        <f t="shared" si="9"/>
        <v>7.0508999768730467</v>
      </c>
    </row>
    <row r="31" spans="1:15">
      <c r="A31" t="s">
        <v>92</v>
      </c>
      <c r="D31">
        <v>1391</v>
      </c>
      <c r="E31">
        <v>8397</v>
      </c>
      <c r="F31">
        <f t="shared" si="0"/>
        <v>6.0366642703091298</v>
      </c>
      <c r="G31">
        <f t="shared" si="1"/>
        <v>1.8332542569455428E-2</v>
      </c>
      <c r="H31">
        <f t="shared" si="2"/>
        <v>91.662712847277135</v>
      </c>
      <c r="I31">
        <f t="shared" si="3"/>
        <v>9.1662712847277135</v>
      </c>
      <c r="J31">
        <f t="shared" si="4"/>
        <v>1.5788375228214128E-2</v>
      </c>
      <c r="K31">
        <f t="shared" si="5"/>
        <v>78.941876141070637</v>
      </c>
      <c r="L31">
        <f t="shared" si="6"/>
        <v>9.8677345176338296</v>
      </c>
      <c r="M31">
        <f t="shared" si="7"/>
        <v>83.97</v>
      </c>
      <c r="N31">
        <f t="shared" si="8"/>
        <v>1.3995</v>
      </c>
      <c r="O31">
        <f t="shared" si="9"/>
        <v>7.0508999768730476</v>
      </c>
    </row>
    <row r="32" spans="1:15">
      <c r="A32" t="s">
        <v>84</v>
      </c>
      <c r="D32">
        <v>1348</v>
      </c>
      <c r="E32">
        <v>6998</v>
      </c>
      <c r="F32">
        <f t="shared" si="0"/>
        <v>5.1913946587537092</v>
      </c>
      <c r="G32">
        <f t="shared" si="1"/>
        <v>1.7765828456956085E-2</v>
      </c>
      <c r="H32">
        <f t="shared" si="2"/>
        <v>88.829142284780431</v>
      </c>
      <c r="I32">
        <f t="shared" si="3"/>
        <v>8.8829142284780431</v>
      </c>
      <c r="J32">
        <f t="shared" si="4"/>
        <v>1.3157919476842025E-2</v>
      </c>
      <c r="K32">
        <f t="shared" si="5"/>
        <v>65.789597384210126</v>
      </c>
      <c r="L32">
        <f t="shared" si="6"/>
        <v>8.2236996730262657</v>
      </c>
      <c r="M32">
        <f t="shared" si="7"/>
        <v>69.98</v>
      </c>
      <c r="N32">
        <f t="shared" si="8"/>
        <v>1.1663333333333334</v>
      </c>
      <c r="O32">
        <f t="shared" si="9"/>
        <v>7.0508999768730476</v>
      </c>
    </row>
    <row r="33" spans="1:15">
      <c r="A33" t="s">
        <v>93</v>
      </c>
      <c r="D33">
        <v>1344</v>
      </c>
      <c r="E33">
        <v>7407</v>
      </c>
      <c r="F33">
        <f t="shared" si="0"/>
        <v>5.5111607142857144</v>
      </c>
      <c r="G33">
        <f t="shared" si="1"/>
        <v>1.7713110865095683E-2</v>
      </c>
      <c r="H33">
        <f t="shared" si="2"/>
        <v>88.565554325478416</v>
      </c>
      <c r="I33">
        <f t="shared" si="3"/>
        <v>8.8565554325478413</v>
      </c>
      <c r="J33">
        <f t="shared" si="4"/>
        <v>1.3926937634319644E-2</v>
      </c>
      <c r="K33">
        <f t="shared" si="5"/>
        <v>69.634688171598214</v>
      </c>
      <c r="L33">
        <f t="shared" si="6"/>
        <v>8.7043360214497767</v>
      </c>
      <c r="M33">
        <f t="shared" si="7"/>
        <v>74.069999999999993</v>
      </c>
      <c r="N33">
        <f t="shared" si="8"/>
        <v>1.2344999999999999</v>
      </c>
      <c r="O33">
        <f t="shared" si="9"/>
        <v>7.0508999768730476</v>
      </c>
    </row>
    <row r="34" spans="1:15">
      <c r="A34" t="s">
        <v>100</v>
      </c>
      <c r="D34">
        <v>1339</v>
      </c>
      <c r="E34">
        <v>9140</v>
      </c>
      <c r="F34">
        <f t="shared" ref="F34:F65" si="10">E34/D34</f>
        <v>6.8259895444361467</v>
      </c>
      <c r="G34">
        <f t="shared" ref="G34:G51" si="11">D34/75876</f>
        <v>1.7647213875270178E-2</v>
      </c>
      <c r="H34">
        <f t="shared" ref="H34:H65" si="12">G34*5000</f>
        <v>88.236069376350883</v>
      </c>
      <c r="I34">
        <f t="shared" ref="I34:I65" si="13">H34/10</f>
        <v>8.8236069376350876</v>
      </c>
      <c r="J34">
        <f t="shared" si="4"/>
        <v>1.7185393543631911E-2</v>
      </c>
      <c r="K34">
        <f t="shared" si="5"/>
        <v>85.926967718159545</v>
      </c>
      <c r="L34">
        <f t="shared" si="6"/>
        <v>10.740870964769943</v>
      </c>
      <c r="M34">
        <f t="shared" si="7"/>
        <v>91.4</v>
      </c>
      <c r="N34">
        <f t="shared" si="8"/>
        <v>1.5233333333333334</v>
      </c>
      <c r="O34">
        <f t="shared" si="9"/>
        <v>7.0508999768730476</v>
      </c>
    </row>
    <row r="35" spans="1:15">
      <c r="A35" t="s">
        <v>82</v>
      </c>
      <c r="D35">
        <v>1336</v>
      </c>
      <c r="E35">
        <v>7537</v>
      </c>
      <c r="F35">
        <f t="shared" si="10"/>
        <v>5.6414670658682633</v>
      </c>
      <c r="G35">
        <f t="shared" si="11"/>
        <v>1.7607675681374876E-2</v>
      </c>
      <c r="H35">
        <f t="shared" si="12"/>
        <v>88.038378406874386</v>
      </c>
      <c r="I35">
        <f t="shared" si="13"/>
        <v>8.8038378406874394</v>
      </c>
      <c r="J35">
        <f t="shared" si="4"/>
        <v>1.4171368833517909E-2</v>
      </c>
      <c r="K35">
        <f t="shared" si="5"/>
        <v>70.856844167589543</v>
      </c>
      <c r="L35">
        <f t="shared" si="6"/>
        <v>8.8571055209486929</v>
      </c>
      <c r="M35">
        <f t="shared" si="7"/>
        <v>75.37</v>
      </c>
      <c r="N35">
        <f t="shared" si="8"/>
        <v>1.2561666666666667</v>
      </c>
      <c r="O35">
        <f t="shared" si="9"/>
        <v>7.0508999768730476</v>
      </c>
    </row>
    <row r="36" spans="1:15">
      <c r="A36" t="s">
        <v>91</v>
      </c>
      <c r="D36">
        <v>1332</v>
      </c>
      <c r="E36">
        <v>7647</v>
      </c>
      <c r="F36">
        <f t="shared" si="10"/>
        <v>5.7409909909909906</v>
      </c>
      <c r="G36">
        <f t="shared" si="11"/>
        <v>1.7554958089514471E-2</v>
      </c>
      <c r="H36">
        <f t="shared" si="12"/>
        <v>87.774790447572357</v>
      </c>
      <c r="I36">
        <f t="shared" si="13"/>
        <v>8.7774790447572357</v>
      </c>
      <c r="J36">
        <f t="shared" si="4"/>
        <v>1.437819523283952E-2</v>
      </c>
      <c r="K36">
        <f t="shared" si="5"/>
        <v>71.890976164197596</v>
      </c>
      <c r="L36">
        <f t="shared" si="6"/>
        <v>8.9863720205246995</v>
      </c>
      <c r="M36">
        <f t="shared" si="7"/>
        <v>76.47</v>
      </c>
      <c r="N36">
        <f t="shared" si="8"/>
        <v>1.2745</v>
      </c>
      <c r="O36">
        <f t="shared" si="9"/>
        <v>7.0508999768730485</v>
      </c>
    </row>
    <row r="37" spans="1:15">
      <c r="A37" t="s">
        <v>78</v>
      </c>
      <c r="D37">
        <v>1331</v>
      </c>
      <c r="E37">
        <v>8645</v>
      </c>
      <c r="F37">
        <f t="shared" si="10"/>
        <v>6.4951164537941395</v>
      </c>
      <c r="G37">
        <f t="shared" si="11"/>
        <v>1.7541778691549371E-2</v>
      </c>
      <c r="H37">
        <f t="shared" si="12"/>
        <v>87.708893457746854</v>
      </c>
      <c r="I37">
        <f t="shared" si="13"/>
        <v>8.7708893457746857</v>
      </c>
      <c r="J37">
        <f t="shared" si="4"/>
        <v>1.6254674746684666E-2</v>
      </c>
      <c r="K37">
        <f t="shared" si="5"/>
        <v>81.273373733423327</v>
      </c>
      <c r="L37">
        <f t="shared" si="6"/>
        <v>10.159171716677916</v>
      </c>
      <c r="M37">
        <f t="shared" si="7"/>
        <v>86.45</v>
      </c>
      <c r="N37">
        <f t="shared" si="8"/>
        <v>1.4408333333333334</v>
      </c>
      <c r="O37">
        <f t="shared" si="9"/>
        <v>7.0508999768730467</v>
      </c>
    </row>
    <row r="38" spans="1:15">
      <c r="A38" t="s">
        <v>102</v>
      </c>
      <c r="D38">
        <v>1303</v>
      </c>
      <c r="E38">
        <v>10321</v>
      </c>
      <c r="F38">
        <f t="shared" si="10"/>
        <v>7.920951650038373</v>
      </c>
      <c r="G38">
        <f t="shared" si="11"/>
        <v>1.7172755548526545E-2</v>
      </c>
      <c r="H38">
        <f t="shared" si="12"/>
        <v>85.86377774263272</v>
      </c>
      <c r="I38">
        <f t="shared" si="13"/>
        <v>8.5863777742632728</v>
      </c>
      <c r="J38">
        <f t="shared" si="4"/>
        <v>1.9405956976348462E-2</v>
      </c>
      <c r="K38">
        <f t="shared" si="5"/>
        <v>97.029784881742316</v>
      </c>
      <c r="L38">
        <f t="shared" si="6"/>
        <v>12.128723110217789</v>
      </c>
      <c r="M38">
        <f t="shared" si="7"/>
        <v>103.21</v>
      </c>
      <c r="N38">
        <f t="shared" si="8"/>
        <v>1.7201666666666666</v>
      </c>
      <c r="O38">
        <f t="shared" si="9"/>
        <v>7.0508999768730494</v>
      </c>
    </row>
    <row r="39" spans="1:15">
      <c r="A39" t="s">
        <v>99</v>
      </c>
      <c r="D39">
        <v>1301</v>
      </c>
      <c r="E39">
        <v>8607</v>
      </c>
      <c r="F39">
        <f t="shared" si="10"/>
        <v>6.6156802459646427</v>
      </c>
      <c r="G39">
        <f t="shared" si="11"/>
        <v>1.7146396752596341E-2</v>
      </c>
      <c r="H39">
        <f t="shared" si="12"/>
        <v>85.731983762981699</v>
      </c>
      <c r="I39">
        <f t="shared" si="13"/>
        <v>8.5731983762981692</v>
      </c>
      <c r="J39">
        <f t="shared" si="4"/>
        <v>1.6183225626919019E-2</v>
      </c>
      <c r="K39">
        <f t="shared" si="5"/>
        <v>80.916128134595098</v>
      </c>
      <c r="L39">
        <f t="shared" si="6"/>
        <v>10.114516016824387</v>
      </c>
      <c r="M39">
        <f t="shared" si="7"/>
        <v>86.07</v>
      </c>
      <c r="N39">
        <f t="shared" si="8"/>
        <v>1.4344999999999999</v>
      </c>
      <c r="O39">
        <f t="shared" si="9"/>
        <v>7.0508999768730485</v>
      </c>
    </row>
    <row r="40" spans="1:15">
      <c r="A40" t="s">
        <v>106</v>
      </c>
      <c r="D40">
        <v>1275</v>
      </c>
      <c r="E40">
        <v>8142</v>
      </c>
      <c r="F40">
        <f t="shared" si="10"/>
        <v>6.3858823529411763</v>
      </c>
      <c r="G40">
        <f t="shared" si="11"/>
        <v>1.6803732405503716E-2</v>
      </c>
      <c r="H40">
        <f t="shared" si="12"/>
        <v>84.018662027518573</v>
      </c>
      <c r="I40">
        <f t="shared" si="13"/>
        <v>8.401866202751858</v>
      </c>
      <c r="J40">
        <f t="shared" si="4"/>
        <v>1.5308914029786761E-2</v>
      </c>
      <c r="K40">
        <f t="shared" si="5"/>
        <v>76.544570148933801</v>
      </c>
      <c r="L40">
        <f t="shared" si="6"/>
        <v>9.5680712686167251</v>
      </c>
      <c r="M40">
        <f t="shared" si="7"/>
        <v>81.42</v>
      </c>
      <c r="N40">
        <f t="shared" si="8"/>
        <v>1.357</v>
      </c>
      <c r="O40">
        <f t="shared" si="9"/>
        <v>7.0508999768730476</v>
      </c>
    </row>
    <row r="41" spans="1:15">
      <c r="A41" t="s">
        <v>95</v>
      </c>
      <c r="D41">
        <v>1261</v>
      </c>
      <c r="E41">
        <v>8979</v>
      </c>
      <c r="F41">
        <f t="shared" si="10"/>
        <v>7.1205392545598727</v>
      </c>
      <c r="G41">
        <f t="shared" si="11"/>
        <v>1.6619220833992303E-2</v>
      </c>
      <c r="H41">
        <f t="shared" si="12"/>
        <v>83.096104169961521</v>
      </c>
      <c r="I41">
        <f t="shared" si="13"/>
        <v>8.3096104169961524</v>
      </c>
      <c r="J41">
        <f t="shared" si="4"/>
        <v>1.6882674904624827E-2</v>
      </c>
      <c r="K41">
        <f t="shared" si="5"/>
        <v>84.413374523124133</v>
      </c>
      <c r="L41">
        <f t="shared" si="6"/>
        <v>10.551671815390517</v>
      </c>
      <c r="M41">
        <f t="shared" si="7"/>
        <v>89.79</v>
      </c>
      <c r="N41">
        <f t="shared" si="8"/>
        <v>1.4965000000000002</v>
      </c>
      <c r="O41">
        <f t="shared" si="9"/>
        <v>7.0508999768730476</v>
      </c>
    </row>
    <row r="42" spans="1:15">
      <c r="A42" t="s">
        <v>83</v>
      </c>
      <c r="D42">
        <v>1253</v>
      </c>
      <c r="E42">
        <v>8308</v>
      </c>
      <c r="F42">
        <f t="shared" si="10"/>
        <v>6.6304868316041503</v>
      </c>
      <c r="G42">
        <f t="shared" si="11"/>
        <v>1.6513785650271496E-2</v>
      </c>
      <c r="H42">
        <f t="shared" si="12"/>
        <v>82.568928251357477</v>
      </c>
      <c r="I42">
        <f t="shared" si="13"/>
        <v>8.256892825135747</v>
      </c>
      <c r="J42">
        <f t="shared" si="4"/>
        <v>1.5621033868763009E-2</v>
      </c>
      <c r="K42">
        <f t="shared" si="5"/>
        <v>78.105169343815049</v>
      </c>
      <c r="L42">
        <f t="shared" si="6"/>
        <v>9.7631461679768812</v>
      </c>
      <c r="M42">
        <f t="shared" si="7"/>
        <v>83.08</v>
      </c>
      <c r="N42">
        <f t="shared" si="8"/>
        <v>1.3846666666666667</v>
      </c>
      <c r="O42">
        <f t="shared" si="9"/>
        <v>7.0508999768730485</v>
      </c>
    </row>
    <row r="43" spans="1:15">
      <c r="A43" t="s">
        <v>74</v>
      </c>
      <c r="D43">
        <v>1217</v>
      </c>
      <c r="E43">
        <v>11433</v>
      </c>
      <c r="F43">
        <f t="shared" si="10"/>
        <v>9.3944124897288415</v>
      </c>
      <c r="G43">
        <f t="shared" si="11"/>
        <v>1.603932732352786E-2</v>
      </c>
      <c r="H43">
        <f t="shared" si="12"/>
        <v>80.1966366176393</v>
      </c>
      <c r="I43">
        <f t="shared" si="13"/>
        <v>8.0196636617639303</v>
      </c>
      <c r="J43">
        <f t="shared" si="4"/>
        <v>2.1496783849490549E-2</v>
      </c>
      <c r="K43">
        <f t="shared" si="5"/>
        <v>107.48391924745275</v>
      </c>
      <c r="L43">
        <f t="shared" si="6"/>
        <v>13.435489905931593</v>
      </c>
      <c r="M43">
        <f t="shared" si="7"/>
        <v>114.33</v>
      </c>
      <c r="N43">
        <f t="shared" si="8"/>
        <v>1.9055</v>
      </c>
      <c r="O43">
        <f t="shared" si="9"/>
        <v>7.0508999768730485</v>
      </c>
    </row>
    <row r="44" spans="1:15">
      <c r="A44" t="s">
        <v>58</v>
      </c>
      <c r="D44">
        <v>1216</v>
      </c>
      <c r="E44">
        <v>8290</v>
      </c>
      <c r="F44">
        <f t="shared" si="10"/>
        <v>6.8174342105263159</v>
      </c>
      <c r="G44">
        <f t="shared" si="11"/>
        <v>1.6026147925562759E-2</v>
      </c>
      <c r="H44">
        <f t="shared" si="12"/>
        <v>80.130739627813796</v>
      </c>
      <c r="I44">
        <f t="shared" si="13"/>
        <v>8.0130739627813803</v>
      </c>
      <c r="J44">
        <f t="shared" si="4"/>
        <v>1.5587189548874019E-2</v>
      </c>
      <c r="K44">
        <f t="shared" si="5"/>
        <v>77.935947744370097</v>
      </c>
      <c r="L44">
        <f t="shared" si="6"/>
        <v>9.7419934680462621</v>
      </c>
      <c r="M44">
        <f t="shared" si="7"/>
        <v>82.9</v>
      </c>
      <c r="N44">
        <f t="shared" si="8"/>
        <v>1.3816666666666668</v>
      </c>
      <c r="O44">
        <f t="shared" si="9"/>
        <v>7.0508999768730476</v>
      </c>
    </row>
    <row r="45" spans="1:15">
      <c r="A45" t="s">
        <v>97</v>
      </c>
      <c r="D45">
        <v>1208</v>
      </c>
      <c r="E45">
        <v>7889</v>
      </c>
      <c r="F45">
        <f t="shared" si="10"/>
        <v>6.5306291390728477</v>
      </c>
      <c r="G45">
        <f t="shared" si="11"/>
        <v>1.5920712741841953E-2</v>
      </c>
      <c r="H45">
        <f t="shared" si="12"/>
        <v>79.603563709209766</v>
      </c>
      <c r="I45">
        <f t="shared" si="13"/>
        <v>7.9603563709209766</v>
      </c>
      <c r="J45">
        <f t="shared" si="4"/>
        <v>1.4833213311347061E-2</v>
      </c>
      <c r="K45">
        <f t="shared" si="5"/>
        <v>74.166066556735302</v>
      </c>
      <c r="L45">
        <f t="shared" si="6"/>
        <v>9.2707583195919128</v>
      </c>
      <c r="M45">
        <f t="shared" si="7"/>
        <v>78.89</v>
      </c>
      <c r="N45">
        <f t="shared" si="8"/>
        <v>1.3148333333333333</v>
      </c>
      <c r="O45">
        <f t="shared" si="9"/>
        <v>7.0508999768730485</v>
      </c>
    </row>
    <row r="46" spans="1:15">
      <c r="A46" t="s">
        <v>103</v>
      </c>
      <c r="D46">
        <v>1129</v>
      </c>
      <c r="E46">
        <v>7662</v>
      </c>
      <c r="F46">
        <f t="shared" si="10"/>
        <v>6.7865367581930913</v>
      </c>
      <c r="G46">
        <f t="shared" si="11"/>
        <v>1.4879540302598977E-2</v>
      </c>
      <c r="H46">
        <f t="shared" si="12"/>
        <v>74.397701512994885</v>
      </c>
      <c r="I46">
        <f t="shared" si="13"/>
        <v>7.4397701512994887</v>
      </c>
      <c r="J46">
        <f t="shared" si="4"/>
        <v>1.4406398832747011E-2</v>
      </c>
      <c r="K46">
        <f t="shared" si="5"/>
        <v>72.03199416373505</v>
      </c>
      <c r="L46">
        <f t="shared" si="6"/>
        <v>9.0039992704668812</v>
      </c>
      <c r="M46">
        <f t="shared" si="7"/>
        <v>76.62</v>
      </c>
      <c r="N46">
        <f t="shared" si="8"/>
        <v>1.2770000000000001</v>
      </c>
      <c r="O46">
        <f t="shared" si="9"/>
        <v>7.0508999768730467</v>
      </c>
    </row>
    <row r="47" spans="1:15">
      <c r="A47" t="s">
        <v>72</v>
      </c>
      <c r="D47">
        <v>1006</v>
      </c>
      <c r="E47">
        <v>8369</v>
      </c>
      <c r="F47">
        <f t="shared" si="10"/>
        <v>8.319085487077535</v>
      </c>
      <c r="G47">
        <f t="shared" si="11"/>
        <v>1.3258474352891561E-2</v>
      </c>
      <c r="H47">
        <f t="shared" si="12"/>
        <v>66.292371764457798</v>
      </c>
      <c r="I47">
        <f t="shared" si="13"/>
        <v>6.6292371764457796</v>
      </c>
      <c r="J47">
        <f t="shared" si="4"/>
        <v>1.5735728508386809E-2</v>
      </c>
      <c r="K47">
        <f t="shared" si="5"/>
        <v>78.678642541934053</v>
      </c>
      <c r="L47">
        <f t="shared" si="6"/>
        <v>9.8348303177417566</v>
      </c>
      <c r="M47">
        <f t="shared" si="7"/>
        <v>83.69</v>
      </c>
      <c r="N47">
        <f t="shared" si="8"/>
        <v>1.3948333333333334</v>
      </c>
      <c r="O47">
        <f t="shared" si="9"/>
        <v>7.0508999768730476</v>
      </c>
    </row>
    <row r="48" spans="1:15">
      <c r="A48" t="s">
        <v>61</v>
      </c>
      <c r="D48">
        <v>970</v>
      </c>
      <c r="E48">
        <v>9234</v>
      </c>
      <c r="F48">
        <f t="shared" si="10"/>
        <v>9.5195876288659793</v>
      </c>
      <c r="G48">
        <f t="shared" si="11"/>
        <v>1.2784016026147926E-2</v>
      </c>
      <c r="H48">
        <f t="shared" si="12"/>
        <v>63.920080130739635</v>
      </c>
      <c r="I48">
        <f t="shared" si="13"/>
        <v>6.3920080130739638</v>
      </c>
      <c r="J48">
        <f t="shared" si="4"/>
        <v>1.7362136103052192E-2</v>
      </c>
      <c r="K48">
        <f t="shared" si="5"/>
        <v>86.810680515260955</v>
      </c>
      <c r="L48">
        <f t="shared" si="6"/>
        <v>10.851335064407619</v>
      </c>
      <c r="M48">
        <f t="shared" si="7"/>
        <v>92.34</v>
      </c>
      <c r="N48">
        <f t="shared" si="8"/>
        <v>1.5390000000000001</v>
      </c>
      <c r="O48">
        <f t="shared" si="9"/>
        <v>7.0508999768730467</v>
      </c>
    </row>
    <row r="49" spans="1:15">
      <c r="A49" t="s">
        <v>69</v>
      </c>
      <c r="D49">
        <v>923</v>
      </c>
      <c r="E49">
        <v>8173</v>
      </c>
      <c r="F49">
        <f t="shared" si="10"/>
        <v>8.854821235102925</v>
      </c>
      <c r="G49">
        <f t="shared" si="11"/>
        <v>1.216458432178818E-2</v>
      </c>
      <c r="H49">
        <f t="shared" si="12"/>
        <v>60.822921608940902</v>
      </c>
      <c r="I49">
        <f t="shared" si="13"/>
        <v>6.0822921608940899</v>
      </c>
      <c r="J49">
        <f t="shared" si="4"/>
        <v>1.536720146959558E-2</v>
      </c>
      <c r="K49">
        <f t="shared" si="5"/>
        <v>76.836007347977898</v>
      </c>
      <c r="L49">
        <f t="shared" si="6"/>
        <v>9.6045009184972372</v>
      </c>
      <c r="M49">
        <f t="shared" si="7"/>
        <v>81.73</v>
      </c>
      <c r="N49">
        <f t="shared" si="8"/>
        <v>1.3621666666666667</v>
      </c>
      <c r="O49">
        <f t="shared" si="9"/>
        <v>7.0508999768730476</v>
      </c>
    </row>
    <row r="50" spans="1:15">
      <c r="A50" t="s">
        <v>90</v>
      </c>
      <c r="D50">
        <v>923</v>
      </c>
      <c r="E50">
        <v>5586</v>
      </c>
      <c r="F50">
        <f t="shared" si="10"/>
        <v>6.0520043336944749</v>
      </c>
      <c r="G50">
        <f t="shared" si="11"/>
        <v>1.216458432178818E-2</v>
      </c>
      <c r="H50">
        <f t="shared" si="12"/>
        <v>60.822921608940902</v>
      </c>
      <c r="I50">
        <f t="shared" si="13"/>
        <v>6.0822921608940899</v>
      </c>
      <c r="J50">
        <f t="shared" si="4"/>
        <v>1.0503020605550093E-2</v>
      </c>
      <c r="K50">
        <f t="shared" si="5"/>
        <v>52.515103027750463</v>
      </c>
      <c r="L50">
        <f t="shared" si="6"/>
        <v>6.5643878784688079</v>
      </c>
      <c r="M50">
        <f t="shared" si="7"/>
        <v>55.86</v>
      </c>
      <c r="N50">
        <f t="shared" si="8"/>
        <v>0.93099999999999994</v>
      </c>
      <c r="O50">
        <f t="shared" si="9"/>
        <v>7.0508999768730485</v>
      </c>
    </row>
    <row r="51" spans="1:15">
      <c r="A51" t="s">
        <v>75</v>
      </c>
      <c r="D51">
        <v>778</v>
      </c>
      <c r="E51">
        <v>4774</v>
      </c>
      <c r="F51">
        <f t="shared" si="10"/>
        <v>6.1362467866323911</v>
      </c>
      <c r="G51">
        <f t="shared" si="11"/>
        <v>1.0253571616848542E-2</v>
      </c>
      <c r="H51">
        <f t="shared" si="12"/>
        <v>51.267858084242711</v>
      </c>
      <c r="I51">
        <f t="shared" si="13"/>
        <v>5.1267858084242715</v>
      </c>
      <c r="J51">
        <f t="shared" si="4"/>
        <v>8.9762657305578492E-3</v>
      </c>
      <c r="K51">
        <f t="shared" si="5"/>
        <v>44.881328652789243</v>
      </c>
      <c r="L51">
        <f t="shared" si="6"/>
        <v>5.6101660815986554</v>
      </c>
      <c r="M51">
        <f t="shared" si="7"/>
        <v>47.74</v>
      </c>
      <c r="N51">
        <f t="shared" si="8"/>
        <v>0.79566666666666674</v>
      </c>
      <c r="O51">
        <f t="shared" si="9"/>
        <v>7.0508999768730476</v>
      </c>
    </row>
  </sheetData>
  <autoFilter ref="A1:I52">
    <sortState ref="A2:I52">
      <sortCondition descending="1" ref="I1:I52"/>
    </sortState>
  </autoFilter>
  <conditionalFormatting sqref="I2:I51">
    <cfRule type="colorScale" priority="2">
      <colorScale>
        <cfvo type="min"/>
        <cfvo type="percentile" val="50"/>
        <cfvo type="max"/>
        <color rgb="FFF8696B"/>
        <color rgb="FFFFEB84"/>
        <color rgb="FF63BE7B"/>
      </colorScale>
    </cfRule>
  </conditionalFormatting>
  <conditionalFormatting sqref="L2:L51">
    <cfRule type="colorScale" priority="1">
      <colorScale>
        <cfvo type="min"/>
        <cfvo type="percentile" val="50"/>
        <cfvo type="max"/>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enjoyment</vt:lpstr>
      <vt:lpstr>appreciation</vt:lpstr>
      <vt:lpstr>lines and words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L</dc:creator>
  <cp:lastModifiedBy>Robert L</cp:lastModifiedBy>
  <dcterms:created xsi:type="dcterms:W3CDTF">2018-07-27T15:38:42Z</dcterms:created>
  <dcterms:modified xsi:type="dcterms:W3CDTF">2018-07-27T20:18:35Z</dcterms:modified>
</cp:coreProperties>
</file>