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ocuments\01_Excel-Statik - LAC\GIT\"/>
    </mc:Choice>
  </mc:AlternateContent>
  <xr:revisionPtr revIDLastSave="0" documentId="13_ncr:1_{1DCE4C92-6399-4A35-9D31-BA503A23E3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1" r:id="rId1"/>
    <sheet name="Material" sheetId="2" r:id="rId2"/>
    <sheet name="Interaktionsdiagramm" sheetId="3" r:id="rId3"/>
  </sheets>
  <definedNames>
    <definedName name="_xlnm.Print_Area" localSheetId="0">Eingabe!$A$1:$BL$53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1" i="1" l="1"/>
  <c r="AK9" i="3" s="1"/>
  <c r="AK12" i="3"/>
  <c r="AK8" i="3"/>
  <c r="AK7" i="3"/>
  <c r="V19" i="1"/>
  <c r="I17" i="1"/>
  <c r="Q15" i="1"/>
  <c r="W17" i="1" s="1"/>
  <c r="X33" i="1" s="1"/>
  <c r="AK10" i="3" s="1"/>
  <c r="AK11" i="3" l="1"/>
  <c r="AC5" i="3" l="1"/>
  <c r="S37" i="1" s="1"/>
  <c r="K317" i="3"/>
  <c r="J317" i="3"/>
  <c r="G318" i="3"/>
  <c r="K14" i="3"/>
  <c r="J14" i="3"/>
  <c r="I14" i="3"/>
  <c r="H16" i="3"/>
  <c r="G17" i="3"/>
  <c r="L14" i="3" l="1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318" i="3"/>
  <c r="K319" i="3"/>
  <c r="K320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318" i="3"/>
  <c r="J319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318" i="3"/>
  <c r="I319" i="3"/>
  <c r="I320" i="3"/>
  <c r="I321" i="3"/>
  <c r="L318" i="3" l="1"/>
  <c r="L611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L609" i="3" s="1"/>
  <c r="H610" i="3"/>
  <c r="L610" i="3" s="1"/>
  <c r="G320" i="3"/>
  <c r="L320" i="3" s="1"/>
  <c r="G321" i="3"/>
  <c r="L321" i="3" s="1"/>
  <c r="G322" i="3"/>
  <c r="L322" i="3" s="1"/>
  <c r="G323" i="3"/>
  <c r="L323" i="3" s="1"/>
  <c r="G324" i="3"/>
  <c r="L324" i="3" s="1"/>
  <c r="G325" i="3"/>
  <c r="L325" i="3" s="1"/>
  <c r="G326" i="3"/>
  <c r="L326" i="3" s="1"/>
  <c r="G327" i="3"/>
  <c r="L327" i="3" s="1"/>
  <c r="G328" i="3"/>
  <c r="L328" i="3" s="1"/>
  <c r="G329" i="3"/>
  <c r="L329" i="3" s="1"/>
  <c r="G330" i="3"/>
  <c r="L330" i="3" s="1"/>
  <c r="G331" i="3"/>
  <c r="L331" i="3" s="1"/>
  <c r="G332" i="3"/>
  <c r="L332" i="3" s="1"/>
  <c r="G333" i="3"/>
  <c r="L333" i="3" s="1"/>
  <c r="G334" i="3"/>
  <c r="L334" i="3" s="1"/>
  <c r="G335" i="3"/>
  <c r="L335" i="3" s="1"/>
  <c r="G336" i="3"/>
  <c r="L336" i="3" s="1"/>
  <c r="G337" i="3"/>
  <c r="L337" i="3" s="1"/>
  <c r="G338" i="3"/>
  <c r="G339" i="3"/>
  <c r="L339" i="3" s="1"/>
  <c r="G340" i="3"/>
  <c r="G341" i="3"/>
  <c r="L341" i="3" s="1"/>
  <c r="G342" i="3"/>
  <c r="L342" i="3" s="1"/>
  <c r="G343" i="3"/>
  <c r="L343" i="3" s="1"/>
  <c r="G344" i="3"/>
  <c r="L344" i="3" s="1"/>
  <c r="G345" i="3"/>
  <c r="G346" i="3"/>
  <c r="L346" i="3" s="1"/>
  <c r="G347" i="3"/>
  <c r="G348" i="3"/>
  <c r="L348" i="3" s="1"/>
  <c r="G349" i="3"/>
  <c r="L349" i="3" s="1"/>
  <c r="G350" i="3"/>
  <c r="G351" i="3"/>
  <c r="L351" i="3" s="1"/>
  <c r="G352" i="3"/>
  <c r="G353" i="3"/>
  <c r="L353" i="3" s="1"/>
  <c r="G354" i="3"/>
  <c r="L354" i="3" s="1"/>
  <c r="G355" i="3"/>
  <c r="L355" i="3" s="1"/>
  <c r="G356" i="3"/>
  <c r="L356" i="3" s="1"/>
  <c r="G357" i="3"/>
  <c r="G358" i="3"/>
  <c r="L358" i="3" s="1"/>
  <c r="G359" i="3"/>
  <c r="G360" i="3"/>
  <c r="L360" i="3" s="1"/>
  <c r="G361" i="3"/>
  <c r="L361" i="3" s="1"/>
  <c r="G362" i="3"/>
  <c r="G363" i="3"/>
  <c r="L363" i="3" s="1"/>
  <c r="G364" i="3"/>
  <c r="G365" i="3"/>
  <c r="L365" i="3" s="1"/>
  <c r="G366" i="3"/>
  <c r="L366" i="3" s="1"/>
  <c r="G367" i="3"/>
  <c r="L367" i="3" s="1"/>
  <c r="G368" i="3"/>
  <c r="L368" i="3" s="1"/>
  <c r="G369" i="3"/>
  <c r="G370" i="3"/>
  <c r="L370" i="3" s="1"/>
  <c r="G371" i="3"/>
  <c r="G372" i="3"/>
  <c r="L372" i="3" s="1"/>
  <c r="G373" i="3"/>
  <c r="L373" i="3" s="1"/>
  <c r="G374" i="3"/>
  <c r="G375" i="3"/>
  <c r="L375" i="3" s="1"/>
  <c r="G376" i="3"/>
  <c r="G377" i="3"/>
  <c r="L377" i="3" s="1"/>
  <c r="G378" i="3"/>
  <c r="L378" i="3" s="1"/>
  <c r="G379" i="3"/>
  <c r="L379" i="3" s="1"/>
  <c r="G380" i="3"/>
  <c r="L380" i="3" s="1"/>
  <c r="G381" i="3"/>
  <c r="G382" i="3"/>
  <c r="L382" i="3" s="1"/>
  <c r="G383" i="3"/>
  <c r="G384" i="3"/>
  <c r="L384" i="3" s="1"/>
  <c r="G385" i="3"/>
  <c r="L385" i="3" s="1"/>
  <c r="G386" i="3"/>
  <c r="G387" i="3"/>
  <c r="L387" i="3" s="1"/>
  <c r="G388" i="3"/>
  <c r="G389" i="3"/>
  <c r="L389" i="3" s="1"/>
  <c r="G390" i="3"/>
  <c r="L390" i="3" s="1"/>
  <c r="G391" i="3"/>
  <c r="L391" i="3" s="1"/>
  <c r="G392" i="3"/>
  <c r="G393" i="3"/>
  <c r="G394" i="3"/>
  <c r="L394" i="3" s="1"/>
  <c r="G395" i="3"/>
  <c r="G396" i="3"/>
  <c r="L396" i="3" s="1"/>
  <c r="G397" i="3"/>
  <c r="L397" i="3" s="1"/>
  <c r="G398" i="3"/>
  <c r="G399" i="3"/>
  <c r="L399" i="3" s="1"/>
  <c r="G400" i="3"/>
  <c r="G401" i="3"/>
  <c r="L401" i="3" s="1"/>
  <c r="G402" i="3"/>
  <c r="L402" i="3" s="1"/>
  <c r="G403" i="3"/>
  <c r="L403" i="3" s="1"/>
  <c r="G404" i="3"/>
  <c r="L404" i="3" s="1"/>
  <c r="G405" i="3"/>
  <c r="G406" i="3"/>
  <c r="L406" i="3" s="1"/>
  <c r="G407" i="3"/>
  <c r="G408" i="3"/>
  <c r="L408" i="3" s="1"/>
  <c r="G409" i="3"/>
  <c r="L409" i="3" s="1"/>
  <c r="G410" i="3"/>
  <c r="G411" i="3"/>
  <c r="L411" i="3" s="1"/>
  <c r="G412" i="3"/>
  <c r="G413" i="3"/>
  <c r="L413" i="3" s="1"/>
  <c r="G414" i="3"/>
  <c r="L414" i="3" s="1"/>
  <c r="G415" i="3"/>
  <c r="L415" i="3" s="1"/>
  <c r="G416" i="3"/>
  <c r="L416" i="3" s="1"/>
  <c r="G417" i="3"/>
  <c r="G418" i="3"/>
  <c r="L418" i="3" s="1"/>
  <c r="G419" i="3"/>
  <c r="G420" i="3"/>
  <c r="L420" i="3" s="1"/>
  <c r="G421" i="3"/>
  <c r="L421" i="3" s="1"/>
  <c r="G422" i="3"/>
  <c r="G423" i="3"/>
  <c r="L423" i="3" s="1"/>
  <c r="G424" i="3"/>
  <c r="G425" i="3"/>
  <c r="L425" i="3" s="1"/>
  <c r="G426" i="3"/>
  <c r="L426" i="3" s="1"/>
  <c r="G427" i="3"/>
  <c r="L427" i="3" s="1"/>
  <c r="G428" i="3"/>
  <c r="G429" i="3"/>
  <c r="G430" i="3"/>
  <c r="L430" i="3" s="1"/>
  <c r="G431" i="3"/>
  <c r="G432" i="3"/>
  <c r="L432" i="3" s="1"/>
  <c r="G433" i="3"/>
  <c r="L433" i="3" s="1"/>
  <c r="G434" i="3"/>
  <c r="L434" i="3" s="1"/>
  <c r="G435" i="3"/>
  <c r="L435" i="3" s="1"/>
  <c r="G436" i="3"/>
  <c r="G437" i="3"/>
  <c r="L437" i="3" s="1"/>
  <c r="G438" i="3"/>
  <c r="L438" i="3" s="1"/>
  <c r="G439" i="3"/>
  <c r="L439" i="3" s="1"/>
  <c r="G440" i="3"/>
  <c r="L440" i="3" s="1"/>
  <c r="G441" i="3"/>
  <c r="G442" i="3"/>
  <c r="L442" i="3" s="1"/>
  <c r="G443" i="3"/>
  <c r="G444" i="3"/>
  <c r="L444" i="3" s="1"/>
  <c r="G445" i="3"/>
  <c r="L445" i="3" s="1"/>
  <c r="G446" i="3"/>
  <c r="G447" i="3"/>
  <c r="L447" i="3" s="1"/>
  <c r="G448" i="3"/>
  <c r="G449" i="3"/>
  <c r="L449" i="3" s="1"/>
  <c r="G450" i="3"/>
  <c r="L450" i="3" s="1"/>
  <c r="G451" i="3"/>
  <c r="L451" i="3" s="1"/>
  <c r="G452" i="3"/>
  <c r="L452" i="3" s="1"/>
  <c r="G453" i="3"/>
  <c r="G454" i="3"/>
  <c r="L454" i="3" s="1"/>
  <c r="G455" i="3"/>
  <c r="G456" i="3"/>
  <c r="L456" i="3" s="1"/>
  <c r="G457" i="3"/>
  <c r="L457" i="3" s="1"/>
  <c r="G458" i="3"/>
  <c r="G459" i="3"/>
  <c r="L459" i="3" s="1"/>
  <c r="G460" i="3"/>
  <c r="G461" i="3"/>
  <c r="L461" i="3" s="1"/>
  <c r="G462" i="3"/>
  <c r="L462" i="3" s="1"/>
  <c r="G463" i="3"/>
  <c r="L463" i="3" s="1"/>
  <c r="G464" i="3"/>
  <c r="L464" i="3" s="1"/>
  <c r="G465" i="3"/>
  <c r="G466" i="3"/>
  <c r="L466" i="3" s="1"/>
  <c r="G467" i="3"/>
  <c r="G468" i="3"/>
  <c r="L468" i="3" s="1"/>
  <c r="G469" i="3"/>
  <c r="L469" i="3" s="1"/>
  <c r="G470" i="3"/>
  <c r="G471" i="3"/>
  <c r="L471" i="3" s="1"/>
  <c r="G472" i="3"/>
  <c r="G473" i="3"/>
  <c r="L473" i="3" s="1"/>
  <c r="G474" i="3"/>
  <c r="L474" i="3" s="1"/>
  <c r="G475" i="3"/>
  <c r="L475" i="3" s="1"/>
  <c r="G476" i="3"/>
  <c r="L476" i="3" s="1"/>
  <c r="G477" i="3"/>
  <c r="G478" i="3"/>
  <c r="L478" i="3" s="1"/>
  <c r="G479" i="3"/>
  <c r="G480" i="3"/>
  <c r="L480" i="3" s="1"/>
  <c r="G481" i="3"/>
  <c r="L481" i="3" s="1"/>
  <c r="G482" i="3"/>
  <c r="G483" i="3"/>
  <c r="L483" i="3" s="1"/>
  <c r="G484" i="3"/>
  <c r="G485" i="3"/>
  <c r="L485" i="3" s="1"/>
  <c r="G486" i="3"/>
  <c r="L486" i="3" s="1"/>
  <c r="G487" i="3"/>
  <c r="L487" i="3" s="1"/>
  <c r="G488" i="3"/>
  <c r="L488" i="3" s="1"/>
  <c r="G489" i="3"/>
  <c r="G490" i="3"/>
  <c r="L490" i="3" s="1"/>
  <c r="G491" i="3"/>
  <c r="G492" i="3"/>
  <c r="L492" i="3" s="1"/>
  <c r="G493" i="3"/>
  <c r="L493" i="3" s="1"/>
  <c r="G494" i="3"/>
  <c r="G495" i="3"/>
  <c r="L495" i="3" s="1"/>
  <c r="G496" i="3"/>
  <c r="G497" i="3"/>
  <c r="L497" i="3" s="1"/>
  <c r="G498" i="3"/>
  <c r="L498" i="3" s="1"/>
  <c r="G499" i="3"/>
  <c r="L499" i="3" s="1"/>
  <c r="G500" i="3"/>
  <c r="L500" i="3" s="1"/>
  <c r="G501" i="3"/>
  <c r="G502" i="3"/>
  <c r="L502" i="3" s="1"/>
  <c r="G503" i="3"/>
  <c r="G504" i="3"/>
  <c r="L504" i="3" s="1"/>
  <c r="G505" i="3"/>
  <c r="L505" i="3" s="1"/>
  <c r="G506" i="3"/>
  <c r="G507" i="3"/>
  <c r="L507" i="3" s="1"/>
  <c r="G508" i="3"/>
  <c r="G509" i="3"/>
  <c r="L509" i="3" s="1"/>
  <c r="G510" i="3"/>
  <c r="L510" i="3" s="1"/>
  <c r="G511" i="3"/>
  <c r="L511" i="3" s="1"/>
  <c r="G512" i="3"/>
  <c r="L512" i="3" s="1"/>
  <c r="G513" i="3"/>
  <c r="G514" i="3"/>
  <c r="L514" i="3" s="1"/>
  <c r="G515" i="3"/>
  <c r="G516" i="3"/>
  <c r="L516" i="3" s="1"/>
  <c r="G517" i="3"/>
  <c r="L517" i="3" s="1"/>
  <c r="G518" i="3"/>
  <c r="G519" i="3"/>
  <c r="L519" i="3" s="1"/>
  <c r="G520" i="3"/>
  <c r="G521" i="3"/>
  <c r="L521" i="3" s="1"/>
  <c r="G522" i="3"/>
  <c r="L522" i="3" s="1"/>
  <c r="G523" i="3"/>
  <c r="L523" i="3" s="1"/>
  <c r="G524" i="3"/>
  <c r="L524" i="3" s="1"/>
  <c r="G525" i="3"/>
  <c r="G526" i="3"/>
  <c r="L526" i="3" s="1"/>
  <c r="G527" i="3"/>
  <c r="G528" i="3"/>
  <c r="L528" i="3" s="1"/>
  <c r="G529" i="3"/>
  <c r="L529" i="3" s="1"/>
  <c r="G530" i="3"/>
  <c r="G531" i="3"/>
  <c r="L531" i="3" s="1"/>
  <c r="G532" i="3"/>
  <c r="G533" i="3"/>
  <c r="L533" i="3" s="1"/>
  <c r="G534" i="3"/>
  <c r="L534" i="3" s="1"/>
  <c r="G535" i="3"/>
  <c r="L535" i="3" s="1"/>
  <c r="G536" i="3"/>
  <c r="L536" i="3" s="1"/>
  <c r="G537" i="3"/>
  <c r="G538" i="3"/>
  <c r="L538" i="3" s="1"/>
  <c r="G539" i="3"/>
  <c r="G540" i="3"/>
  <c r="L540" i="3" s="1"/>
  <c r="G541" i="3"/>
  <c r="L541" i="3" s="1"/>
  <c r="G542" i="3"/>
  <c r="G543" i="3"/>
  <c r="L543" i="3" s="1"/>
  <c r="G544" i="3"/>
  <c r="G545" i="3"/>
  <c r="L545" i="3" s="1"/>
  <c r="G546" i="3"/>
  <c r="L546" i="3" s="1"/>
  <c r="G547" i="3"/>
  <c r="L547" i="3" s="1"/>
  <c r="G548" i="3"/>
  <c r="L548" i="3" s="1"/>
  <c r="G549" i="3"/>
  <c r="G550" i="3"/>
  <c r="L550" i="3" s="1"/>
  <c r="G551" i="3"/>
  <c r="G552" i="3"/>
  <c r="L552" i="3" s="1"/>
  <c r="G553" i="3"/>
  <c r="L553" i="3" s="1"/>
  <c r="G554" i="3"/>
  <c r="G555" i="3"/>
  <c r="L555" i="3" s="1"/>
  <c r="G556" i="3"/>
  <c r="G557" i="3"/>
  <c r="L557" i="3" s="1"/>
  <c r="G558" i="3"/>
  <c r="L558" i="3" s="1"/>
  <c r="G559" i="3"/>
  <c r="L559" i="3" s="1"/>
  <c r="G560" i="3"/>
  <c r="L560" i="3" s="1"/>
  <c r="G561" i="3"/>
  <c r="G562" i="3"/>
  <c r="L562" i="3" s="1"/>
  <c r="G563" i="3"/>
  <c r="G564" i="3"/>
  <c r="L564" i="3" s="1"/>
  <c r="G565" i="3"/>
  <c r="L565" i="3" s="1"/>
  <c r="G566" i="3"/>
  <c r="G567" i="3"/>
  <c r="L567" i="3" s="1"/>
  <c r="G568" i="3"/>
  <c r="G569" i="3"/>
  <c r="L569" i="3" s="1"/>
  <c r="G570" i="3"/>
  <c r="L570" i="3" s="1"/>
  <c r="G571" i="3"/>
  <c r="L571" i="3" s="1"/>
  <c r="G572" i="3"/>
  <c r="L572" i="3" s="1"/>
  <c r="G573" i="3"/>
  <c r="G574" i="3"/>
  <c r="L574" i="3" s="1"/>
  <c r="G575" i="3"/>
  <c r="G576" i="3"/>
  <c r="L576" i="3" s="1"/>
  <c r="G577" i="3"/>
  <c r="L577" i="3" s="1"/>
  <c r="G578" i="3"/>
  <c r="L578" i="3" s="1"/>
  <c r="G579" i="3"/>
  <c r="L579" i="3" s="1"/>
  <c r="G580" i="3"/>
  <c r="G581" i="3"/>
  <c r="L581" i="3" s="1"/>
  <c r="G582" i="3"/>
  <c r="L582" i="3" s="1"/>
  <c r="G583" i="3"/>
  <c r="L583" i="3" s="1"/>
  <c r="G584" i="3"/>
  <c r="L584" i="3" s="1"/>
  <c r="G585" i="3"/>
  <c r="G586" i="3"/>
  <c r="L586" i="3" s="1"/>
  <c r="G587" i="3"/>
  <c r="G588" i="3"/>
  <c r="L588" i="3" s="1"/>
  <c r="G589" i="3"/>
  <c r="L589" i="3" s="1"/>
  <c r="G590" i="3"/>
  <c r="G591" i="3"/>
  <c r="L591" i="3" s="1"/>
  <c r="G592" i="3"/>
  <c r="G593" i="3"/>
  <c r="L593" i="3" s="1"/>
  <c r="G594" i="3"/>
  <c r="L594" i="3" s="1"/>
  <c r="G595" i="3"/>
  <c r="L595" i="3" s="1"/>
  <c r="G596" i="3"/>
  <c r="L596" i="3" s="1"/>
  <c r="G597" i="3"/>
  <c r="G598" i="3"/>
  <c r="L598" i="3" s="1"/>
  <c r="G599" i="3"/>
  <c r="G600" i="3"/>
  <c r="L600" i="3" s="1"/>
  <c r="G601" i="3"/>
  <c r="L601" i="3" s="1"/>
  <c r="G602" i="3"/>
  <c r="G603" i="3"/>
  <c r="L603" i="3" s="1"/>
  <c r="G604" i="3"/>
  <c r="G605" i="3"/>
  <c r="L605" i="3" s="1"/>
  <c r="G606" i="3"/>
  <c r="L606" i="3" s="1"/>
  <c r="G607" i="3"/>
  <c r="L607" i="3" s="1"/>
  <c r="G608" i="3"/>
  <c r="L608" i="3" s="1"/>
  <c r="G319" i="3"/>
  <c r="L319" i="3" s="1"/>
  <c r="I317" i="3"/>
  <c r="L317" i="3" s="1"/>
  <c r="L599" i="3" l="1"/>
  <c r="L587" i="3"/>
  <c r="L575" i="3"/>
  <c r="L563" i="3"/>
  <c r="L551" i="3"/>
  <c r="L539" i="3"/>
  <c r="L527" i="3"/>
  <c r="L515" i="3"/>
  <c r="L503" i="3"/>
  <c r="L491" i="3"/>
  <c r="L479" i="3"/>
  <c r="L467" i="3"/>
  <c r="L455" i="3"/>
  <c r="L443" i="3"/>
  <c r="L431" i="3"/>
  <c r="L419" i="3"/>
  <c r="L407" i="3"/>
  <c r="L395" i="3"/>
  <c r="L383" i="3"/>
  <c r="L371" i="3"/>
  <c r="L359" i="3"/>
  <c r="L347" i="3"/>
  <c r="L597" i="3"/>
  <c r="L585" i="3"/>
  <c r="L573" i="3"/>
  <c r="L561" i="3"/>
  <c r="L549" i="3"/>
  <c r="L537" i="3"/>
  <c r="L525" i="3"/>
  <c r="L513" i="3"/>
  <c r="L501" i="3"/>
  <c r="L489" i="3"/>
  <c r="L477" i="3"/>
  <c r="L465" i="3"/>
  <c r="L453" i="3"/>
  <c r="L441" i="3"/>
  <c r="L429" i="3"/>
  <c r="L417" i="3"/>
  <c r="L405" i="3"/>
  <c r="L393" i="3"/>
  <c r="L381" i="3"/>
  <c r="L369" i="3"/>
  <c r="L357" i="3"/>
  <c r="L345" i="3"/>
  <c r="L428" i="3"/>
  <c r="L392" i="3"/>
  <c r="L604" i="3"/>
  <c r="L592" i="3"/>
  <c r="L580" i="3"/>
  <c r="L568" i="3"/>
  <c r="L556" i="3"/>
  <c r="L544" i="3"/>
  <c r="L532" i="3"/>
  <c r="L520" i="3"/>
  <c r="L508" i="3"/>
  <c r="L496" i="3"/>
  <c r="L484" i="3"/>
  <c r="L472" i="3"/>
  <c r="L460" i="3"/>
  <c r="L448" i="3"/>
  <c r="L436" i="3"/>
  <c r="L424" i="3"/>
  <c r="L412" i="3"/>
  <c r="L400" i="3"/>
  <c r="L388" i="3"/>
  <c r="L376" i="3"/>
  <c r="L364" i="3"/>
  <c r="L352" i="3"/>
  <c r="L340" i="3"/>
  <c r="L602" i="3"/>
  <c r="L590" i="3"/>
  <c r="L566" i="3"/>
  <c r="L554" i="3"/>
  <c r="L542" i="3"/>
  <c r="L530" i="3"/>
  <c r="L518" i="3"/>
  <c r="L506" i="3"/>
  <c r="L494" i="3"/>
  <c r="L482" i="3"/>
  <c r="L470" i="3"/>
  <c r="L458" i="3"/>
  <c r="L446" i="3"/>
  <c r="L422" i="3"/>
  <c r="L410" i="3"/>
  <c r="L398" i="3"/>
  <c r="L386" i="3"/>
  <c r="L374" i="3"/>
  <c r="L362" i="3"/>
  <c r="L350" i="3"/>
  <c r="L338" i="3"/>
  <c r="T2" i="1"/>
  <c r="K22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H15" i="3"/>
  <c r="H17" i="3"/>
  <c r="H18" i="3"/>
  <c r="H19" i="3"/>
  <c r="H20" i="3"/>
  <c r="H21" i="3"/>
  <c r="K20" i="3" l="1"/>
  <c r="K21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15" i="3"/>
  <c r="K16" i="3"/>
  <c r="K17" i="3"/>
  <c r="K18" i="3"/>
  <c r="K19" i="3"/>
  <c r="I16" i="3"/>
  <c r="L16" i="3" s="1"/>
  <c r="I17" i="3"/>
  <c r="L17" i="3" s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15" i="3"/>
  <c r="H282" i="3"/>
  <c r="H283" i="3"/>
  <c r="H284" i="3"/>
  <c r="H285" i="3"/>
  <c r="H286" i="3"/>
  <c r="H287" i="3"/>
  <c r="H273" i="3"/>
  <c r="H274" i="3"/>
  <c r="H275" i="3"/>
  <c r="H276" i="3"/>
  <c r="H277" i="3"/>
  <c r="H278" i="3"/>
  <c r="H279" i="3"/>
  <c r="H280" i="3"/>
  <c r="H281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53" i="3"/>
  <c r="H54" i="3"/>
  <c r="H55" i="3"/>
  <c r="H56" i="3"/>
  <c r="H57" i="3"/>
  <c r="H58" i="3"/>
  <c r="H59" i="3"/>
  <c r="H60" i="3"/>
  <c r="H61" i="3"/>
  <c r="H41" i="3"/>
  <c r="H42" i="3"/>
  <c r="H43" i="3"/>
  <c r="H44" i="3"/>
  <c r="H45" i="3"/>
  <c r="H46" i="3"/>
  <c r="H47" i="3"/>
  <c r="H48" i="3"/>
  <c r="H49" i="3"/>
  <c r="H50" i="3"/>
  <c r="H51" i="3"/>
  <c r="H52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2" i="3"/>
  <c r="H23" i="3"/>
  <c r="H24" i="3"/>
  <c r="H25" i="3"/>
  <c r="H26" i="3"/>
  <c r="H27" i="3"/>
  <c r="G307" i="3"/>
  <c r="G293" i="3"/>
  <c r="G294" i="3"/>
  <c r="G295" i="3"/>
  <c r="G296" i="3"/>
  <c r="G297" i="3"/>
  <c r="G298" i="3"/>
  <c r="G299" i="3"/>
  <c r="G300" i="3"/>
  <c r="G301" i="3"/>
  <c r="L301" i="3" s="1"/>
  <c r="G302" i="3"/>
  <c r="G303" i="3"/>
  <c r="G304" i="3"/>
  <c r="G305" i="3"/>
  <c r="G306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16" i="3"/>
  <c r="G117" i="3"/>
  <c r="G118" i="3"/>
  <c r="G119" i="3"/>
  <c r="G120" i="3"/>
  <c r="G121" i="3"/>
  <c r="G122" i="3"/>
  <c r="G123" i="3"/>
  <c r="G124" i="3"/>
  <c r="G125" i="3"/>
  <c r="G12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7" i="3"/>
  <c r="G28" i="3"/>
  <c r="G29" i="3"/>
  <c r="G30" i="3"/>
  <c r="G31" i="3"/>
  <c r="G32" i="3"/>
  <c r="G33" i="3"/>
  <c r="G34" i="3"/>
  <c r="G35" i="3"/>
  <c r="G36" i="3"/>
  <c r="G37" i="3"/>
  <c r="G38" i="3"/>
  <c r="G18" i="3"/>
  <c r="G19" i="3"/>
  <c r="G20" i="3"/>
  <c r="G21" i="3"/>
  <c r="G22" i="3"/>
  <c r="G23" i="3"/>
  <c r="G24" i="3"/>
  <c r="G25" i="3"/>
  <c r="G26" i="3"/>
  <c r="L308" i="3" l="1"/>
  <c r="L181" i="3"/>
  <c r="L157" i="3"/>
  <c r="L289" i="3"/>
  <c r="L277" i="3"/>
  <c r="L265" i="3"/>
  <c r="L253" i="3"/>
  <c r="L241" i="3"/>
  <c r="L229" i="3"/>
  <c r="L217" i="3"/>
  <c r="L205" i="3"/>
  <c r="L193" i="3"/>
  <c r="L169" i="3"/>
  <c r="L145" i="3"/>
  <c r="L133" i="3"/>
  <c r="L121" i="3"/>
  <c r="L109" i="3"/>
  <c r="L97" i="3"/>
  <c r="L85" i="3"/>
  <c r="L73" i="3"/>
  <c r="L49" i="3"/>
  <c r="L37" i="3"/>
  <c r="L299" i="3"/>
  <c r="L287" i="3"/>
  <c r="L275" i="3"/>
  <c r="L263" i="3"/>
  <c r="L251" i="3"/>
  <c r="L239" i="3"/>
  <c r="L227" i="3"/>
  <c r="L215" i="3"/>
  <c r="L203" i="3"/>
  <c r="L191" i="3"/>
  <c r="L179" i="3"/>
  <c r="L167" i="3"/>
  <c r="L155" i="3"/>
  <c r="L143" i="3"/>
  <c r="L131" i="3"/>
  <c r="L119" i="3"/>
  <c r="L107" i="3"/>
  <c r="L95" i="3"/>
  <c r="L83" i="3"/>
  <c r="L71" i="3"/>
  <c r="L59" i="3"/>
  <c r="L35" i="3"/>
  <c r="L23" i="3"/>
  <c r="L117" i="3"/>
  <c r="L57" i="3"/>
  <c r="L21" i="3"/>
  <c r="L298" i="3"/>
  <c r="L286" i="3"/>
  <c r="L274" i="3"/>
  <c r="L262" i="3"/>
  <c r="L250" i="3"/>
  <c r="L238" i="3"/>
  <c r="L226" i="3"/>
  <c r="L214" i="3"/>
  <c r="L202" i="3"/>
  <c r="L190" i="3"/>
  <c r="L178" i="3"/>
  <c r="L166" i="3"/>
  <c r="L154" i="3"/>
  <c r="L142" i="3"/>
  <c r="L130" i="3"/>
  <c r="L118" i="3"/>
  <c r="L106" i="3"/>
  <c r="L94" i="3"/>
  <c r="L82" i="3"/>
  <c r="L70" i="3"/>
  <c r="L58" i="3"/>
  <c r="L46" i="3"/>
  <c r="L34" i="3"/>
  <c r="L22" i="3"/>
  <c r="L273" i="3"/>
  <c r="L165" i="3"/>
  <c r="L296" i="3"/>
  <c r="L284" i="3"/>
  <c r="L272" i="3"/>
  <c r="L260" i="3"/>
  <c r="L248" i="3"/>
  <c r="L236" i="3"/>
  <c r="L224" i="3"/>
  <c r="L212" i="3"/>
  <c r="L200" i="3"/>
  <c r="L188" i="3"/>
  <c r="L176" i="3"/>
  <c r="L164" i="3"/>
  <c r="L152" i="3"/>
  <c r="L140" i="3"/>
  <c r="L128" i="3"/>
  <c r="L116" i="3"/>
  <c r="L104" i="3"/>
  <c r="L92" i="3"/>
  <c r="L80" i="3"/>
  <c r="L68" i="3"/>
  <c r="L56" i="3"/>
  <c r="L44" i="3"/>
  <c r="L32" i="3"/>
  <c r="L20" i="3"/>
  <c r="L237" i="3"/>
  <c r="L45" i="3"/>
  <c r="L307" i="3"/>
  <c r="L295" i="3"/>
  <c r="L283" i="3"/>
  <c r="L271" i="3"/>
  <c r="L259" i="3"/>
  <c r="L247" i="3"/>
  <c r="L235" i="3"/>
  <c r="L223" i="3"/>
  <c r="L211" i="3"/>
  <c r="L199" i="3"/>
  <c r="L187" i="3"/>
  <c r="L175" i="3"/>
  <c r="L163" i="3"/>
  <c r="L151" i="3"/>
  <c r="L139" i="3"/>
  <c r="L127" i="3"/>
  <c r="L115" i="3"/>
  <c r="L103" i="3"/>
  <c r="L91" i="3"/>
  <c r="L79" i="3"/>
  <c r="L67" i="3"/>
  <c r="L55" i="3"/>
  <c r="L43" i="3"/>
  <c r="L31" i="3"/>
  <c r="L19" i="3"/>
  <c r="L297" i="3"/>
  <c r="L306" i="3"/>
  <c r="L294" i="3"/>
  <c r="L282" i="3"/>
  <c r="L270" i="3"/>
  <c r="L258" i="3"/>
  <c r="L246" i="3"/>
  <c r="L234" i="3"/>
  <c r="L222" i="3"/>
  <c r="L210" i="3"/>
  <c r="L198" i="3"/>
  <c r="L186" i="3"/>
  <c r="L174" i="3"/>
  <c r="L162" i="3"/>
  <c r="L150" i="3"/>
  <c r="L138" i="3"/>
  <c r="L126" i="3"/>
  <c r="L114" i="3"/>
  <c r="L102" i="3"/>
  <c r="L90" i="3"/>
  <c r="L78" i="3"/>
  <c r="L66" i="3"/>
  <c r="L54" i="3"/>
  <c r="L42" i="3"/>
  <c r="L30" i="3"/>
  <c r="L18" i="3"/>
  <c r="L261" i="3"/>
  <c r="L177" i="3"/>
  <c r="L105" i="3"/>
  <c r="L305" i="3"/>
  <c r="L293" i="3"/>
  <c r="L281" i="3"/>
  <c r="L269" i="3"/>
  <c r="L257" i="3"/>
  <c r="L245" i="3"/>
  <c r="L233" i="3"/>
  <c r="L221" i="3"/>
  <c r="L209" i="3"/>
  <c r="L197" i="3"/>
  <c r="L185" i="3"/>
  <c r="L173" i="3"/>
  <c r="L161" i="3"/>
  <c r="L149" i="3"/>
  <c r="L137" i="3"/>
  <c r="L125" i="3"/>
  <c r="L113" i="3"/>
  <c r="L101" i="3"/>
  <c r="L89" i="3"/>
  <c r="L77" i="3"/>
  <c r="L65" i="3"/>
  <c r="L53" i="3"/>
  <c r="L41" i="3"/>
  <c r="L29" i="3"/>
  <c r="L249" i="3"/>
  <c r="L93" i="3"/>
  <c r="L61" i="3"/>
  <c r="L304" i="3"/>
  <c r="L292" i="3"/>
  <c r="L280" i="3"/>
  <c r="L268" i="3"/>
  <c r="L256" i="3"/>
  <c r="L244" i="3"/>
  <c r="L232" i="3"/>
  <c r="L220" i="3"/>
  <c r="L208" i="3"/>
  <c r="L196" i="3"/>
  <c r="L184" i="3"/>
  <c r="L172" i="3"/>
  <c r="L160" i="3"/>
  <c r="L148" i="3"/>
  <c r="L136" i="3"/>
  <c r="L124" i="3"/>
  <c r="L112" i="3"/>
  <c r="L100" i="3"/>
  <c r="L88" i="3"/>
  <c r="L76" i="3"/>
  <c r="L64" i="3"/>
  <c r="L52" i="3"/>
  <c r="L40" i="3"/>
  <c r="L28" i="3"/>
  <c r="L15" i="3"/>
  <c r="L201" i="3"/>
  <c r="L129" i="3"/>
  <c r="L69" i="3"/>
  <c r="L303" i="3"/>
  <c r="L291" i="3"/>
  <c r="L279" i="3"/>
  <c r="L267" i="3"/>
  <c r="L255" i="3"/>
  <c r="L243" i="3"/>
  <c r="L231" i="3"/>
  <c r="L219" i="3"/>
  <c r="L207" i="3"/>
  <c r="L195" i="3"/>
  <c r="L183" i="3"/>
  <c r="L171" i="3"/>
  <c r="L159" i="3"/>
  <c r="L147" i="3"/>
  <c r="L135" i="3"/>
  <c r="L123" i="3"/>
  <c r="L111" i="3"/>
  <c r="L99" i="3"/>
  <c r="L87" i="3"/>
  <c r="L75" i="3"/>
  <c r="L63" i="3"/>
  <c r="L51" i="3"/>
  <c r="L39" i="3"/>
  <c r="L27" i="3"/>
  <c r="L285" i="3"/>
  <c r="L225" i="3"/>
  <c r="L141" i="3"/>
  <c r="L302" i="3"/>
  <c r="L290" i="3"/>
  <c r="L278" i="3"/>
  <c r="L266" i="3"/>
  <c r="L254" i="3"/>
  <c r="L242" i="3"/>
  <c r="L230" i="3"/>
  <c r="L218" i="3"/>
  <c r="L206" i="3"/>
  <c r="L194" i="3"/>
  <c r="L182" i="3"/>
  <c r="L170" i="3"/>
  <c r="L158" i="3"/>
  <c r="L146" i="3"/>
  <c r="L134" i="3"/>
  <c r="L122" i="3"/>
  <c r="L110" i="3"/>
  <c r="L98" i="3"/>
  <c r="L86" i="3"/>
  <c r="L74" i="3"/>
  <c r="L62" i="3"/>
  <c r="L50" i="3"/>
  <c r="L38" i="3"/>
  <c r="L26" i="3"/>
  <c r="L47" i="3"/>
  <c r="L213" i="3"/>
  <c r="L153" i="3"/>
  <c r="L81" i="3"/>
  <c r="L25" i="3"/>
  <c r="L189" i="3"/>
  <c r="L33" i="3"/>
  <c r="L300" i="3"/>
  <c r="L288" i="3"/>
  <c r="L276" i="3"/>
  <c r="L264" i="3"/>
  <c r="L252" i="3"/>
  <c r="L240" i="3"/>
  <c r="L228" i="3"/>
  <c r="L216" i="3"/>
  <c r="L204" i="3"/>
  <c r="L192" i="3"/>
  <c r="L180" i="3"/>
  <c r="L168" i="3"/>
  <c r="L156" i="3"/>
  <c r="L144" i="3"/>
  <c r="L132" i="3"/>
  <c r="L120" i="3"/>
  <c r="L108" i="3"/>
  <c r="L96" i="3"/>
  <c r="L84" i="3"/>
  <c r="L72" i="3"/>
  <c r="L60" i="3"/>
  <c r="L48" i="3"/>
  <c r="L36" i="3"/>
  <c r="L24" i="3"/>
  <c r="AG3" i="3"/>
  <c r="AG10" i="3"/>
  <c r="AG7" i="3" l="1"/>
  <c r="AG5" i="3"/>
  <c r="AG4" i="3"/>
  <c r="Z278" i="3" l="1"/>
  <c r="Z436" i="3"/>
  <c r="Z580" i="3"/>
  <c r="Z135" i="3"/>
  <c r="Z279" i="3"/>
  <c r="Z401" i="3"/>
  <c r="Z545" i="3"/>
  <c r="Z100" i="3"/>
  <c r="Z244" i="3"/>
  <c r="Z438" i="3"/>
  <c r="Z582" i="3"/>
  <c r="Z137" i="3"/>
  <c r="Z281" i="3"/>
  <c r="Z415" i="3"/>
  <c r="Z559" i="3"/>
  <c r="Z114" i="3"/>
  <c r="Z258" i="3"/>
  <c r="Z464" i="3"/>
  <c r="Z608" i="3"/>
  <c r="Z163" i="3"/>
  <c r="Z307" i="3"/>
  <c r="Z369" i="3"/>
  <c r="Z513" i="3"/>
  <c r="Z68" i="3"/>
  <c r="Z212" i="3"/>
  <c r="Z442" i="3"/>
  <c r="Z586" i="3"/>
  <c r="Z141" i="3"/>
  <c r="Z285" i="3"/>
  <c r="Z448" i="3"/>
  <c r="Z592" i="3"/>
  <c r="Z147" i="3"/>
  <c r="Z291" i="3"/>
  <c r="Z413" i="3"/>
  <c r="Z557" i="3"/>
  <c r="Z112" i="3"/>
  <c r="Z256" i="3"/>
  <c r="Z450" i="3"/>
  <c r="Z594" i="3"/>
  <c r="Z149" i="3"/>
  <c r="Z293" i="3"/>
  <c r="Z427" i="3"/>
  <c r="Z571" i="3"/>
  <c r="Z126" i="3"/>
  <c r="Z270" i="3"/>
  <c r="Z332" i="3"/>
  <c r="Z476" i="3"/>
  <c r="Z326" i="3"/>
  <c r="Z175" i="3"/>
  <c r="Z30" i="3"/>
  <c r="Z381" i="3"/>
  <c r="Z525" i="3"/>
  <c r="Z80" i="3"/>
  <c r="Z224" i="3"/>
  <c r="Z454" i="3"/>
  <c r="Z598" i="3"/>
  <c r="Z153" i="3"/>
  <c r="Z297" i="3"/>
  <c r="Z395" i="3"/>
  <c r="Z539" i="3"/>
  <c r="Z94" i="3"/>
  <c r="Z238" i="3"/>
  <c r="Z456" i="3"/>
  <c r="Z600" i="3"/>
  <c r="Z155" i="3"/>
  <c r="Z299" i="3"/>
  <c r="Z433" i="3"/>
  <c r="Z577" i="3"/>
  <c r="Z132" i="3"/>
  <c r="Z276" i="3"/>
  <c r="Z410" i="3"/>
  <c r="Z554" i="3"/>
  <c r="Z109" i="3"/>
  <c r="Z253" i="3"/>
  <c r="Z387" i="3"/>
  <c r="Z531" i="3"/>
  <c r="Z86" i="3"/>
  <c r="Z230" i="3"/>
  <c r="Z460" i="3"/>
  <c r="Z604" i="3"/>
  <c r="Z159" i="3"/>
  <c r="Z303" i="3"/>
  <c r="Z425" i="3"/>
  <c r="Z569" i="3"/>
  <c r="Z124" i="3"/>
  <c r="Z268" i="3"/>
  <c r="Z462" i="3"/>
  <c r="Z606" i="3"/>
  <c r="Z161" i="3"/>
  <c r="Z305" i="3"/>
  <c r="Z439" i="3"/>
  <c r="Z583" i="3"/>
  <c r="Z138" i="3"/>
  <c r="Z282" i="3"/>
  <c r="Z344" i="3"/>
  <c r="Z488" i="3"/>
  <c r="Z43" i="3"/>
  <c r="Z187" i="3"/>
  <c r="Z393" i="3"/>
  <c r="Z537" i="3"/>
  <c r="Z92" i="3"/>
  <c r="Z236" i="3"/>
  <c r="Z466" i="3"/>
  <c r="Z610" i="3"/>
  <c r="Z165" i="3"/>
  <c r="Z20" i="3"/>
  <c r="Z472" i="3"/>
  <c r="Z322" i="3"/>
  <c r="Z171" i="3"/>
  <c r="Z26" i="3"/>
  <c r="Z437" i="3"/>
  <c r="Z581" i="3"/>
  <c r="Z136" i="3"/>
  <c r="Z280" i="3"/>
  <c r="Z330" i="3"/>
  <c r="Z474" i="3"/>
  <c r="Z324" i="3"/>
  <c r="Z173" i="3"/>
  <c r="Z28" i="3"/>
  <c r="Z451" i="3"/>
  <c r="Z595" i="3"/>
  <c r="Z150" i="3"/>
  <c r="Z294" i="3"/>
  <c r="Z356" i="3"/>
  <c r="Z500" i="3"/>
  <c r="Z55" i="3"/>
  <c r="Z199" i="3"/>
  <c r="Z405" i="3"/>
  <c r="Z549" i="3"/>
  <c r="Z104" i="3"/>
  <c r="Z17" i="3"/>
  <c r="Z302" i="3"/>
  <c r="Z340" i="3"/>
  <c r="Z484" i="3"/>
  <c r="Z39" i="3"/>
  <c r="Z183" i="3"/>
  <c r="Z18" i="3"/>
  <c r="Z449" i="3"/>
  <c r="Z593" i="3"/>
  <c r="Z148" i="3"/>
  <c r="Z292" i="3"/>
  <c r="Z342" i="3"/>
  <c r="Z486" i="3"/>
  <c r="Z41" i="3"/>
  <c r="Z185" i="3"/>
  <c r="Z14" i="3"/>
  <c r="Z463" i="3"/>
  <c r="Z607" i="3"/>
  <c r="Z162" i="3"/>
  <c r="Z306" i="3"/>
  <c r="Z368" i="3"/>
  <c r="Z512" i="3"/>
  <c r="Z67" i="3"/>
  <c r="Z211" i="3"/>
  <c r="Z417" i="3"/>
  <c r="Z561" i="3"/>
  <c r="Z116" i="3"/>
  <c r="Z260" i="3"/>
  <c r="Z346" i="3"/>
  <c r="Z490" i="3"/>
  <c r="Z45" i="3"/>
  <c r="Z189" i="3"/>
  <c r="Z352" i="3"/>
  <c r="Z496" i="3"/>
  <c r="Z51" i="3"/>
  <c r="Z195" i="3"/>
  <c r="Z461" i="3"/>
  <c r="Z605" i="3"/>
  <c r="Z160" i="3"/>
  <c r="Z304" i="3"/>
  <c r="Z354" i="3"/>
  <c r="Z498" i="3"/>
  <c r="Z53" i="3"/>
  <c r="Z197" i="3"/>
  <c r="Z331" i="3"/>
  <c r="Z475" i="3"/>
  <c r="Z325" i="3"/>
  <c r="Z174" i="3"/>
  <c r="Z29" i="3"/>
  <c r="Z380" i="3"/>
  <c r="Z524" i="3"/>
  <c r="Z79" i="3"/>
  <c r="Z223" i="3"/>
  <c r="Z429" i="3"/>
  <c r="Z573" i="3"/>
  <c r="Z128" i="3"/>
  <c r="Z272" i="3"/>
  <c r="Z358" i="3"/>
  <c r="Z502" i="3"/>
  <c r="Z57" i="3"/>
  <c r="Z201" i="3"/>
  <c r="Z364" i="3"/>
  <c r="Z508" i="3"/>
  <c r="Z63" i="3"/>
  <c r="Z207" i="3"/>
  <c r="Z329" i="3"/>
  <c r="Z473" i="3"/>
  <c r="Z323" i="3"/>
  <c r="Z172" i="3"/>
  <c r="Z27" i="3"/>
  <c r="Z366" i="3"/>
  <c r="Z510" i="3"/>
  <c r="Z65" i="3"/>
  <c r="Z209" i="3"/>
  <c r="Z343" i="3"/>
  <c r="Z487" i="3"/>
  <c r="Z42" i="3"/>
  <c r="Z186" i="3"/>
  <c r="Z376" i="3"/>
  <c r="Z520" i="3"/>
  <c r="Z75" i="3"/>
  <c r="Z219" i="3"/>
  <c r="Z341" i="3"/>
  <c r="Z485" i="3"/>
  <c r="Z40" i="3"/>
  <c r="Z184" i="3"/>
  <c r="Z19" i="3"/>
  <c r="Z378" i="3"/>
  <c r="Z522" i="3"/>
  <c r="Z77" i="3"/>
  <c r="Z221" i="3"/>
  <c r="Z355" i="3"/>
  <c r="Z499" i="3"/>
  <c r="Z54" i="3"/>
  <c r="Z198" i="3"/>
  <c r="Z404" i="3"/>
  <c r="Z548" i="3"/>
  <c r="Z103" i="3"/>
  <c r="Z247" i="3"/>
  <c r="Z453" i="3"/>
  <c r="Z597" i="3"/>
  <c r="Z152" i="3"/>
  <c r="Z388" i="3"/>
  <c r="Z532" i="3"/>
  <c r="Z87" i="3"/>
  <c r="Z231" i="3"/>
  <c r="Z353" i="3"/>
  <c r="Z497" i="3"/>
  <c r="Z52" i="3"/>
  <c r="Z196" i="3"/>
  <c r="Z390" i="3"/>
  <c r="Z534" i="3"/>
  <c r="Z89" i="3"/>
  <c r="Z233" i="3"/>
  <c r="Z367" i="3"/>
  <c r="Z511" i="3"/>
  <c r="Z400" i="3"/>
  <c r="Z544" i="3"/>
  <c r="Z99" i="3"/>
  <c r="Z243" i="3"/>
  <c r="Z365" i="3"/>
  <c r="Z509" i="3"/>
  <c r="Z64" i="3"/>
  <c r="Z208" i="3"/>
  <c r="Z402" i="3"/>
  <c r="Z546" i="3"/>
  <c r="Z101" i="3"/>
  <c r="Z245" i="3"/>
  <c r="Z379" i="3"/>
  <c r="Z523" i="3"/>
  <c r="Z78" i="3"/>
  <c r="Z25" i="3"/>
  <c r="Z290" i="3"/>
  <c r="Z412" i="3"/>
  <c r="Z556" i="3"/>
  <c r="Z111" i="3"/>
  <c r="Z255" i="3"/>
  <c r="Z377" i="3"/>
  <c r="Z521" i="3"/>
  <c r="Z76" i="3"/>
  <c r="Z220" i="3"/>
  <c r="Z414" i="3"/>
  <c r="Z558" i="3"/>
  <c r="Z113" i="3"/>
  <c r="Z257" i="3"/>
  <c r="Z391" i="3"/>
  <c r="Z535" i="3"/>
  <c r="Z90" i="3"/>
  <c r="Z234" i="3"/>
  <c r="Z88" i="3"/>
  <c r="Z102" i="3"/>
  <c r="Z452" i="3"/>
  <c r="Z259" i="3"/>
  <c r="Z489" i="3"/>
  <c r="Z248" i="3"/>
  <c r="Z418" i="3"/>
  <c r="Z93" i="3"/>
  <c r="Z455" i="3"/>
  <c r="Z611" i="3"/>
  <c r="Z178" i="3"/>
  <c r="Z420" i="3"/>
  <c r="Z576" i="3"/>
  <c r="Z143" i="3"/>
  <c r="Z22" i="3"/>
  <c r="Z457" i="3"/>
  <c r="Z319" i="3"/>
  <c r="Z180" i="3"/>
  <c r="Z482" i="3"/>
  <c r="Z49" i="3"/>
  <c r="Z205" i="3"/>
  <c r="Z351" i="3"/>
  <c r="Z507" i="3"/>
  <c r="Z74" i="3"/>
  <c r="Z242" i="3"/>
  <c r="Z98" i="3"/>
  <c r="Z81" i="3"/>
  <c r="Z131" i="3"/>
  <c r="Z470" i="3"/>
  <c r="Z232" i="3"/>
  <c r="Z210" i="3"/>
  <c r="Z536" i="3"/>
  <c r="Z271" i="3"/>
  <c r="Z501" i="3"/>
  <c r="Z284" i="3"/>
  <c r="Z430" i="3"/>
  <c r="Z105" i="3"/>
  <c r="Z467" i="3"/>
  <c r="Z317" i="3"/>
  <c r="Z190" i="3"/>
  <c r="Z432" i="3"/>
  <c r="Z588" i="3"/>
  <c r="Z167" i="3"/>
  <c r="Z34" i="3"/>
  <c r="Z469" i="3"/>
  <c r="Z36" i="3"/>
  <c r="Z192" i="3"/>
  <c r="Z338" i="3"/>
  <c r="Z494" i="3"/>
  <c r="Z61" i="3"/>
  <c r="Z217" i="3"/>
  <c r="Z363" i="3"/>
  <c r="Z519" i="3"/>
  <c r="Z254" i="3"/>
  <c r="Z477" i="3"/>
  <c r="Z222" i="3"/>
  <c r="Z560" i="3"/>
  <c r="Z283" i="3"/>
  <c r="Z585" i="3"/>
  <c r="Z296" i="3"/>
  <c r="Z478" i="3"/>
  <c r="Z117" i="3"/>
  <c r="Z479" i="3"/>
  <c r="Z46" i="3"/>
  <c r="Z202" i="3"/>
  <c r="Z444" i="3"/>
  <c r="Z318" i="3"/>
  <c r="Z179" i="3"/>
  <c r="Z481" i="3"/>
  <c r="Z48" i="3"/>
  <c r="Z204" i="3"/>
  <c r="Z350" i="3"/>
  <c r="Z506" i="3"/>
  <c r="Z73" i="3"/>
  <c r="Z229" i="3"/>
  <c r="Z375" i="3"/>
  <c r="Z543" i="3"/>
  <c r="Z110" i="3"/>
  <c r="Z266" i="3"/>
  <c r="Z122" i="3"/>
  <c r="Z32" i="3"/>
  <c r="Z408" i="3"/>
  <c r="Z445" i="3"/>
  <c r="Z193" i="3"/>
  <c r="Z426" i="3"/>
  <c r="Z246" i="3"/>
  <c r="Z572" i="3"/>
  <c r="Z295" i="3"/>
  <c r="Z609" i="3"/>
  <c r="Z308" i="3"/>
  <c r="Z514" i="3"/>
  <c r="Z129" i="3"/>
  <c r="Z335" i="3"/>
  <c r="Z491" i="3"/>
  <c r="Z58" i="3"/>
  <c r="Z214" i="3"/>
  <c r="Z468" i="3"/>
  <c r="Z35" i="3"/>
  <c r="Z191" i="3"/>
  <c r="Z337" i="3"/>
  <c r="Z493" i="3"/>
  <c r="Z60" i="3"/>
  <c r="Z216" i="3"/>
  <c r="Z362" i="3"/>
  <c r="Z518" i="3"/>
  <c r="Z85" i="3"/>
  <c r="Z241" i="3"/>
  <c r="Z399" i="3"/>
  <c r="Z555" i="3"/>
  <c r="Z406" i="3"/>
  <c r="Z424" i="3"/>
  <c r="Z570" i="3"/>
  <c r="Z584" i="3"/>
  <c r="Z327" i="3"/>
  <c r="Z31" i="3"/>
  <c r="Z526" i="3"/>
  <c r="Z177" i="3"/>
  <c r="Z347" i="3"/>
  <c r="Z503" i="3"/>
  <c r="Z70" i="3"/>
  <c r="Z226" i="3"/>
  <c r="Z480" i="3"/>
  <c r="Z47" i="3"/>
  <c r="Z203" i="3"/>
  <c r="Z349" i="3"/>
  <c r="Z505" i="3"/>
  <c r="Z72" i="3"/>
  <c r="Z228" i="3"/>
  <c r="Z374" i="3"/>
  <c r="Z530" i="3"/>
  <c r="Z97" i="3"/>
  <c r="Z265" i="3"/>
  <c r="Z411" i="3"/>
  <c r="Z567" i="3"/>
  <c r="Z134" i="3"/>
  <c r="Z533" i="3"/>
  <c r="Z599" i="3"/>
  <c r="Z564" i="3"/>
  <c r="Z168" i="3"/>
  <c r="Z495" i="3"/>
  <c r="Z568" i="3"/>
  <c r="Z125" i="3"/>
  <c r="Z596" i="3"/>
  <c r="Z44" i="3"/>
  <c r="Z538" i="3"/>
  <c r="Z213" i="3"/>
  <c r="Z359" i="3"/>
  <c r="Z515" i="3"/>
  <c r="Z82" i="3"/>
  <c r="Z250" i="3"/>
  <c r="Z336" i="3"/>
  <c r="Z492" i="3"/>
  <c r="Z59" i="3"/>
  <c r="Z215" i="3"/>
  <c r="Z361" i="3"/>
  <c r="Z517" i="3"/>
  <c r="Z84" i="3"/>
  <c r="Z240" i="3"/>
  <c r="Z386" i="3"/>
  <c r="Z542" i="3"/>
  <c r="Z121" i="3"/>
  <c r="Z277" i="3"/>
  <c r="Z423" i="3"/>
  <c r="Z579" i="3"/>
  <c r="Z146" i="3"/>
  <c r="Z339" i="3"/>
  <c r="Z123" i="3"/>
  <c r="Z269" i="3"/>
  <c r="Z91" i="3"/>
  <c r="Z333" i="3"/>
  <c r="Z56" i="3"/>
  <c r="Z550" i="3"/>
  <c r="Z225" i="3"/>
  <c r="Z371" i="3"/>
  <c r="Z527" i="3"/>
  <c r="Z106" i="3"/>
  <c r="Z262" i="3"/>
  <c r="Z348" i="3"/>
  <c r="Z504" i="3"/>
  <c r="Z71" i="3"/>
  <c r="Z227" i="3"/>
  <c r="Z373" i="3"/>
  <c r="Z529" i="3"/>
  <c r="Z96" i="3"/>
  <c r="Z252" i="3"/>
  <c r="Z398" i="3"/>
  <c r="Z566" i="3"/>
  <c r="Z133" i="3"/>
  <c r="Z289" i="3"/>
  <c r="Z435" i="3"/>
  <c r="Z591" i="3"/>
  <c r="Z158" i="3"/>
  <c r="Z66" i="3"/>
  <c r="Z15" i="3"/>
  <c r="Z218" i="3"/>
  <c r="Z267" i="3"/>
  <c r="Z115" i="3"/>
  <c r="Z345" i="3"/>
  <c r="Z140" i="3"/>
  <c r="Z334" i="3"/>
  <c r="Z562" i="3"/>
  <c r="Z237" i="3"/>
  <c r="Z383" i="3"/>
  <c r="Z551" i="3"/>
  <c r="Z118" i="3"/>
  <c r="Z274" i="3"/>
  <c r="Z360" i="3"/>
  <c r="Z516" i="3"/>
  <c r="Z83" i="3"/>
  <c r="Z239" i="3"/>
  <c r="Z385" i="3"/>
  <c r="Z541" i="3"/>
  <c r="Z108" i="3"/>
  <c r="Z264" i="3"/>
  <c r="Z422" i="3"/>
  <c r="Z578" i="3"/>
  <c r="Z145" i="3"/>
  <c r="Z301" i="3"/>
  <c r="Z447" i="3"/>
  <c r="Z603" i="3"/>
  <c r="Z170" i="3"/>
  <c r="Z235" i="3"/>
  <c r="Z392" i="3"/>
  <c r="Z127" i="3"/>
  <c r="Z357" i="3"/>
  <c r="Z164" i="3"/>
  <c r="Z370" i="3"/>
  <c r="Z574" i="3"/>
  <c r="Z249" i="3"/>
  <c r="Z407" i="3"/>
  <c r="Z563" i="3"/>
  <c r="Z130" i="3"/>
  <c r="Z286" i="3"/>
  <c r="Z372" i="3"/>
  <c r="Z528" i="3"/>
  <c r="Z95" i="3"/>
  <c r="Z251" i="3"/>
  <c r="Z397" i="3"/>
  <c r="Z553" i="3"/>
  <c r="Z120" i="3"/>
  <c r="Z288" i="3"/>
  <c r="Z434" i="3"/>
  <c r="Z590" i="3"/>
  <c r="Z157" i="3"/>
  <c r="Z24" i="3"/>
  <c r="Z459" i="3"/>
  <c r="Z321" i="3"/>
  <c r="Z182" i="3"/>
  <c r="Z440" i="3"/>
  <c r="Z403" i="3"/>
  <c r="Z416" i="3"/>
  <c r="Z139" i="3"/>
  <c r="Z441" i="3"/>
  <c r="Z176" i="3"/>
  <c r="Z382" i="3"/>
  <c r="Z328" i="3"/>
  <c r="Z261" i="3"/>
  <c r="Z419" i="3"/>
  <c r="Z575" i="3"/>
  <c r="Z142" i="3"/>
  <c r="Z298" i="3"/>
  <c r="Z384" i="3"/>
  <c r="Z540" i="3"/>
  <c r="Z107" i="3"/>
  <c r="Z263" i="3"/>
  <c r="Z409" i="3"/>
  <c r="Z565" i="3"/>
  <c r="Z144" i="3"/>
  <c r="Z300" i="3"/>
  <c r="Z446" i="3"/>
  <c r="Z602" i="3"/>
  <c r="Z169" i="3"/>
  <c r="Z16" i="3"/>
  <c r="Z471" i="3"/>
  <c r="Z38" i="3"/>
  <c r="Z194" i="3"/>
  <c r="Z200" i="3"/>
  <c r="Z389" i="3"/>
  <c r="Z547" i="3"/>
  <c r="Z428" i="3"/>
  <c r="Z151" i="3"/>
  <c r="Z465" i="3"/>
  <c r="Z188" i="3"/>
  <c r="Z394" i="3"/>
  <c r="Z69" i="3"/>
  <c r="Z273" i="3"/>
  <c r="Z431" i="3"/>
  <c r="Z587" i="3"/>
  <c r="Z154" i="3"/>
  <c r="Z21" i="3"/>
  <c r="Z396" i="3"/>
  <c r="Z552" i="3"/>
  <c r="Z119" i="3"/>
  <c r="Z275" i="3"/>
  <c r="Z421" i="3"/>
  <c r="Z589" i="3"/>
  <c r="Z156" i="3"/>
  <c r="Z23" i="3"/>
  <c r="Z458" i="3"/>
  <c r="Z320" i="3"/>
  <c r="Z181" i="3"/>
  <c r="Z483" i="3"/>
  <c r="Z50" i="3"/>
  <c r="Z206" i="3"/>
  <c r="Z443" i="3"/>
  <c r="Z166" i="3"/>
  <c r="Z33" i="3"/>
  <c r="Z287" i="3"/>
  <c r="Z601" i="3"/>
  <c r="Z37" i="3"/>
  <c r="Z62" i="3"/>
  <c r="Q14" i="3"/>
  <c r="E340" i="3"/>
  <c r="W340" i="3" s="1"/>
  <c r="Q523" i="3"/>
  <c r="E541" i="3"/>
  <c r="W541" i="3" s="1"/>
  <c r="E420" i="3"/>
  <c r="W420" i="3" s="1"/>
  <c r="Q535" i="3"/>
  <c r="Q534" i="3"/>
  <c r="E584" i="3"/>
  <c r="Q448" i="3"/>
  <c r="Q400" i="3"/>
  <c r="E511" i="3"/>
  <c r="E461" i="3"/>
  <c r="E362" i="3"/>
  <c r="E487" i="3"/>
  <c r="E437" i="3"/>
  <c r="W437" i="3" s="1"/>
  <c r="E463" i="3"/>
  <c r="W463" i="3" s="1"/>
  <c r="E413" i="3"/>
  <c r="W413" i="3" s="1"/>
  <c r="Q333" i="3"/>
  <c r="E367" i="3"/>
  <c r="W367" i="3" s="1"/>
  <c r="E512" i="3"/>
  <c r="E439" i="3"/>
  <c r="E389" i="3"/>
  <c r="E517" i="3"/>
  <c r="Q511" i="3"/>
  <c r="Q462" i="3"/>
  <c r="Q545" i="3"/>
  <c r="Q363" i="3"/>
  <c r="Q475" i="3"/>
  <c r="E331" i="3"/>
  <c r="W331" i="3" s="1"/>
  <c r="Q430" i="3"/>
  <c r="Q533" i="3"/>
  <c r="E361" i="3"/>
  <c r="Q603" i="3"/>
  <c r="Q578" i="3"/>
  <c r="E493" i="3"/>
  <c r="E590" i="3"/>
  <c r="Q606" i="3"/>
  <c r="Q406" i="3"/>
  <c r="Q521" i="3"/>
  <c r="E325" i="3"/>
  <c r="W325" i="3" s="1"/>
  <c r="Q591" i="3"/>
  <c r="Q566" i="3"/>
  <c r="Q557" i="3"/>
  <c r="Q487" i="3"/>
  <c r="E368" i="3"/>
  <c r="Q386" i="3"/>
  <c r="Q594" i="3"/>
  <c r="Q382" i="3"/>
  <c r="Q509" i="3"/>
  <c r="Q604" i="3"/>
  <c r="Q579" i="3"/>
  <c r="Q554" i="3"/>
  <c r="E560" i="3"/>
  <c r="W560" i="3" s="1"/>
  <c r="Q572" i="3"/>
  <c r="Q500" i="3"/>
  <c r="Q362" i="3"/>
  <c r="Q582" i="3"/>
  <c r="E516" i="3"/>
  <c r="S516" i="3" s="1"/>
  <c r="Q497" i="3"/>
  <c r="Q592" i="3"/>
  <c r="Q567" i="3"/>
  <c r="Q542" i="3"/>
  <c r="E536" i="3"/>
  <c r="W536" i="3" s="1"/>
  <c r="Q338" i="3"/>
  <c r="Q570" i="3"/>
  <c r="E492" i="3"/>
  <c r="W492" i="3" s="1"/>
  <c r="Q485" i="3"/>
  <c r="Q484" i="3"/>
  <c r="Q459" i="3"/>
  <c r="Q423" i="3"/>
  <c r="E396" i="3"/>
  <c r="E469" i="3"/>
  <c r="Q463" i="3"/>
  <c r="Q607" i="3"/>
  <c r="Q559" i="3"/>
  <c r="Q558" i="3"/>
  <c r="E468" i="3"/>
  <c r="W468" i="3" s="1"/>
  <c r="Q381" i="3"/>
  <c r="Q472" i="3"/>
  <c r="Q447" i="3"/>
  <c r="E434" i="3"/>
  <c r="Q486" i="3"/>
  <c r="Q474" i="3"/>
  <c r="Q499" i="3"/>
  <c r="Q450" i="3"/>
  <c r="Q595" i="3"/>
  <c r="E589" i="3"/>
  <c r="W589" i="3" s="1"/>
  <c r="Q547" i="3"/>
  <c r="E565" i="3"/>
  <c r="W565" i="3" s="1"/>
  <c r="Q546" i="3"/>
  <c r="E444" i="3"/>
  <c r="W444" i="3" s="1"/>
  <c r="Q357" i="3"/>
  <c r="Q460" i="3"/>
  <c r="Q424" i="3"/>
  <c r="Q577" i="3"/>
  <c r="Q422" i="3"/>
  <c r="E433" i="3"/>
  <c r="Q504" i="3"/>
  <c r="E576" i="3"/>
  <c r="W576" i="3" s="1"/>
  <c r="Q411" i="3"/>
  <c r="Q503" i="3"/>
  <c r="E572" i="3"/>
  <c r="W572" i="3" s="1"/>
  <c r="Q586" i="3"/>
  <c r="Q437" i="3"/>
  <c r="E499" i="3"/>
  <c r="Q609" i="3"/>
  <c r="Q465" i="3"/>
  <c r="E497" i="3"/>
  <c r="Q365" i="3"/>
  <c r="E519" i="3"/>
  <c r="E375" i="3"/>
  <c r="W375" i="3" s="1"/>
  <c r="Q433" i="3"/>
  <c r="E587" i="3"/>
  <c r="W587" i="3" s="1"/>
  <c r="E443" i="3"/>
  <c r="W443" i="3" s="1"/>
  <c r="Q432" i="3"/>
  <c r="E586" i="3"/>
  <c r="E442" i="3"/>
  <c r="Q431" i="3"/>
  <c r="E573" i="3"/>
  <c r="E429" i="3"/>
  <c r="Q404" i="3"/>
  <c r="E546" i="3"/>
  <c r="E402" i="3"/>
  <c r="W402" i="3" s="1"/>
  <c r="Q438" i="3"/>
  <c r="E592" i="3"/>
  <c r="W592" i="3" s="1"/>
  <c r="E448" i="3"/>
  <c r="W448" i="3" s="1"/>
  <c r="Q399" i="3"/>
  <c r="E410" i="3"/>
  <c r="Q565" i="3"/>
  <c r="Q398" i="3"/>
  <c r="E409" i="3"/>
  <c r="Q492" i="3"/>
  <c r="E552" i="3"/>
  <c r="E494" i="3"/>
  <c r="Q491" i="3"/>
  <c r="E548" i="3"/>
  <c r="W548" i="3" s="1"/>
  <c r="Q574" i="3"/>
  <c r="Q415" i="3"/>
  <c r="E475" i="3"/>
  <c r="W475" i="3" s="1"/>
  <c r="Q597" i="3"/>
  <c r="Q453" i="3"/>
  <c r="E473" i="3"/>
  <c r="S473" i="3" s="1"/>
  <c r="Q353" i="3"/>
  <c r="E507" i="3"/>
  <c r="E363" i="3"/>
  <c r="Q421" i="3"/>
  <c r="E575" i="3"/>
  <c r="W575" i="3" s="1"/>
  <c r="E431" i="3"/>
  <c r="W431" i="3" s="1"/>
  <c r="Q420" i="3"/>
  <c r="E574" i="3"/>
  <c r="W574" i="3" s="1"/>
  <c r="E430" i="3"/>
  <c r="W430" i="3" s="1"/>
  <c r="Q419" i="3"/>
  <c r="E561" i="3"/>
  <c r="E417" i="3"/>
  <c r="S417" i="3" s="1"/>
  <c r="Q392" i="3"/>
  <c r="E534" i="3"/>
  <c r="E390" i="3"/>
  <c r="Q426" i="3"/>
  <c r="E580" i="3"/>
  <c r="W580" i="3" s="1"/>
  <c r="E436" i="3"/>
  <c r="W436" i="3" s="1"/>
  <c r="Q375" i="3"/>
  <c r="E386" i="3"/>
  <c r="W386" i="3" s="1"/>
  <c r="Q553" i="3"/>
  <c r="Q374" i="3"/>
  <c r="E385" i="3"/>
  <c r="S385" i="3" s="1"/>
  <c r="Q480" i="3"/>
  <c r="E528" i="3"/>
  <c r="E332" i="3"/>
  <c r="Q479" i="3"/>
  <c r="E524" i="3"/>
  <c r="Q562" i="3"/>
  <c r="Q391" i="3"/>
  <c r="E451" i="3"/>
  <c r="W451" i="3" s="1"/>
  <c r="Q585" i="3"/>
  <c r="Q436" i="3"/>
  <c r="E449" i="3"/>
  <c r="Q341" i="3"/>
  <c r="E495" i="3"/>
  <c r="E351" i="3"/>
  <c r="Q409" i="3"/>
  <c r="E563" i="3"/>
  <c r="E419" i="3"/>
  <c r="Q408" i="3"/>
  <c r="E562" i="3"/>
  <c r="S562" i="3" s="1"/>
  <c r="E418" i="3"/>
  <c r="W418" i="3" s="1"/>
  <c r="Q407" i="3"/>
  <c r="E549" i="3"/>
  <c r="W549" i="3" s="1"/>
  <c r="E405" i="3"/>
  <c r="Q380" i="3"/>
  <c r="E522" i="3"/>
  <c r="E378" i="3"/>
  <c r="Q414" i="3"/>
  <c r="E568" i="3"/>
  <c r="E424" i="3"/>
  <c r="Q351" i="3"/>
  <c r="E350" i="3"/>
  <c r="Q541" i="3"/>
  <c r="Q350" i="3"/>
  <c r="E349" i="3"/>
  <c r="W349" i="3" s="1"/>
  <c r="Q468" i="3"/>
  <c r="E504" i="3"/>
  <c r="Q611" i="3"/>
  <c r="Q467" i="3"/>
  <c r="E500" i="3"/>
  <c r="Q550" i="3"/>
  <c r="Q367" i="3"/>
  <c r="E427" i="3"/>
  <c r="W427" i="3" s="1"/>
  <c r="Q573" i="3"/>
  <c r="Q412" i="3"/>
  <c r="E425" i="3"/>
  <c r="W425" i="3" s="1"/>
  <c r="Q329" i="3"/>
  <c r="E483" i="3"/>
  <c r="E339" i="3"/>
  <c r="Q397" i="3"/>
  <c r="E551" i="3"/>
  <c r="E407" i="3"/>
  <c r="Q396" i="3"/>
  <c r="E550" i="3"/>
  <c r="E406" i="3"/>
  <c r="W406" i="3" s="1"/>
  <c r="Q395" i="3"/>
  <c r="E537" i="3"/>
  <c r="W537" i="3" s="1"/>
  <c r="E393" i="3"/>
  <c r="W393" i="3" s="1"/>
  <c r="Q368" i="3"/>
  <c r="E510" i="3"/>
  <c r="E366" i="3"/>
  <c r="O366" i="3" s="1"/>
  <c r="Q402" i="3"/>
  <c r="E556" i="3"/>
  <c r="E412" i="3"/>
  <c r="Q580" i="3"/>
  <c r="Q427" i="3"/>
  <c r="E415" i="3"/>
  <c r="W415" i="3" s="1"/>
  <c r="Q555" i="3"/>
  <c r="Q376" i="3"/>
  <c r="E355" i="3"/>
  <c r="Q530" i="3"/>
  <c r="Q327" i="3"/>
  <c r="Q608" i="3"/>
  <c r="Q529" i="3"/>
  <c r="Q326" i="3"/>
  <c r="Q600" i="3"/>
  <c r="Q456" i="3"/>
  <c r="E480" i="3"/>
  <c r="Q599" i="3"/>
  <c r="Q455" i="3"/>
  <c r="E476" i="3"/>
  <c r="W476" i="3" s="1"/>
  <c r="Q538" i="3"/>
  <c r="Q343" i="3"/>
  <c r="E403" i="3"/>
  <c r="Q561" i="3"/>
  <c r="Q388" i="3"/>
  <c r="E401" i="3"/>
  <c r="E471" i="3"/>
  <c r="E327" i="3"/>
  <c r="Q385" i="3"/>
  <c r="E539" i="3"/>
  <c r="W539" i="3" s="1"/>
  <c r="E395" i="3"/>
  <c r="W395" i="3" s="1"/>
  <c r="Q384" i="3"/>
  <c r="E538" i="3"/>
  <c r="W538" i="3" s="1"/>
  <c r="E394" i="3"/>
  <c r="W394" i="3" s="1"/>
  <c r="Q383" i="3"/>
  <c r="E525" i="3"/>
  <c r="E381" i="3"/>
  <c r="S381" i="3" s="1"/>
  <c r="Q356" i="3"/>
  <c r="E498" i="3"/>
  <c r="E354" i="3"/>
  <c r="Q390" i="3"/>
  <c r="E544" i="3"/>
  <c r="W544" i="3" s="1"/>
  <c r="E400" i="3"/>
  <c r="W400" i="3" s="1"/>
  <c r="Q568" i="3"/>
  <c r="Q403" i="3"/>
  <c r="E391" i="3"/>
  <c r="W391" i="3" s="1"/>
  <c r="Q543" i="3"/>
  <c r="Q352" i="3"/>
  <c r="Q596" i="3"/>
  <c r="Q518" i="3"/>
  <c r="E602" i="3"/>
  <c r="Q536" i="3"/>
  <c r="Q517" i="3"/>
  <c r="E601" i="3"/>
  <c r="W601" i="3" s="1"/>
  <c r="Q588" i="3"/>
  <c r="Q441" i="3"/>
  <c r="E456" i="3"/>
  <c r="Q587" i="3"/>
  <c r="Q439" i="3"/>
  <c r="E452" i="3"/>
  <c r="Q526" i="3"/>
  <c r="Q319" i="3"/>
  <c r="E374" i="3"/>
  <c r="Q549" i="3"/>
  <c r="Q364" i="3"/>
  <c r="E373" i="3"/>
  <c r="W373" i="3" s="1"/>
  <c r="E603" i="3"/>
  <c r="O603" i="3" s="1"/>
  <c r="E459" i="3"/>
  <c r="W459" i="3" s="1"/>
  <c r="E384" i="3"/>
  <c r="Q373" i="3"/>
  <c r="E527" i="3"/>
  <c r="E383" i="3"/>
  <c r="Q372" i="3"/>
  <c r="E526" i="3"/>
  <c r="E382" i="3"/>
  <c r="Q371" i="3"/>
  <c r="E513" i="3"/>
  <c r="E369" i="3"/>
  <c r="W369" i="3" s="1"/>
  <c r="Q344" i="3"/>
  <c r="E486" i="3"/>
  <c r="W486" i="3" s="1"/>
  <c r="E342" i="3"/>
  <c r="Q378" i="3"/>
  <c r="E532" i="3"/>
  <c r="E388" i="3"/>
  <c r="Q556" i="3"/>
  <c r="Q379" i="3"/>
  <c r="E356" i="3"/>
  <c r="Q531" i="3"/>
  <c r="Q328" i="3"/>
  <c r="Q524" i="3"/>
  <c r="Q506" i="3"/>
  <c r="E578" i="3"/>
  <c r="W578" i="3" s="1"/>
  <c r="Q464" i="3"/>
  <c r="Q505" i="3"/>
  <c r="E577" i="3"/>
  <c r="Q576" i="3"/>
  <c r="Q418" i="3"/>
  <c r="E432" i="3"/>
  <c r="Q575" i="3"/>
  <c r="Q417" i="3"/>
  <c r="E428" i="3"/>
  <c r="Q514" i="3"/>
  <c r="U14" i="3"/>
  <c r="E338" i="3"/>
  <c r="W338" i="3" s="1"/>
  <c r="Q537" i="3"/>
  <c r="Q340" i="3"/>
  <c r="E337" i="3"/>
  <c r="E591" i="3"/>
  <c r="S591" i="3" s="1"/>
  <c r="E447" i="3"/>
  <c r="S447" i="3" s="1"/>
  <c r="E372" i="3"/>
  <c r="Q361" i="3"/>
  <c r="E515" i="3"/>
  <c r="E371" i="3"/>
  <c r="Q360" i="3"/>
  <c r="E514" i="3"/>
  <c r="O514" i="3" s="1"/>
  <c r="E370" i="3"/>
  <c r="W370" i="3" s="1"/>
  <c r="Q359" i="3"/>
  <c r="E501" i="3"/>
  <c r="W501" i="3" s="1"/>
  <c r="E357" i="3"/>
  <c r="Q332" i="3"/>
  <c r="E474" i="3"/>
  <c r="S474" i="3" s="1"/>
  <c r="E330" i="3"/>
  <c r="Q366" i="3"/>
  <c r="E520" i="3"/>
  <c r="E376" i="3"/>
  <c r="Q358" i="3"/>
  <c r="E326" i="3"/>
  <c r="S326" i="3" s="1"/>
  <c r="Q473" i="3"/>
  <c r="E488" i="3"/>
  <c r="Q544" i="3"/>
  <c r="Q355" i="3"/>
  <c r="Q584" i="3"/>
  <c r="Q519" i="3"/>
  <c r="E581" i="3"/>
  <c r="Q452" i="3"/>
  <c r="Q494" i="3"/>
  <c r="E554" i="3"/>
  <c r="Q339" i="3"/>
  <c r="Q493" i="3"/>
  <c r="E553" i="3"/>
  <c r="W553" i="3" s="1"/>
  <c r="Q564" i="3"/>
  <c r="Q394" i="3"/>
  <c r="E408" i="3"/>
  <c r="Q563" i="3"/>
  <c r="Q393" i="3"/>
  <c r="E404" i="3"/>
  <c r="Q502" i="3"/>
  <c r="E317" i="3"/>
  <c r="W317" i="3" s="1"/>
  <c r="Q560" i="3"/>
  <c r="Q525" i="3"/>
  <c r="E321" i="3"/>
  <c r="S321" i="3" s="1"/>
  <c r="Q425" i="3"/>
  <c r="E579" i="3"/>
  <c r="E435" i="3"/>
  <c r="W435" i="3" s="1"/>
  <c r="E360" i="3"/>
  <c r="Q349" i="3"/>
  <c r="E503" i="3"/>
  <c r="O503" i="3" s="1"/>
  <c r="E359" i="3"/>
  <c r="Q348" i="3"/>
  <c r="E502" i="3"/>
  <c r="E358" i="3"/>
  <c r="Q347" i="3"/>
  <c r="E489" i="3"/>
  <c r="S489" i="3" s="1"/>
  <c r="E345" i="3"/>
  <c r="W345" i="3" s="1"/>
  <c r="Q320" i="3"/>
  <c r="E462" i="3"/>
  <c r="W462" i="3" s="1"/>
  <c r="E377" i="3"/>
  <c r="Q354" i="3"/>
  <c r="E508" i="3"/>
  <c r="E364" i="3"/>
  <c r="Q334" i="3"/>
  <c r="Q605" i="3"/>
  <c r="Q461" i="3"/>
  <c r="E464" i="3"/>
  <c r="W464" i="3" s="1"/>
  <c r="Q532" i="3"/>
  <c r="Q331" i="3"/>
  <c r="Q512" i="3"/>
  <c r="Q507" i="3"/>
  <c r="E557" i="3"/>
  <c r="E320" i="3"/>
  <c r="Q482" i="3"/>
  <c r="E530" i="3"/>
  <c r="E518" i="3"/>
  <c r="Q481" i="3"/>
  <c r="E529" i="3"/>
  <c r="Q552" i="3"/>
  <c r="Q370" i="3"/>
  <c r="E380" i="3"/>
  <c r="W380" i="3" s="1"/>
  <c r="Q551" i="3"/>
  <c r="Q369" i="3"/>
  <c r="E379" i="3"/>
  <c r="Q490" i="3"/>
  <c r="E595" i="3"/>
  <c r="Q476" i="3"/>
  <c r="Q513" i="3"/>
  <c r="E593" i="3"/>
  <c r="Q413" i="3"/>
  <c r="E567" i="3"/>
  <c r="W567" i="3" s="1"/>
  <c r="E423" i="3"/>
  <c r="E348" i="3"/>
  <c r="W348" i="3" s="1"/>
  <c r="Q337" i="3"/>
  <c r="E491" i="3"/>
  <c r="E347" i="3"/>
  <c r="Q336" i="3"/>
  <c r="E490" i="3"/>
  <c r="E346" i="3"/>
  <c r="Q335" i="3"/>
  <c r="E477" i="3"/>
  <c r="E333" i="3"/>
  <c r="E594" i="3"/>
  <c r="W594" i="3" s="1"/>
  <c r="E450" i="3"/>
  <c r="S450" i="3" s="1"/>
  <c r="E365" i="3"/>
  <c r="W365" i="3" s="1"/>
  <c r="Q342" i="3"/>
  <c r="E496" i="3"/>
  <c r="E352" i="3"/>
  <c r="Q593" i="3"/>
  <c r="E440" i="3"/>
  <c r="W440" i="3" s="1"/>
  <c r="Q520" i="3"/>
  <c r="E583" i="3"/>
  <c r="Q435" i="3"/>
  <c r="Q495" i="3"/>
  <c r="E533" i="3"/>
  <c r="W533" i="3" s="1"/>
  <c r="E470" i="3"/>
  <c r="Q470" i="3"/>
  <c r="E506" i="3"/>
  <c r="E398" i="3"/>
  <c r="Q469" i="3"/>
  <c r="E505" i="3"/>
  <c r="Q540" i="3"/>
  <c r="Q346" i="3"/>
  <c r="E344" i="3"/>
  <c r="Q539" i="3"/>
  <c r="Q345" i="3"/>
  <c r="E343" i="3"/>
  <c r="W343" i="3" s="1"/>
  <c r="Q478" i="3"/>
  <c r="E571" i="3"/>
  <c r="W571" i="3" s="1"/>
  <c r="Q387" i="3"/>
  <c r="Q501" i="3"/>
  <c r="E569" i="3"/>
  <c r="Q401" i="3"/>
  <c r="E555" i="3"/>
  <c r="S555" i="3" s="1"/>
  <c r="E411" i="3"/>
  <c r="E336" i="3"/>
  <c r="Q325" i="3"/>
  <c r="E479" i="3"/>
  <c r="E335" i="3"/>
  <c r="W335" i="3" s="1"/>
  <c r="Q324" i="3"/>
  <c r="E478" i="3"/>
  <c r="W478" i="3" s="1"/>
  <c r="E334" i="3"/>
  <c r="Q323" i="3"/>
  <c r="E465" i="3"/>
  <c r="Q440" i="3"/>
  <c r="E582" i="3"/>
  <c r="E438" i="3"/>
  <c r="E353" i="3"/>
  <c r="Q330" i="3"/>
  <c r="E484" i="3"/>
  <c r="U317" i="3"/>
  <c r="E28" i="3"/>
  <c r="W28" i="3" s="1"/>
  <c r="E40" i="3"/>
  <c r="W40" i="3" s="1"/>
  <c r="E52" i="3"/>
  <c r="W52" i="3" s="1"/>
  <c r="E64" i="3"/>
  <c r="W64" i="3" s="1"/>
  <c r="E76" i="3"/>
  <c r="W76" i="3" s="1"/>
  <c r="E88" i="3"/>
  <c r="W88" i="3" s="1"/>
  <c r="E100" i="3"/>
  <c r="W100" i="3" s="1"/>
  <c r="E112" i="3"/>
  <c r="W112" i="3" s="1"/>
  <c r="E124" i="3"/>
  <c r="W124" i="3" s="1"/>
  <c r="E136" i="3"/>
  <c r="W136" i="3" s="1"/>
  <c r="E148" i="3"/>
  <c r="W148" i="3" s="1"/>
  <c r="E160" i="3"/>
  <c r="W160" i="3" s="1"/>
  <c r="E172" i="3"/>
  <c r="W172" i="3" s="1"/>
  <c r="E184" i="3"/>
  <c r="W184" i="3" s="1"/>
  <c r="E196" i="3"/>
  <c r="W196" i="3" s="1"/>
  <c r="E208" i="3"/>
  <c r="W208" i="3" s="1"/>
  <c r="E220" i="3"/>
  <c r="W220" i="3" s="1"/>
  <c r="E232" i="3"/>
  <c r="W232" i="3" s="1"/>
  <c r="E29" i="3"/>
  <c r="W29" i="3" s="1"/>
  <c r="E41" i="3"/>
  <c r="W41" i="3" s="1"/>
  <c r="E53" i="3"/>
  <c r="W53" i="3" s="1"/>
  <c r="E65" i="3"/>
  <c r="W65" i="3" s="1"/>
  <c r="E77" i="3"/>
  <c r="W77" i="3" s="1"/>
  <c r="E89" i="3"/>
  <c r="W89" i="3" s="1"/>
  <c r="E101" i="3"/>
  <c r="W101" i="3" s="1"/>
  <c r="E113" i="3"/>
  <c r="W113" i="3" s="1"/>
  <c r="E125" i="3"/>
  <c r="W125" i="3" s="1"/>
  <c r="E137" i="3"/>
  <c r="W137" i="3" s="1"/>
  <c r="E149" i="3"/>
  <c r="W149" i="3" s="1"/>
  <c r="E161" i="3"/>
  <c r="W161" i="3" s="1"/>
  <c r="E173" i="3"/>
  <c r="W173" i="3" s="1"/>
  <c r="E185" i="3"/>
  <c r="W185" i="3" s="1"/>
  <c r="E197" i="3"/>
  <c r="W197" i="3" s="1"/>
  <c r="E209" i="3"/>
  <c r="W209" i="3" s="1"/>
  <c r="E221" i="3"/>
  <c r="W221" i="3" s="1"/>
  <c r="E233" i="3"/>
  <c r="W233" i="3" s="1"/>
  <c r="E30" i="3"/>
  <c r="W30" i="3" s="1"/>
  <c r="E42" i="3"/>
  <c r="W42" i="3" s="1"/>
  <c r="E54" i="3"/>
  <c r="W54" i="3" s="1"/>
  <c r="E66" i="3"/>
  <c r="W66" i="3" s="1"/>
  <c r="E78" i="3"/>
  <c r="W78" i="3" s="1"/>
  <c r="E90" i="3"/>
  <c r="W90" i="3" s="1"/>
  <c r="E102" i="3"/>
  <c r="W102" i="3" s="1"/>
  <c r="E114" i="3"/>
  <c r="W114" i="3" s="1"/>
  <c r="E126" i="3"/>
  <c r="W126" i="3" s="1"/>
  <c r="E138" i="3"/>
  <c r="W138" i="3" s="1"/>
  <c r="E150" i="3"/>
  <c r="W150" i="3" s="1"/>
  <c r="E162" i="3"/>
  <c r="W162" i="3" s="1"/>
  <c r="E174" i="3"/>
  <c r="W174" i="3" s="1"/>
  <c r="E186" i="3"/>
  <c r="W186" i="3" s="1"/>
  <c r="E198" i="3"/>
  <c r="W198" i="3" s="1"/>
  <c r="E210" i="3"/>
  <c r="W210" i="3" s="1"/>
  <c r="E222" i="3"/>
  <c r="W222" i="3" s="1"/>
  <c r="E234" i="3"/>
  <c r="W234" i="3" s="1"/>
  <c r="E246" i="3"/>
  <c r="W246" i="3" s="1"/>
  <c r="E258" i="3"/>
  <c r="W258" i="3" s="1"/>
  <c r="E270" i="3"/>
  <c r="W270" i="3" s="1"/>
  <c r="E282" i="3"/>
  <c r="W282" i="3" s="1"/>
  <c r="E294" i="3"/>
  <c r="W294" i="3" s="1"/>
  <c r="E306" i="3"/>
  <c r="W306" i="3" s="1"/>
  <c r="U324" i="3"/>
  <c r="U336" i="3"/>
  <c r="U348" i="3"/>
  <c r="U360" i="3"/>
  <c r="U372" i="3"/>
  <c r="U384" i="3"/>
  <c r="U396" i="3"/>
  <c r="U408" i="3"/>
  <c r="U420" i="3"/>
  <c r="U432" i="3"/>
  <c r="U444" i="3"/>
  <c r="U456" i="3"/>
  <c r="U468" i="3"/>
  <c r="U480" i="3"/>
  <c r="U492" i="3"/>
  <c r="U504" i="3"/>
  <c r="U516" i="3"/>
  <c r="U528" i="3"/>
  <c r="U540" i="3"/>
  <c r="U552" i="3"/>
  <c r="U564" i="3"/>
  <c r="U576" i="3"/>
  <c r="U588" i="3"/>
  <c r="E608" i="3"/>
  <c r="W608" i="3" s="1"/>
  <c r="E31" i="3"/>
  <c r="W31" i="3" s="1"/>
  <c r="E43" i="3"/>
  <c r="W43" i="3" s="1"/>
  <c r="E55" i="3"/>
  <c r="W55" i="3" s="1"/>
  <c r="E67" i="3"/>
  <c r="W67" i="3" s="1"/>
  <c r="E79" i="3"/>
  <c r="W79" i="3" s="1"/>
  <c r="E91" i="3"/>
  <c r="W91" i="3" s="1"/>
  <c r="E103" i="3"/>
  <c r="W103" i="3" s="1"/>
  <c r="E115" i="3"/>
  <c r="W115" i="3" s="1"/>
  <c r="E127" i="3"/>
  <c r="W127" i="3" s="1"/>
  <c r="E139" i="3"/>
  <c r="W139" i="3" s="1"/>
  <c r="E151" i="3"/>
  <c r="W151" i="3" s="1"/>
  <c r="E163" i="3"/>
  <c r="W163" i="3" s="1"/>
  <c r="E175" i="3"/>
  <c r="W175" i="3" s="1"/>
  <c r="E187" i="3"/>
  <c r="W187" i="3" s="1"/>
  <c r="E199" i="3"/>
  <c r="W199" i="3" s="1"/>
  <c r="E211" i="3"/>
  <c r="W211" i="3" s="1"/>
  <c r="E223" i="3"/>
  <c r="W223" i="3" s="1"/>
  <c r="E235" i="3"/>
  <c r="W235" i="3" s="1"/>
  <c r="E247" i="3"/>
  <c r="W247" i="3" s="1"/>
  <c r="E259" i="3"/>
  <c r="W259" i="3" s="1"/>
  <c r="E271" i="3"/>
  <c r="W271" i="3" s="1"/>
  <c r="E283" i="3"/>
  <c r="W283" i="3" s="1"/>
  <c r="E295" i="3"/>
  <c r="W295" i="3" s="1"/>
  <c r="E307" i="3"/>
  <c r="W307" i="3" s="1"/>
  <c r="U325" i="3"/>
  <c r="U337" i="3"/>
  <c r="U349" i="3"/>
  <c r="U361" i="3"/>
  <c r="U373" i="3"/>
  <c r="U385" i="3"/>
  <c r="U397" i="3"/>
  <c r="U409" i="3"/>
  <c r="U421" i="3"/>
  <c r="U433" i="3"/>
  <c r="U445" i="3"/>
  <c r="U457" i="3"/>
  <c r="U469" i="3"/>
  <c r="U481" i="3"/>
  <c r="U493" i="3"/>
  <c r="U505" i="3"/>
  <c r="U517" i="3"/>
  <c r="U529" i="3"/>
  <c r="U541" i="3"/>
  <c r="U553" i="3"/>
  <c r="U565" i="3"/>
  <c r="E609" i="3"/>
  <c r="W609" i="3" s="1"/>
  <c r="E32" i="3"/>
  <c r="W32" i="3" s="1"/>
  <c r="E44" i="3"/>
  <c r="W44" i="3" s="1"/>
  <c r="E56" i="3"/>
  <c r="W56" i="3" s="1"/>
  <c r="E68" i="3"/>
  <c r="W68" i="3" s="1"/>
  <c r="E80" i="3"/>
  <c r="W80" i="3" s="1"/>
  <c r="E92" i="3"/>
  <c r="W92" i="3" s="1"/>
  <c r="E104" i="3"/>
  <c r="W104" i="3" s="1"/>
  <c r="E116" i="3"/>
  <c r="W116" i="3" s="1"/>
  <c r="E128" i="3"/>
  <c r="W128" i="3" s="1"/>
  <c r="E140" i="3"/>
  <c r="W140" i="3" s="1"/>
  <c r="E152" i="3"/>
  <c r="W152" i="3" s="1"/>
  <c r="E164" i="3"/>
  <c r="W164" i="3" s="1"/>
  <c r="E176" i="3"/>
  <c r="W176" i="3" s="1"/>
  <c r="E188" i="3"/>
  <c r="W188" i="3" s="1"/>
  <c r="E200" i="3"/>
  <c r="W200" i="3" s="1"/>
  <c r="E212" i="3"/>
  <c r="W212" i="3" s="1"/>
  <c r="E224" i="3"/>
  <c r="W224" i="3" s="1"/>
  <c r="E236" i="3"/>
  <c r="W236" i="3" s="1"/>
  <c r="E610" i="3"/>
  <c r="W610" i="3" s="1"/>
  <c r="E33" i="3"/>
  <c r="W33" i="3" s="1"/>
  <c r="E45" i="3"/>
  <c r="W45" i="3" s="1"/>
  <c r="E57" i="3"/>
  <c r="W57" i="3" s="1"/>
  <c r="E69" i="3"/>
  <c r="W69" i="3" s="1"/>
  <c r="E81" i="3"/>
  <c r="W81" i="3" s="1"/>
  <c r="E93" i="3"/>
  <c r="W93" i="3" s="1"/>
  <c r="E105" i="3"/>
  <c r="W105" i="3" s="1"/>
  <c r="E117" i="3"/>
  <c r="W117" i="3" s="1"/>
  <c r="E129" i="3"/>
  <c r="W129" i="3" s="1"/>
  <c r="E141" i="3"/>
  <c r="W141" i="3" s="1"/>
  <c r="E153" i="3"/>
  <c r="W153" i="3" s="1"/>
  <c r="E165" i="3"/>
  <c r="W165" i="3" s="1"/>
  <c r="E177" i="3"/>
  <c r="W177" i="3" s="1"/>
  <c r="E189" i="3"/>
  <c r="W189" i="3" s="1"/>
  <c r="E201" i="3"/>
  <c r="W201" i="3" s="1"/>
  <c r="E213" i="3"/>
  <c r="W213" i="3" s="1"/>
  <c r="E225" i="3"/>
  <c r="W225" i="3" s="1"/>
  <c r="E237" i="3"/>
  <c r="W237" i="3" s="1"/>
  <c r="E611" i="3"/>
  <c r="W611" i="3" s="1"/>
  <c r="E34" i="3"/>
  <c r="W34" i="3" s="1"/>
  <c r="E46" i="3"/>
  <c r="W46" i="3" s="1"/>
  <c r="E58" i="3"/>
  <c r="W58" i="3" s="1"/>
  <c r="E70" i="3"/>
  <c r="W70" i="3" s="1"/>
  <c r="E82" i="3"/>
  <c r="W82" i="3" s="1"/>
  <c r="E94" i="3"/>
  <c r="W94" i="3" s="1"/>
  <c r="E106" i="3"/>
  <c r="W106" i="3" s="1"/>
  <c r="E118" i="3"/>
  <c r="W118" i="3" s="1"/>
  <c r="E130" i="3"/>
  <c r="W130" i="3" s="1"/>
  <c r="E142" i="3"/>
  <c r="W142" i="3" s="1"/>
  <c r="E154" i="3"/>
  <c r="W154" i="3" s="1"/>
  <c r="E166" i="3"/>
  <c r="W166" i="3" s="1"/>
  <c r="E178" i="3"/>
  <c r="W178" i="3" s="1"/>
  <c r="E190" i="3"/>
  <c r="W190" i="3" s="1"/>
  <c r="E202" i="3"/>
  <c r="W202" i="3" s="1"/>
  <c r="E214" i="3"/>
  <c r="W214" i="3" s="1"/>
  <c r="E226" i="3"/>
  <c r="W226" i="3" s="1"/>
  <c r="E23" i="3"/>
  <c r="W23" i="3" s="1"/>
  <c r="E35" i="3"/>
  <c r="W35" i="3" s="1"/>
  <c r="E47" i="3"/>
  <c r="W47" i="3" s="1"/>
  <c r="E59" i="3"/>
  <c r="W59" i="3" s="1"/>
  <c r="E71" i="3"/>
  <c r="W71" i="3" s="1"/>
  <c r="E83" i="3"/>
  <c r="W83" i="3" s="1"/>
  <c r="E95" i="3"/>
  <c r="W95" i="3" s="1"/>
  <c r="E107" i="3"/>
  <c r="W107" i="3" s="1"/>
  <c r="E119" i="3"/>
  <c r="W119" i="3" s="1"/>
  <c r="E131" i="3"/>
  <c r="W131" i="3" s="1"/>
  <c r="E143" i="3"/>
  <c r="W143" i="3" s="1"/>
  <c r="E155" i="3"/>
  <c r="W155" i="3" s="1"/>
  <c r="E167" i="3"/>
  <c r="W167" i="3" s="1"/>
  <c r="E179" i="3"/>
  <c r="W179" i="3" s="1"/>
  <c r="E191" i="3"/>
  <c r="W191" i="3" s="1"/>
  <c r="E203" i="3"/>
  <c r="W203" i="3" s="1"/>
  <c r="E215" i="3"/>
  <c r="W215" i="3" s="1"/>
  <c r="E227" i="3"/>
  <c r="W227" i="3" s="1"/>
  <c r="E239" i="3"/>
  <c r="W239" i="3" s="1"/>
  <c r="E251" i="3"/>
  <c r="W251" i="3" s="1"/>
  <c r="E263" i="3"/>
  <c r="W263" i="3" s="1"/>
  <c r="E275" i="3"/>
  <c r="W275" i="3" s="1"/>
  <c r="E287" i="3"/>
  <c r="W287" i="3" s="1"/>
  <c r="E299" i="3"/>
  <c r="W299" i="3" s="1"/>
  <c r="E15" i="3"/>
  <c r="W15" i="3" s="1"/>
  <c r="U329" i="3"/>
  <c r="U341" i="3"/>
  <c r="U353" i="3"/>
  <c r="U365" i="3"/>
  <c r="U377" i="3"/>
  <c r="U389" i="3"/>
  <c r="U401" i="3"/>
  <c r="U413" i="3"/>
  <c r="U425" i="3"/>
  <c r="U437" i="3"/>
  <c r="U449" i="3"/>
  <c r="U461" i="3"/>
  <c r="U473" i="3"/>
  <c r="U485" i="3"/>
  <c r="U497" i="3"/>
  <c r="U509" i="3"/>
  <c r="U521" i="3"/>
  <c r="U533" i="3"/>
  <c r="U545" i="3"/>
  <c r="U557" i="3"/>
  <c r="U569" i="3"/>
  <c r="U581" i="3"/>
  <c r="U593" i="3"/>
  <c r="E24" i="3"/>
  <c r="W24" i="3" s="1"/>
  <c r="E36" i="3"/>
  <c r="W36" i="3" s="1"/>
  <c r="E48" i="3"/>
  <c r="W48" i="3" s="1"/>
  <c r="E60" i="3"/>
  <c r="W60" i="3" s="1"/>
  <c r="E72" i="3"/>
  <c r="W72" i="3" s="1"/>
  <c r="E84" i="3"/>
  <c r="W84" i="3" s="1"/>
  <c r="E96" i="3"/>
  <c r="W96" i="3" s="1"/>
  <c r="E108" i="3"/>
  <c r="W108" i="3" s="1"/>
  <c r="E120" i="3"/>
  <c r="W120" i="3" s="1"/>
  <c r="E132" i="3"/>
  <c r="W132" i="3" s="1"/>
  <c r="E144" i="3"/>
  <c r="W144" i="3" s="1"/>
  <c r="E156" i="3"/>
  <c r="W156" i="3" s="1"/>
  <c r="E168" i="3"/>
  <c r="W168" i="3" s="1"/>
  <c r="E180" i="3"/>
  <c r="W180" i="3" s="1"/>
  <c r="E192" i="3"/>
  <c r="W192" i="3" s="1"/>
  <c r="E204" i="3"/>
  <c r="W204" i="3" s="1"/>
  <c r="E216" i="3"/>
  <c r="W216" i="3" s="1"/>
  <c r="E228" i="3"/>
  <c r="W228" i="3" s="1"/>
  <c r="E240" i="3"/>
  <c r="W240" i="3" s="1"/>
  <c r="E252" i="3"/>
  <c r="W252" i="3" s="1"/>
  <c r="E264" i="3"/>
  <c r="W264" i="3" s="1"/>
  <c r="E276" i="3"/>
  <c r="W276" i="3" s="1"/>
  <c r="E288" i="3"/>
  <c r="W288" i="3" s="1"/>
  <c r="E300" i="3"/>
  <c r="W300" i="3" s="1"/>
  <c r="E16" i="3"/>
  <c r="W16" i="3" s="1"/>
  <c r="U330" i="3"/>
  <c r="U342" i="3"/>
  <c r="U354" i="3"/>
  <c r="U366" i="3"/>
  <c r="U378" i="3"/>
  <c r="U390" i="3"/>
  <c r="U402" i="3"/>
  <c r="U414" i="3"/>
  <c r="U426" i="3"/>
  <c r="U438" i="3"/>
  <c r="U450" i="3"/>
  <c r="U462" i="3"/>
  <c r="U474" i="3"/>
  <c r="U486" i="3"/>
  <c r="U498" i="3"/>
  <c r="U510" i="3"/>
  <c r="U522" i="3"/>
  <c r="U534" i="3"/>
  <c r="U546" i="3"/>
  <c r="U558" i="3"/>
  <c r="U570" i="3"/>
  <c r="U582" i="3"/>
  <c r="U594" i="3"/>
  <c r="E25" i="3"/>
  <c r="W25" i="3" s="1"/>
  <c r="E37" i="3"/>
  <c r="W37" i="3" s="1"/>
  <c r="E49" i="3"/>
  <c r="W49" i="3" s="1"/>
  <c r="E61" i="3"/>
  <c r="W61" i="3" s="1"/>
  <c r="E73" i="3"/>
  <c r="W73" i="3" s="1"/>
  <c r="E85" i="3"/>
  <c r="W85" i="3" s="1"/>
  <c r="E97" i="3"/>
  <c r="W97" i="3" s="1"/>
  <c r="E109" i="3"/>
  <c r="W109" i="3" s="1"/>
  <c r="E121" i="3"/>
  <c r="W121" i="3" s="1"/>
  <c r="E133" i="3"/>
  <c r="W133" i="3" s="1"/>
  <c r="E145" i="3"/>
  <c r="W145" i="3" s="1"/>
  <c r="E157" i="3"/>
  <c r="W157" i="3" s="1"/>
  <c r="E169" i="3"/>
  <c r="W169" i="3" s="1"/>
  <c r="E181" i="3"/>
  <c r="W181" i="3" s="1"/>
  <c r="E193" i="3"/>
  <c r="W193" i="3" s="1"/>
  <c r="E205" i="3"/>
  <c r="W205" i="3" s="1"/>
  <c r="E217" i="3"/>
  <c r="W217" i="3" s="1"/>
  <c r="E229" i="3"/>
  <c r="W229" i="3" s="1"/>
  <c r="E241" i="3"/>
  <c r="W241" i="3" s="1"/>
  <c r="E253" i="3"/>
  <c r="W253" i="3" s="1"/>
  <c r="E265" i="3"/>
  <c r="W265" i="3" s="1"/>
  <c r="E277" i="3"/>
  <c r="W277" i="3" s="1"/>
  <c r="E289" i="3"/>
  <c r="W289" i="3" s="1"/>
  <c r="E301" i="3"/>
  <c r="W301" i="3" s="1"/>
  <c r="E17" i="3"/>
  <c r="U319" i="3"/>
  <c r="U331" i="3"/>
  <c r="U343" i="3"/>
  <c r="U355" i="3"/>
  <c r="U367" i="3"/>
  <c r="U379" i="3"/>
  <c r="U391" i="3"/>
  <c r="U403" i="3"/>
  <c r="U415" i="3"/>
  <c r="U427" i="3"/>
  <c r="U439" i="3"/>
  <c r="U451" i="3"/>
  <c r="U463" i="3"/>
  <c r="U475" i="3"/>
  <c r="U487" i="3"/>
  <c r="U499" i="3"/>
  <c r="U511" i="3"/>
  <c r="U523" i="3"/>
  <c r="U535" i="3"/>
  <c r="U547" i="3"/>
  <c r="U559" i="3"/>
  <c r="E26" i="3"/>
  <c r="W26" i="3" s="1"/>
  <c r="E38" i="3"/>
  <c r="W38" i="3" s="1"/>
  <c r="E50" i="3"/>
  <c r="W50" i="3" s="1"/>
  <c r="E62" i="3"/>
  <c r="W62" i="3" s="1"/>
  <c r="E74" i="3"/>
  <c r="W74" i="3" s="1"/>
  <c r="E86" i="3"/>
  <c r="W86" i="3" s="1"/>
  <c r="E98" i="3"/>
  <c r="W98" i="3" s="1"/>
  <c r="E110" i="3"/>
  <c r="W110" i="3" s="1"/>
  <c r="E122" i="3"/>
  <c r="W122" i="3" s="1"/>
  <c r="E134" i="3"/>
  <c r="W134" i="3" s="1"/>
  <c r="E146" i="3"/>
  <c r="W146" i="3" s="1"/>
  <c r="E158" i="3"/>
  <c r="W158" i="3" s="1"/>
  <c r="E170" i="3"/>
  <c r="W170" i="3" s="1"/>
  <c r="E182" i="3"/>
  <c r="W182" i="3" s="1"/>
  <c r="E194" i="3"/>
  <c r="W194" i="3" s="1"/>
  <c r="E206" i="3"/>
  <c r="W206" i="3" s="1"/>
  <c r="E218" i="3"/>
  <c r="W218" i="3" s="1"/>
  <c r="E230" i="3"/>
  <c r="W230" i="3" s="1"/>
  <c r="E242" i="3"/>
  <c r="W242" i="3" s="1"/>
  <c r="E254" i="3"/>
  <c r="W254" i="3" s="1"/>
  <c r="E266" i="3"/>
  <c r="W266" i="3" s="1"/>
  <c r="E278" i="3"/>
  <c r="W278" i="3" s="1"/>
  <c r="E290" i="3"/>
  <c r="W290" i="3" s="1"/>
  <c r="E302" i="3"/>
  <c r="W302" i="3" s="1"/>
  <c r="E14" i="3"/>
  <c r="U320" i="3"/>
  <c r="U332" i="3"/>
  <c r="U344" i="3"/>
  <c r="U356" i="3"/>
  <c r="U368" i="3"/>
  <c r="U380" i="3"/>
  <c r="U392" i="3"/>
  <c r="U404" i="3"/>
  <c r="U416" i="3"/>
  <c r="U428" i="3"/>
  <c r="U440" i="3"/>
  <c r="U452" i="3"/>
  <c r="U464" i="3"/>
  <c r="U476" i="3"/>
  <c r="U488" i="3"/>
  <c r="U500" i="3"/>
  <c r="U512" i="3"/>
  <c r="U524" i="3"/>
  <c r="U536" i="3"/>
  <c r="U548" i="3"/>
  <c r="U560" i="3"/>
  <c r="U572" i="3"/>
  <c r="E135" i="3"/>
  <c r="W135" i="3" s="1"/>
  <c r="E245" i="3"/>
  <c r="W245" i="3" s="1"/>
  <c r="E269" i="3"/>
  <c r="W269" i="3" s="1"/>
  <c r="E293" i="3"/>
  <c r="W293" i="3" s="1"/>
  <c r="U333" i="3"/>
  <c r="U357" i="3"/>
  <c r="U381" i="3"/>
  <c r="U405" i="3"/>
  <c r="U429" i="3"/>
  <c r="U453" i="3"/>
  <c r="U477" i="3"/>
  <c r="U501" i="3"/>
  <c r="U525" i="3"/>
  <c r="U549" i="3"/>
  <c r="U571" i="3"/>
  <c r="U587" i="3"/>
  <c r="U602" i="3"/>
  <c r="U358" i="3"/>
  <c r="U382" i="3"/>
  <c r="U406" i="3"/>
  <c r="U430" i="3"/>
  <c r="U454" i="3"/>
  <c r="U502" i="3"/>
  <c r="U526" i="3"/>
  <c r="U550" i="3"/>
  <c r="U573" i="3"/>
  <c r="U589" i="3"/>
  <c r="U603" i="3"/>
  <c r="U434" i="3"/>
  <c r="U482" i="3"/>
  <c r="U530" i="3"/>
  <c r="U575" i="3"/>
  <c r="U605" i="3"/>
  <c r="U411" i="3"/>
  <c r="U507" i="3"/>
  <c r="U577" i="3"/>
  <c r="U592" i="3"/>
  <c r="U542" i="3"/>
  <c r="U611" i="3"/>
  <c r="U543" i="3"/>
  <c r="U600" i="3"/>
  <c r="U400" i="3"/>
  <c r="U586" i="3"/>
  <c r="E147" i="3"/>
  <c r="W147" i="3" s="1"/>
  <c r="E248" i="3"/>
  <c r="W248" i="3" s="1"/>
  <c r="E272" i="3"/>
  <c r="W272" i="3" s="1"/>
  <c r="E296" i="3"/>
  <c r="W296" i="3" s="1"/>
  <c r="U334" i="3"/>
  <c r="U478" i="3"/>
  <c r="E159" i="3"/>
  <c r="W159" i="3" s="1"/>
  <c r="E249" i="3"/>
  <c r="W249" i="3" s="1"/>
  <c r="E273" i="3"/>
  <c r="W273" i="3" s="1"/>
  <c r="E297" i="3"/>
  <c r="W297" i="3" s="1"/>
  <c r="U335" i="3"/>
  <c r="U359" i="3"/>
  <c r="U383" i="3"/>
  <c r="U407" i="3"/>
  <c r="U431" i="3"/>
  <c r="U455" i="3"/>
  <c r="U479" i="3"/>
  <c r="U503" i="3"/>
  <c r="U527" i="3"/>
  <c r="U551" i="3"/>
  <c r="U574" i="3"/>
  <c r="U590" i="3"/>
  <c r="U604" i="3"/>
  <c r="U386" i="3"/>
  <c r="U458" i="3"/>
  <c r="U506" i="3"/>
  <c r="U591" i="3"/>
  <c r="U435" i="3"/>
  <c r="U483" i="3"/>
  <c r="U531" i="3"/>
  <c r="U606" i="3"/>
  <c r="U584" i="3"/>
  <c r="U495" i="3"/>
  <c r="U424" i="3"/>
  <c r="U568" i="3"/>
  <c r="E27" i="3"/>
  <c r="W27" i="3" s="1"/>
  <c r="E171" i="3"/>
  <c r="W171" i="3" s="1"/>
  <c r="E250" i="3"/>
  <c r="W250" i="3" s="1"/>
  <c r="E274" i="3"/>
  <c r="W274" i="3" s="1"/>
  <c r="E298" i="3"/>
  <c r="W298" i="3" s="1"/>
  <c r="U338" i="3"/>
  <c r="U362" i="3"/>
  <c r="U410" i="3"/>
  <c r="U554" i="3"/>
  <c r="E39" i="3"/>
  <c r="W39" i="3" s="1"/>
  <c r="E183" i="3"/>
  <c r="W183" i="3" s="1"/>
  <c r="E255" i="3"/>
  <c r="W255" i="3" s="1"/>
  <c r="E279" i="3"/>
  <c r="W279" i="3" s="1"/>
  <c r="E303" i="3"/>
  <c r="W303" i="3" s="1"/>
  <c r="U339" i="3"/>
  <c r="U363" i="3"/>
  <c r="U387" i="3"/>
  <c r="U459" i="3"/>
  <c r="U555" i="3"/>
  <c r="E51" i="3"/>
  <c r="W51" i="3" s="1"/>
  <c r="E195" i="3"/>
  <c r="W195" i="3" s="1"/>
  <c r="E256" i="3"/>
  <c r="W256" i="3" s="1"/>
  <c r="E280" i="3"/>
  <c r="W280" i="3" s="1"/>
  <c r="E304" i="3"/>
  <c r="W304" i="3" s="1"/>
  <c r="U340" i="3"/>
  <c r="U364" i="3"/>
  <c r="U388" i="3"/>
  <c r="U412" i="3"/>
  <c r="U436" i="3"/>
  <c r="U460" i="3"/>
  <c r="U484" i="3"/>
  <c r="U508" i="3"/>
  <c r="U532" i="3"/>
  <c r="U556" i="3"/>
  <c r="U578" i="3"/>
  <c r="U595" i="3"/>
  <c r="U607" i="3"/>
  <c r="U513" i="3"/>
  <c r="U561" i="3"/>
  <c r="U596" i="3"/>
  <c r="U608" i="3"/>
  <c r="U490" i="3"/>
  <c r="U538" i="3"/>
  <c r="U580" i="3"/>
  <c r="U443" i="3"/>
  <c r="U539" i="3"/>
  <c r="U471" i="3"/>
  <c r="U318" i="3"/>
  <c r="U472" i="3"/>
  <c r="U520" i="3"/>
  <c r="U601" i="3"/>
  <c r="E63" i="3"/>
  <c r="W63" i="3" s="1"/>
  <c r="E207" i="3"/>
  <c r="W207" i="3" s="1"/>
  <c r="E257" i="3"/>
  <c r="W257" i="3" s="1"/>
  <c r="E281" i="3"/>
  <c r="W281" i="3" s="1"/>
  <c r="E305" i="3"/>
  <c r="W305" i="3" s="1"/>
  <c r="U321" i="3"/>
  <c r="U345" i="3"/>
  <c r="U369" i="3"/>
  <c r="U393" i="3"/>
  <c r="U417" i="3"/>
  <c r="U441" i="3"/>
  <c r="U465" i="3"/>
  <c r="U489" i="3"/>
  <c r="U537" i="3"/>
  <c r="U579" i="3"/>
  <c r="U514" i="3"/>
  <c r="U597" i="3"/>
  <c r="U515" i="3"/>
  <c r="U583" i="3"/>
  <c r="U518" i="3"/>
  <c r="U599" i="3"/>
  <c r="U567" i="3"/>
  <c r="U376" i="3"/>
  <c r="E75" i="3"/>
  <c r="W75" i="3" s="1"/>
  <c r="E219" i="3"/>
  <c r="W219" i="3" s="1"/>
  <c r="E260" i="3"/>
  <c r="W260" i="3" s="1"/>
  <c r="E284" i="3"/>
  <c r="W284" i="3" s="1"/>
  <c r="E308" i="3"/>
  <c r="U322" i="3"/>
  <c r="U346" i="3"/>
  <c r="U370" i="3"/>
  <c r="U394" i="3"/>
  <c r="U418" i="3"/>
  <c r="U442" i="3"/>
  <c r="U466" i="3"/>
  <c r="U562" i="3"/>
  <c r="U609" i="3"/>
  <c r="U491" i="3"/>
  <c r="U563" i="3"/>
  <c r="U598" i="3"/>
  <c r="U494" i="3"/>
  <c r="U519" i="3"/>
  <c r="U448" i="3"/>
  <c r="U544" i="3"/>
  <c r="E87" i="3"/>
  <c r="W87" i="3" s="1"/>
  <c r="E231" i="3"/>
  <c r="W231" i="3" s="1"/>
  <c r="E261" i="3"/>
  <c r="W261" i="3" s="1"/>
  <c r="E285" i="3"/>
  <c r="W285" i="3" s="1"/>
  <c r="E21" i="3"/>
  <c r="W21" i="3" s="1"/>
  <c r="U323" i="3"/>
  <c r="U347" i="3"/>
  <c r="U371" i="3"/>
  <c r="U395" i="3"/>
  <c r="U419" i="3"/>
  <c r="U467" i="3"/>
  <c r="U610" i="3"/>
  <c r="E99" i="3"/>
  <c r="W99" i="3" s="1"/>
  <c r="E238" i="3"/>
  <c r="W238" i="3" s="1"/>
  <c r="E262" i="3"/>
  <c r="W262" i="3" s="1"/>
  <c r="E286" i="3"/>
  <c r="W286" i="3" s="1"/>
  <c r="E22" i="3"/>
  <c r="W22" i="3" s="1"/>
  <c r="U326" i="3"/>
  <c r="U350" i="3"/>
  <c r="U374" i="3"/>
  <c r="U398" i="3"/>
  <c r="U422" i="3"/>
  <c r="U446" i="3"/>
  <c r="U470" i="3"/>
  <c r="U566" i="3"/>
  <c r="E111" i="3"/>
  <c r="W111" i="3" s="1"/>
  <c r="E243" i="3"/>
  <c r="W243" i="3" s="1"/>
  <c r="E267" i="3"/>
  <c r="W267" i="3" s="1"/>
  <c r="E291" i="3"/>
  <c r="W291" i="3" s="1"/>
  <c r="U327" i="3"/>
  <c r="U351" i="3"/>
  <c r="U375" i="3"/>
  <c r="U399" i="3"/>
  <c r="U423" i="3"/>
  <c r="U447" i="3"/>
  <c r="U585" i="3"/>
  <c r="E123" i="3"/>
  <c r="W123" i="3" s="1"/>
  <c r="E244" i="3"/>
  <c r="W244" i="3" s="1"/>
  <c r="E268" i="3"/>
  <c r="W268" i="3" s="1"/>
  <c r="E292" i="3"/>
  <c r="W292" i="3" s="1"/>
  <c r="U328" i="3"/>
  <c r="U352" i="3"/>
  <c r="U496" i="3"/>
  <c r="Q451" i="3"/>
  <c r="E588" i="3"/>
  <c r="Q583" i="3"/>
  <c r="Q434" i="3"/>
  <c r="E421" i="3"/>
  <c r="Q510" i="3"/>
  <c r="E564" i="3"/>
  <c r="Q581" i="3"/>
  <c r="Q429" i="3"/>
  <c r="E416" i="3"/>
  <c r="Q508" i="3"/>
  <c r="E559" i="3"/>
  <c r="E542" i="3"/>
  <c r="Q483" i="3"/>
  <c r="E509" i="3"/>
  <c r="Q602" i="3"/>
  <c r="Q458" i="3"/>
  <c r="E482" i="3"/>
  <c r="Q601" i="3"/>
  <c r="Q457" i="3"/>
  <c r="E481" i="3"/>
  <c r="Q528" i="3"/>
  <c r="Q322" i="3"/>
  <c r="Q548" i="3"/>
  <c r="Q527" i="3"/>
  <c r="Q321" i="3"/>
  <c r="Q610" i="3"/>
  <c r="Q466" i="3"/>
  <c r="E547" i="3"/>
  <c r="E566" i="3"/>
  <c r="Q489" i="3"/>
  <c r="E545" i="3"/>
  <c r="Q389" i="3"/>
  <c r="E543" i="3"/>
  <c r="E399" i="3"/>
  <c r="E324" i="3"/>
  <c r="E319" i="3"/>
  <c r="E467" i="3"/>
  <c r="E323" i="3"/>
  <c r="E318" i="3"/>
  <c r="E466" i="3"/>
  <c r="E322" i="3"/>
  <c r="E597" i="3"/>
  <c r="E453" i="3"/>
  <c r="Q428" i="3"/>
  <c r="E570" i="3"/>
  <c r="E426" i="3"/>
  <c r="E341" i="3"/>
  <c r="Q318" i="3"/>
  <c r="E472" i="3"/>
  <c r="E328" i="3"/>
  <c r="E445" i="3"/>
  <c r="Q522" i="3"/>
  <c r="Q449" i="3"/>
  <c r="Q571" i="3"/>
  <c r="Q410" i="3"/>
  <c r="E397" i="3"/>
  <c r="Q498" i="3"/>
  <c r="E540" i="3"/>
  <c r="Q569" i="3"/>
  <c r="Q405" i="3"/>
  <c r="E392" i="3"/>
  <c r="Q496" i="3"/>
  <c r="E535" i="3"/>
  <c r="E422" i="3"/>
  <c r="Q471" i="3"/>
  <c r="E485" i="3"/>
  <c r="Q590" i="3"/>
  <c r="Q446" i="3"/>
  <c r="E458" i="3"/>
  <c r="Q589" i="3"/>
  <c r="Q442" i="3"/>
  <c r="E457" i="3"/>
  <c r="Q516" i="3"/>
  <c r="E600" i="3"/>
  <c r="Q488" i="3"/>
  <c r="Q515" i="3"/>
  <c r="E596" i="3"/>
  <c r="Q598" i="3"/>
  <c r="Q454" i="3"/>
  <c r="E523" i="3"/>
  <c r="E446" i="3"/>
  <c r="Q477" i="3"/>
  <c r="E521" i="3"/>
  <c r="Q377" i="3"/>
  <c r="E531" i="3"/>
  <c r="E387" i="3"/>
  <c r="Q445" i="3"/>
  <c r="E599" i="3"/>
  <c r="E455" i="3"/>
  <c r="Q444" i="3"/>
  <c r="E598" i="3"/>
  <c r="E454" i="3"/>
  <c r="Q443" i="3"/>
  <c r="E585" i="3"/>
  <c r="E441" i="3"/>
  <c r="Q416" i="3"/>
  <c r="E558" i="3"/>
  <c r="E414" i="3"/>
  <c r="E329" i="3"/>
  <c r="E604" i="3"/>
  <c r="E460" i="3"/>
  <c r="Q317" i="3"/>
  <c r="O572" i="3"/>
  <c r="S572" i="3"/>
  <c r="O443" i="3"/>
  <c r="S443" i="3"/>
  <c r="O331" i="3"/>
  <c r="S331" i="3"/>
  <c r="O492" i="3"/>
  <c r="S492" i="3"/>
  <c r="O437" i="3"/>
  <c r="S437" i="3"/>
  <c r="O475" i="3"/>
  <c r="S475" i="3"/>
  <c r="O575" i="3"/>
  <c r="S575" i="3"/>
  <c r="O574" i="3"/>
  <c r="S574" i="3"/>
  <c r="O430" i="3"/>
  <c r="S430" i="3"/>
  <c r="O580" i="3"/>
  <c r="S580" i="3"/>
  <c r="S436" i="3"/>
  <c r="O448" i="3"/>
  <c r="S448" i="3"/>
  <c r="O468" i="3"/>
  <c r="S468" i="3"/>
  <c r="O413" i="3"/>
  <c r="S413" i="3"/>
  <c r="O386" i="3"/>
  <c r="S386" i="3"/>
  <c r="O451" i="3"/>
  <c r="S451" i="3"/>
  <c r="O418" i="3"/>
  <c r="S418" i="3"/>
  <c r="O549" i="3"/>
  <c r="S549" i="3"/>
  <c r="O427" i="3"/>
  <c r="S427" i="3"/>
  <c r="O425" i="3"/>
  <c r="S425" i="3"/>
  <c r="O406" i="3"/>
  <c r="S406" i="3"/>
  <c r="O537" i="3"/>
  <c r="S537" i="3"/>
  <c r="O393" i="3"/>
  <c r="S393" i="3"/>
  <c r="O420" i="3"/>
  <c r="S420" i="3"/>
  <c r="O476" i="3"/>
  <c r="S476" i="3"/>
  <c r="O539" i="3"/>
  <c r="S539" i="3"/>
  <c r="O538" i="3"/>
  <c r="S538" i="3"/>
  <c r="O394" i="3"/>
  <c r="S394" i="3"/>
  <c r="O544" i="3"/>
  <c r="S544" i="3"/>
  <c r="O592" i="3"/>
  <c r="S592" i="3"/>
  <c r="S584" i="3"/>
  <c r="O560" i="3"/>
  <c r="S560" i="3"/>
  <c r="S355" i="3"/>
  <c r="O536" i="3"/>
  <c r="S536" i="3"/>
  <c r="O391" i="3"/>
  <c r="S391" i="3"/>
  <c r="O601" i="3"/>
  <c r="S601" i="3"/>
  <c r="O456" i="3"/>
  <c r="O373" i="3"/>
  <c r="S373" i="3"/>
  <c r="O459" i="3"/>
  <c r="S459" i="3"/>
  <c r="O369" i="3"/>
  <c r="S369" i="3"/>
  <c r="O486" i="3"/>
  <c r="S486" i="3"/>
  <c r="O576" i="3"/>
  <c r="S576" i="3"/>
  <c r="O350" i="3"/>
  <c r="O565" i="3"/>
  <c r="S565" i="3"/>
  <c r="O415" i="3"/>
  <c r="S415" i="3"/>
  <c r="O578" i="3"/>
  <c r="S578" i="3"/>
  <c r="O338" i="3"/>
  <c r="S338" i="3"/>
  <c r="O370" i="3"/>
  <c r="S370" i="3"/>
  <c r="O501" i="3"/>
  <c r="S501" i="3"/>
  <c r="O587" i="3"/>
  <c r="S587" i="3"/>
  <c r="O349" i="3"/>
  <c r="S349" i="3"/>
  <c r="S553" i="3"/>
  <c r="O435" i="3"/>
  <c r="S435" i="3"/>
  <c r="S360" i="3"/>
  <c r="O462" i="3"/>
  <c r="S462" i="3"/>
  <c r="O367" i="3"/>
  <c r="S367" i="3"/>
  <c r="O375" i="3"/>
  <c r="S375" i="3"/>
  <c r="O380" i="3"/>
  <c r="S380" i="3"/>
  <c r="O567" i="3"/>
  <c r="O347" i="3"/>
  <c r="O594" i="3"/>
  <c r="O365" i="3"/>
  <c r="S365" i="3"/>
  <c r="O402" i="3"/>
  <c r="S402" i="3"/>
  <c r="O444" i="3"/>
  <c r="S444" i="3"/>
  <c r="O464" i="3"/>
  <c r="S464" i="3"/>
  <c r="O506" i="3"/>
  <c r="O571" i="3"/>
  <c r="S571" i="3"/>
  <c r="O335" i="3"/>
  <c r="O340" i="3"/>
  <c r="S340" i="3"/>
  <c r="S361" i="3"/>
  <c r="O589" i="3"/>
  <c r="S589" i="3"/>
  <c r="U289" i="3"/>
  <c r="U293" i="3"/>
  <c r="U297" i="3"/>
  <c r="U301" i="3"/>
  <c r="U265" i="3"/>
  <c r="U269" i="3"/>
  <c r="U273" i="3"/>
  <c r="U277" i="3"/>
  <c r="U281" i="3"/>
  <c r="U285" i="3"/>
  <c r="Q242" i="3"/>
  <c r="U243" i="3"/>
  <c r="Q250" i="3"/>
  <c r="U251" i="3"/>
  <c r="Q258" i="3"/>
  <c r="U259" i="3"/>
  <c r="Q217" i="3"/>
  <c r="Q221" i="3"/>
  <c r="Q225" i="3"/>
  <c r="Q229" i="3"/>
  <c r="Q233" i="3"/>
  <c r="Q237" i="3"/>
  <c r="Q199" i="3"/>
  <c r="U200" i="3"/>
  <c r="Q207" i="3"/>
  <c r="U208" i="3"/>
  <c r="Q171" i="3"/>
  <c r="U172" i="3"/>
  <c r="Q287" i="3"/>
  <c r="Q291" i="3"/>
  <c r="Q295" i="3"/>
  <c r="Q299" i="3"/>
  <c r="Q263" i="3"/>
  <c r="Q267" i="3"/>
  <c r="Q271" i="3"/>
  <c r="Q275" i="3"/>
  <c r="Q279" i="3"/>
  <c r="Q283" i="3"/>
  <c r="Q239" i="3"/>
  <c r="U240" i="3"/>
  <c r="Q247" i="3"/>
  <c r="U248" i="3"/>
  <c r="Q255" i="3"/>
  <c r="U256" i="3"/>
  <c r="U218" i="3"/>
  <c r="U222" i="3"/>
  <c r="U226" i="3"/>
  <c r="U230" i="3"/>
  <c r="U234" i="3"/>
  <c r="U238" i="3"/>
  <c r="Q196" i="3"/>
  <c r="U197" i="3"/>
  <c r="Q204" i="3"/>
  <c r="U205" i="3"/>
  <c r="Q212" i="3"/>
  <c r="U213" i="3"/>
  <c r="Q176" i="3"/>
  <c r="U177" i="3"/>
  <c r="Q289" i="3"/>
  <c r="Q293" i="3"/>
  <c r="Q297" i="3"/>
  <c r="Q301" i="3"/>
  <c r="Q265" i="3"/>
  <c r="Q269" i="3"/>
  <c r="Q273" i="3"/>
  <c r="Q277" i="3"/>
  <c r="Q281" i="3"/>
  <c r="Q285" i="3"/>
  <c r="Q243" i="3"/>
  <c r="U244" i="3"/>
  <c r="Q251" i="3"/>
  <c r="U252" i="3"/>
  <c r="Q259" i="3"/>
  <c r="U260" i="3"/>
  <c r="U216" i="3"/>
  <c r="U220" i="3"/>
  <c r="U224" i="3"/>
  <c r="U228" i="3"/>
  <c r="U232" i="3"/>
  <c r="U236" i="3"/>
  <c r="Q200" i="3"/>
  <c r="U201" i="3"/>
  <c r="Q208" i="3"/>
  <c r="U209" i="3"/>
  <c r="Q172" i="3"/>
  <c r="U173" i="3"/>
  <c r="Q180" i="3"/>
  <c r="U181" i="3"/>
  <c r="U295" i="3"/>
  <c r="Q262" i="3"/>
  <c r="Q264" i="3"/>
  <c r="U268" i="3"/>
  <c r="U270" i="3"/>
  <c r="U239" i="3"/>
  <c r="U257" i="3"/>
  <c r="U215" i="3"/>
  <c r="Q220" i="3"/>
  <c r="Q222" i="3"/>
  <c r="Q195" i="3"/>
  <c r="U210" i="3"/>
  <c r="Q213" i="3"/>
  <c r="U171" i="3"/>
  <c r="Q174" i="3"/>
  <c r="U176" i="3"/>
  <c r="Q179" i="3"/>
  <c r="U182" i="3"/>
  <c r="Q188" i="3"/>
  <c r="U189" i="3"/>
  <c r="U152" i="3"/>
  <c r="U156" i="3"/>
  <c r="U160" i="3"/>
  <c r="U164" i="3"/>
  <c r="U168" i="3"/>
  <c r="U291" i="3"/>
  <c r="Q298" i="3"/>
  <c r="Q300" i="3"/>
  <c r="U264" i="3"/>
  <c r="U266" i="3"/>
  <c r="U283" i="3"/>
  <c r="Q240" i="3"/>
  <c r="U242" i="3"/>
  <c r="Q245" i="3"/>
  <c r="U247" i="3"/>
  <c r="Q216" i="3"/>
  <c r="Q218" i="3"/>
  <c r="Q235" i="3"/>
  <c r="Q198" i="3"/>
  <c r="Q203" i="3"/>
  <c r="U174" i="3"/>
  <c r="Q177" i="3"/>
  <c r="Q181" i="3"/>
  <c r="U184" i="3"/>
  <c r="U186" i="3"/>
  <c r="Q193" i="3"/>
  <c r="U194" i="3"/>
  <c r="Q150" i="3"/>
  <c r="Q154" i="3"/>
  <c r="Q158" i="3"/>
  <c r="Q162" i="3"/>
  <c r="Q166" i="3"/>
  <c r="Q170" i="3"/>
  <c r="Q129" i="3"/>
  <c r="Q133" i="3"/>
  <c r="U287" i="3"/>
  <c r="Q294" i="3"/>
  <c r="Q296" i="3"/>
  <c r="U300" i="3"/>
  <c r="U262" i="3"/>
  <c r="U279" i="3"/>
  <c r="Q286" i="3"/>
  <c r="U245" i="3"/>
  <c r="Q248" i="3"/>
  <c r="U250" i="3"/>
  <c r="Q253" i="3"/>
  <c r="U255" i="3"/>
  <c r="Q231" i="3"/>
  <c r="U237" i="3"/>
  <c r="U195" i="3"/>
  <c r="Q201" i="3"/>
  <c r="Q206" i="3"/>
  <c r="Q211" i="3"/>
  <c r="Q183" i="3"/>
  <c r="Q185" i="3"/>
  <c r="Q190" i="3"/>
  <c r="U191" i="3"/>
  <c r="U151" i="3"/>
  <c r="U155" i="3"/>
  <c r="U159" i="3"/>
  <c r="U163" i="3"/>
  <c r="U167" i="3"/>
  <c r="U126" i="3"/>
  <c r="U130" i="3"/>
  <c r="U134" i="3"/>
  <c r="U288" i="3"/>
  <c r="U290" i="3"/>
  <c r="U267" i="3"/>
  <c r="Q274" i="3"/>
  <c r="Q276" i="3"/>
  <c r="U280" i="3"/>
  <c r="U282" i="3"/>
  <c r="Q244" i="3"/>
  <c r="Q249" i="3"/>
  <c r="Q254" i="3"/>
  <c r="Q219" i="3"/>
  <c r="U225" i="3"/>
  <c r="U227" i="3"/>
  <c r="Q232" i="3"/>
  <c r="Q234" i="3"/>
  <c r="U196" i="3"/>
  <c r="U214" i="3"/>
  <c r="U175" i="3"/>
  <c r="Q182" i="3"/>
  <c r="U185" i="3"/>
  <c r="Q189" i="3"/>
  <c r="U190" i="3"/>
  <c r="Q152" i="3"/>
  <c r="Q156" i="3"/>
  <c r="Q160" i="3"/>
  <c r="Q164" i="3"/>
  <c r="Q168" i="3"/>
  <c r="Q127" i="3"/>
  <c r="Q131" i="3"/>
  <c r="Q135" i="3"/>
  <c r="Q139" i="3"/>
  <c r="Q143" i="3"/>
  <c r="Q147" i="3"/>
  <c r="Q292" i="3"/>
  <c r="U296" i="3"/>
  <c r="Q282" i="3"/>
  <c r="U253" i="3"/>
  <c r="U258" i="3"/>
  <c r="U233" i="3"/>
  <c r="U198" i="3"/>
  <c r="U203" i="3"/>
  <c r="Q209" i="3"/>
  <c r="Q214" i="3"/>
  <c r="Q175" i="3"/>
  <c r="U179" i="3"/>
  <c r="Q187" i="3"/>
  <c r="Q153" i="3"/>
  <c r="Q161" i="3"/>
  <c r="Q169" i="3"/>
  <c r="U138" i="3"/>
  <c r="Q140" i="3"/>
  <c r="U141" i="3"/>
  <c r="Q108" i="3"/>
  <c r="Q113" i="3"/>
  <c r="U114" i="3"/>
  <c r="Q121" i="3"/>
  <c r="U122" i="3"/>
  <c r="U86" i="3"/>
  <c r="U90" i="3"/>
  <c r="U94" i="3"/>
  <c r="U98" i="3"/>
  <c r="U102" i="3"/>
  <c r="Q288" i="3"/>
  <c r="U292" i="3"/>
  <c r="Q278" i="3"/>
  <c r="U286" i="3"/>
  <c r="U229" i="3"/>
  <c r="Q238" i="3"/>
  <c r="U183" i="3"/>
  <c r="U193" i="3"/>
  <c r="U150" i="3"/>
  <c r="U158" i="3"/>
  <c r="U166" i="3"/>
  <c r="Q137" i="3"/>
  <c r="Q110" i="3"/>
  <c r="U111" i="3"/>
  <c r="Q118" i="3"/>
  <c r="U119" i="3"/>
  <c r="Q84" i="3"/>
  <c r="Q88" i="3"/>
  <c r="Q92" i="3"/>
  <c r="Q96" i="3"/>
  <c r="Q100" i="3"/>
  <c r="Q104" i="3"/>
  <c r="Q80" i="3"/>
  <c r="U81" i="3"/>
  <c r="Q270" i="3"/>
  <c r="U278" i="3"/>
  <c r="U221" i="3"/>
  <c r="Q230" i="3"/>
  <c r="U199" i="3"/>
  <c r="U204" i="3"/>
  <c r="Q184" i="3"/>
  <c r="U187" i="3"/>
  <c r="Q194" i="3"/>
  <c r="U153" i="3"/>
  <c r="U161" i="3"/>
  <c r="U169" i="3"/>
  <c r="U133" i="3"/>
  <c r="U135" i="3"/>
  <c r="U140" i="3"/>
  <c r="Q142" i="3"/>
  <c r="U143" i="3"/>
  <c r="Q145" i="3"/>
  <c r="U146" i="3"/>
  <c r="Q148" i="3"/>
  <c r="U106" i="3"/>
  <c r="U108" i="3"/>
  <c r="Q115" i="3"/>
  <c r="U116" i="3"/>
  <c r="Q123" i="3"/>
  <c r="U124" i="3"/>
  <c r="U85" i="3"/>
  <c r="U89" i="3"/>
  <c r="U93" i="3"/>
  <c r="U97" i="3"/>
  <c r="U101" i="3"/>
  <c r="U105" i="3"/>
  <c r="Q77" i="3"/>
  <c r="U78" i="3"/>
  <c r="Q44" i="3"/>
  <c r="U45" i="3"/>
  <c r="U294" i="3"/>
  <c r="U271" i="3"/>
  <c r="Q280" i="3"/>
  <c r="U284" i="3"/>
  <c r="Q241" i="3"/>
  <c r="Q246" i="3"/>
  <c r="U261" i="3"/>
  <c r="Q223" i="3"/>
  <c r="U231" i="3"/>
  <c r="Q236" i="3"/>
  <c r="U206" i="3"/>
  <c r="U211" i="3"/>
  <c r="Q173" i="3"/>
  <c r="Q178" i="3"/>
  <c r="Q192" i="3"/>
  <c r="U154" i="3"/>
  <c r="U162" i="3"/>
  <c r="U170" i="3"/>
  <c r="Q128" i="3"/>
  <c r="Q130" i="3"/>
  <c r="Q138" i="3"/>
  <c r="U139" i="3"/>
  <c r="Q141" i="3"/>
  <c r="U142" i="3"/>
  <c r="Q144" i="3"/>
  <c r="U145" i="3"/>
  <c r="Q114" i="3"/>
  <c r="U115" i="3"/>
  <c r="Q122" i="3"/>
  <c r="U123" i="3"/>
  <c r="Q86" i="3"/>
  <c r="Q90" i="3"/>
  <c r="Q94" i="3"/>
  <c r="Q98" i="3"/>
  <c r="Q102" i="3"/>
  <c r="Q76" i="3"/>
  <c r="U77" i="3"/>
  <c r="Q53" i="3"/>
  <c r="U44" i="3"/>
  <c r="Q51" i="3"/>
  <c r="U52" i="3"/>
  <c r="Q38" i="3"/>
  <c r="U39" i="3"/>
  <c r="Q266" i="3"/>
  <c r="U274" i="3"/>
  <c r="U254" i="3"/>
  <c r="U217" i="3"/>
  <c r="Q226" i="3"/>
  <c r="Q210" i="3"/>
  <c r="Q191" i="3"/>
  <c r="Q151" i="3"/>
  <c r="Q167" i="3"/>
  <c r="U131" i="3"/>
  <c r="Q112" i="3"/>
  <c r="U121" i="3"/>
  <c r="Q91" i="3"/>
  <c r="Q99" i="3"/>
  <c r="U76" i="3"/>
  <c r="Q82" i="3"/>
  <c r="U47" i="3"/>
  <c r="U32" i="3"/>
  <c r="Q40" i="3"/>
  <c r="Q22" i="3"/>
  <c r="U23" i="3"/>
  <c r="U27" i="3"/>
  <c r="Q290" i="3"/>
  <c r="U298" i="3"/>
  <c r="U275" i="3"/>
  <c r="Q284" i="3"/>
  <c r="Q256" i="3"/>
  <c r="Q227" i="3"/>
  <c r="U235" i="3"/>
  <c r="Q157" i="3"/>
  <c r="U127" i="3"/>
  <c r="Q132" i="3"/>
  <c r="Q136" i="3"/>
  <c r="U148" i="3"/>
  <c r="Q109" i="3"/>
  <c r="U118" i="3"/>
  <c r="Q125" i="3"/>
  <c r="U88" i="3"/>
  <c r="U96" i="3"/>
  <c r="U104" i="3"/>
  <c r="U79" i="3"/>
  <c r="U53" i="3"/>
  <c r="Q48" i="3"/>
  <c r="Q50" i="3"/>
  <c r="Q52" i="3"/>
  <c r="U34" i="3"/>
  <c r="U36" i="3"/>
  <c r="Q42" i="3"/>
  <c r="U43" i="3"/>
  <c r="Q25" i="3"/>
  <c r="Q29" i="3"/>
  <c r="U276" i="3"/>
  <c r="U246" i="3"/>
  <c r="Q257" i="3"/>
  <c r="Q228" i="3"/>
  <c r="Q202" i="3"/>
  <c r="U178" i="3"/>
  <c r="U157" i="3"/>
  <c r="U132" i="3"/>
  <c r="U136" i="3"/>
  <c r="U112" i="3"/>
  <c r="Q119" i="3"/>
  <c r="U91" i="3"/>
  <c r="U99" i="3"/>
  <c r="U82" i="3"/>
  <c r="Q46" i="3"/>
  <c r="Q33" i="3"/>
  <c r="Q35" i="3"/>
  <c r="U38" i="3"/>
  <c r="U26" i="3"/>
  <c r="U30" i="3"/>
  <c r="Q261" i="3"/>
  <c r="U188" i="3"/>
  <c r="Q149" i="3"/>
  <c r="Q165" i="3"/>
  <c r="Q134" i="3"/>
  <c r="U110" i="3"/>
  <c r="Q117" i="3"/>
  <c r="U84" i="3"/>
  <c r="U92" i="3"/>
  <c r="U100" i="3"/>
  <c r="Q81" i="3"/>
  <c r="U83" i="3"/>
  <c r="Q49" i="3"/>
  <c r="Q32" i="3"/>
  <c r="U35" i="3"/>
  <c r="Q41" i="3"/>
  <c r="Q23" i="3"/>
  <c r="Q27" i="3"/>
  <c r="Q268" i="3"/>
  <c r="U202" i="3"/>
  <c r="U192" i="3"/>
  <c r="Q146" i="3"/>
  <c r="U109" i="3"/>
  <c r="Q116" i="3"/>
  <c r="Q97" i="3"/>
  <c r="U50" i="3"/>
  <c r="Q37" i="3"/>
  <c r="U40" i="3"/>
  <c r="Q31" i="3"/>
  <c r="Q24" i="3"/>
  <c r="Q260" i="3"/>
  <c r="Q205" i="3"/>
  <c r="U180" i="3"/>
  <c r="Q159" i="3"/>
  <c r="Q87" i="3"/>
  <c r="Q103" i="3"/>
  <c r="Q78" i="3"/>
  <c r="Q83" i="3"/>
  <c r="U46" i="3"/>
  <c r="U33" i="3"/>
  <c r="U29" i="3"/>
  <c r="U272" i="3"/>
  <c r="Q272" i="3"/>
  <c r="U241" i="3"/>
  <c r="Q215" i="3"/>
  <c r="U149" i="3"/>
  <c r="Q111" i="3"/>
  <c r="U87" i="3"/>
  <c r="U103" i="3"/>
  <c r="Q47" i="3"/>
  <c r="Q34" i="3"/>
  <c r="U37" i="3"/>
  <c r="U31" i="3"/>
  <c r="U24" i="3"/>
  <c r="U207" i="3"/>
  <c r="U249" i="3"/>
  <c r="U129" i="3"/>
  <c r="U137" i="3"/>
  <c r="Q107" i="3"/>
  <c r="U113" i="3"/>
  <c r="Q120" i="3"/>
  <c r="Q95" i="3"/>
  <c r="U80" i="3"/>
  <c r="U48" i="3"/>
  <c r="Q39" i="3"/>
  <c r="U42" i="3"/>
  <c r="U25" i="3"/>
  <c r="U263" i="3"/>
  <c r="Q252" i="3"/>
  <c r="U223" i="3"/>
  <c r="Q197" i="3"/>
  <c r="U165" i="3"/>
  <c r="U107" i="3"/>
  <c r="U120" i="3"/>
  <c r="U95" i="3"/>
  <c r="Q45" i="3"/>
  <c r="Q43" i="3"/>
  <c r="U28" i="3"/>
  <c r="Q224" i="3"/>
  <c r="Q155" i="3"/>
  <c r="U144" i="3"/>
  <c r="Q85" i="3"/>
  <c r="Q101" i="3"/>
  <c r="U299" i="3"/>
  <c r="U125" i="3"/>
  <c r="Q105" i="3"/>
  <c r="U41" i="3"/>
  <c r="U219" i="3"/>
  <c r="U147" i="3"/>
  <c r="Q79" i="3"/>
  <c r="U49" i="3"/>
  <c r="Q126" i="3"/>
  <c r="Q93" i="3"/>
  <c r="Q26" i="3"/>
  <c r="Q163" i="3"/>
  <c r="Q106" i="3"/>
  <c r="Q89" i="3"/>
  <c r="U51" i="3"/>
  <c r="U128" i="3"/>
  <c r="U117" i="3"/>
  <c r="Q28" i="3"/>
  <c r="U212" i="3"/>
  <c r="Q186" i="3"/>
  <c r="Q124" i="3"/>
  <c r="Q36" i="3"/>
  <c r="U22" i="3"/>
  <c r="Q30" i="3"/>
  <c r="Q62" i="3"/>
  <c r="Q70" i="3"/>
  <c r="Q303" i="3"/>
  <c r="Q17" i="3"/>
  <c r="Q54" i="3"/>
  <c r="U74" i="3"/>
  <c r="U307" i="3"/>
  <c r="U21" i="3"/>
  <c r="U58" i="3"/>
  <c r="U66" i="3"/>
  <c r="Q63" i="3"/>
  <c r="Q71" i="3"/>
  <c r="Q304" i="3"/>
  <c r="Q18" i="3"/>
  <c r="Q55" i="3"/>
  <c r="U67" i="3"/>
  <c r="U75" i="3"/>
  <c r="U308" i="3"/>
  <c r="U59" i="3"/>
  <c r="U68" i="3"/>
  <c r="U15" i="3"/>
  <c r="U60" i="3"/>
  <c r="Q65" i="3"/>
  <c r="Q73" i="3"/>
  <c r="Q306" i="3"/>
  <c r="Q20" i="3"/>
  <c r="Q57" i="3"/>
  <c r="U69" i="3"/>
  <c r="U302" i="3"/>
  <c r="U16" i="3"/>
  <c r="U61" i="3"/>
  <c r="Q66" i="3"/>
  <c r="Q74" i="3"/>
  <c r="Q307" i="3"/>
  <c r="Q21" i="3"/>
  <c r="Q58" i="3"/>
  <c r="U70" i="3"/>
  <c r="U303" i="3"/>
  <c r="U54" i="3"/>
  <c r="Q308" i="3"/>
  <c r="Q59" i="3"/>
  <c r="U304" i="3"/>
  <c r="U55" i="3"/>
  <c r="Q60" i="3"/>
  <c r="U305" i="3"/>
  <c r="U56" i="3"/>
  <c r="Q69" i="3"/>
  <c r="Q16" i="3"/>
  <c r="U73" i="3"/>
  <c r="U57" i="3"/>
  <c r="Q64" i="3"/>
  <c r="Q72" i="3"/>
  <c r="Q305" i="3"/>
  <c r="Q19" i="3"/>
  <c r="Q56" i="3"/>
  <c r="U17" i="3"/>
  <c r="U62" i="3"/>
  <c r="Q75" i="3"/>
  <c r="U71" i="3"/>
  <c r="U18" i="3"/>
  <c r="Q68" i="3"/>
  <c r="Q15" i="3"/>
  <c r="U72" i="3"/>
  <c r="U19" i="3"/>
  <c r="U64" i="3"/>
  <c r="Q302" i="3"/>
  <c r="Q61" i="3"/>
  <c r="U306" i="3"/>
  <c r="U65" i="3"/>
  <c r="Q67" i="3"/>
  <c r="U63" i="3"/>
  <c r="U20" i="3"/>
  <c r="K2" i="1"/>
  <c r="S345" i="3" l="1"/>
  <c r="S533" i="3"/>
  <c r="S348" i="3"/>
  <c r="O345" i="3"/>
  <c r="O533" i="3"/>
  <c r="O348" i="3"/>
  <c r="O553" i="3"/>
  <c r="S335" i="3"/>
  <c r="S567" i="3"/>
  <c r="S478" i="3"/>
  <c r="S343" i="3"/>
  <c r="O343" i="3"/>
  <c r="S594" i="3"/>
  <c r="S463" i="3"/>
  <c r="S325" i="3"/>
  <c r="S541" i="3"/>
  <c r="O463" i="3"/>
  <c r="O325" i="3"/>
  <c r="O541" i="3"/>
  <c r="S431" i="3"/>
  <c r="O431" i="3"/>
  <c r="S395" i="3"/>
  <c r="O436" i="3"/>
  <c r="S548" i="3"/>
  <c r="S400" i="3"/>
  <c r="O548" i="3"/>
  <c r="O395" i="3"/>
  <c r="O400" i="3"/>
  <c r="O478" i="3"/>
  <c r="S440" i="3"/>
  <c r="O440" i="3"/>
  <c r="O329" i="3"/>
  <c r="W329" i="3"/>
  <c r="O535" i="3"/>
  <c r="W535" i="3"/>
  <c r="O445" i="3"/>
  <c r="W445" i="3"/>
  <c r="O318" i="3"/>
  <c r="W318" i="3"/>
  <c r="O505" i="3"/>
  <c r="W505" i="3"/>
  <c r="O320" i="3"/>
  <c r="W320" i="3"/>
  <c r="O591" i="3"/>
  <c r="W591" i="3"/>
  <c r="O388" i="3"/>
  <c r="W388" i="3"/>
  <c r="O383" i="3"/>
  <c r="W383" i="3"/>
  <c r="O452" i="3"/>
  <c r="W452" i="3"/>
  <c r="O525" i="3"/>
  <c r="W525" i="3"/>
  <c r="S366" i="3"/>
  <c r="W366" i="3"/>
  <c r="S339" i="3"/>
  <c r="W339" i="3"/>
  <c r="O504" i="3"/>
  <c r="W504" i="3"/>
  <c r="O385" i="3"/>
  <c r="W385" i="3"/>
  <c r="O561" i="3"/>
  <c r="W561" i="3"/>
  <c r="O442" i="3"/>
  <c r="W442" i="3"/>
  <c r="O499" i="3"/>
  <c r="W499" i="3"/>
  <c r="O434" i="3"/>
  <c r="W434" i="3"/>
  <c r="O368" i="3"/>
  <c r="W368" i="3"/>
  <c r="O439" i="3"/>
  <c r="W439" i="3"/>
  <c r="S414" i="3"/>
  <c r="W414" i="3"/>
  <c r="O387" i="3"/>
  <c r="W387" i="3"/>
  <c r="S600" i="3"/>
  <c r="W600" i="3"/>
  <c r="S328" i="3"/>
  <c r="W328" i="3"/>
  <c r="O323" i="3"/>
  <c r="W323" i="3"/>
  <c r="O509" i="3"/>
  <c r="W509" i="3"/>
  <c r="X610" i="3"/>
  <c r="Y610" i="3" s="1"/>
  <c r="O465" i="3"/>
  <c r="W465" i="3"/>
  <c r="O569" i="3"/>
  <c r="W569" i="3"/>
  <c r="O352" i="3"/>
  <c r="W352" i="3"/>
  <c r="S347" i="3"/>
  <c r="W347" i="3"/>
  <c r="O379" i="3"/>
  <c r="W379" i="3"/>
  <c r="O557" i="3"/>
  <c r="W557" i="3"/>
  <c r="O377" i="3"/>
  <c r="W377" i="3"/>
  <c r="O360" i="3"/>
  <c r="W360" i="3"/>
  <c r="O408" i="3"/>
  <c r="W408" i="3"/>
  <c r="O357" i="3"/>
  <c r="W357" i="3"/>
  <c r="O337" i="3"/>
  <c r="W337" i="3"/>
  <c r="O577" i="3"/>
  <c r="W577" i="3"/>
  <c r="O532" i="3"/>
  <c r="W532" i="3"/>
  <c r="O527" i="3"/>
  <c r="W527" i="3"/>
  <c r="O403" i="3"/>
  <c r="W403" i="3"/>
  <c r="O510" i="3"/>
  <c r="W510" i="3"/>
  <c r="O483" i="3"/>
  <c r="W483" i="3"/>
  <c r="O405" i="3"/>
  <c r="W405" i="3"/>
  <c r="O449" i="3"/>
  <c r="W449" i="3"/>
  <c r="O410" i="3"/>
  <c r="W410" i="3"/>
  <c r="O586" i="3"/>
  <c r="W586" i="3"/>
  <c r="O361" i="3"/>
  <c r="W361" i="3"/>
  <c r="O512" i="3"/>
  <c r="W512" i="3"/>
  <c r="O584" i="3"/>
  <c r="W584" i="3"/>
  <c r="O558" i="3"/>
  <c r="W558" i="3"/>
  <c r="O531" i="3"/>
  <c r="W531" i="3"/>
  <c r="O392" i="3"/>
  <c r="W392" i="3"/>
  <c r="S472" i="3"/>
  <c r="W472" i="3"/>
  <c r="O467" i="3"/>
  <c r="W467" i="3"/>
  <c r="O588" i="3"/>
  <c r="W588" i="3"/>
  <c r="O398" i="3"/>
  <c r="W398" i="3"/>
  <c r="O496" i="3"/>
  <c r="W496" i="3"/>
  <c r="O491" i="3"/>
  <c r="W491" i="3"/>
  <c r="X462" i="3"/>
  <c r="Y462" i="3" s="1"/>
  <c r="X435" i="3"/>
  <c r="Y435" i="3" s="1"/>
  <c r="X501" i="3"/>
  <c r="Y501" i="3" s="1"/>
  <c r="X391" i="3"/>
  <c r="Y391" i="3" s="1"/>
  <c r="X394" i="3"/>
  <c r="Y394" i="3" s="1"/>
  <c r="X349" i="3"/>
  <c r="Y349" i="3" s="1"/>
  <c r="X549" i="3"/>
  <c r="Y549" i="3" s="1"/>
  <c r="X430" i="3"/>
  <c r="Y430" i="3" s="1"/>
  <c r="X475" i="3"/>
  <c r="Y475" i="3" s="1"/>
  <c r="X444" i="3"/>
  <c r="Y444" i="3" s="1"/>
  <c r="X367" i="3"/>
  <c r="Y367" i="3" s="1"/>
  <c r="O457" i="3"/>
  <c r="W457" i="3"/>
  <c r="O319" i="3"/>
  <c r="W319" i="3"/>
  <c r="O542" i="3"/>
  <c r="W542" i="3"/>
  <c r="O334" i="3"/>
  <c r="W334" i="3"/>
  <c r="S506" i="3"/>
  <c r="W506" i="3"/>
  <c r="O579" i="3"/>
  <c r="W579" i="3"/>
  <c r="O488" i="3"/>
  <c r="W488" i="3"/>
  <c r="S342" i="3"/>
  <c r="W342" i="3"/>
  <c r="O384" i="3"/>
  <c r="W384" i="3"/>
  <c r="S456" i="3"/>
  <c r="W456" i="3"/>
  <c r="X538" i="3"/>
  <c r="Y538" i="3" s="1"/>
  <c r="O355" i="3"/>
  <c r="W355" i="3"/>
  <c r="X393" i="3"/>
  <c r="Y393" i="3" s="1"/>
  <c r="X425" i="3"/>
  <c r="Y425" i="3" s="1"/>
  <c r="X386" i="3"/>
  <c r="Y386" i="3" s="1"/>
  <c r="X574" i="3"/>
  <c r="Y574" i="3" s="1"/>
  <c r="X448" i="3"/>
  <c r="Y448" i="3" s="1"/>
  <c r="X443" i="3"/>
  <c r="Y443" i="3" s="1"/>
  <c r="X572" i="3"/>
  <c r="Y572" i="3" s="1"/>
  <c r="X492" i="3"/>
  <c r="Y492" i="3" s="1"/>
  <c r="O441" i="3"/>
  <c r="W441" i="3"/>
  <c r="O521" i="3"/>
  <c r="W521" i="3"/>
  <c r="O341" i="3"/>
  <c r="W341" i="3"/>
  <c r="O324" i="3"/>
  <c r="W324" i="3"/>
  <c r="O559" i="3"/>
  <c r="W559" i="3"/>
  <c r="X478" i="3"/>
  <c r="Y478" i="3" s="1"/>
  <c r="X571" i="3"/>
  <c r="Y571" i="3" s="1"/>
  <c r="X365" i="3"/>
  <c r="Y365" i="3" s="1"/>
  <c r="X348" i="3"/>
  <c r="Y348" i="3" s="1"/>
  <c r="X380" i="3"/>
  <c r="Y380" i="3" s="1"/>
  <c r="AA345" i="3"/>
  <c r="X345" i="3"/>
  <c r="Y345" i="3" s="1"/>
  <c r="X553" i="3"/>
  <c r="Y553" i="3" s="1"/>
  <c r="X370" i="3"/>
  <c r="Y370" i="3" s="1"/>
  <c r="AA338" i="3"/>
  <c r="X338" i="3"/>
  <c r="Y338" i="3" s="1"/>
  <c r="X578" i="3"/>
  <c r="Y578" i="3" s="1"/>
  <c r="X486" i="3"/>
  <c r="Y486" i="3" s="1"/>
  <c r="X459" i="3"/>
  <c r="Y459" i="3" s="1"/>
  <c r="X476" i="3"/>
  <c r="Y476" i="3" s="1"/>
  <c r="X537" i="3"/>
  <c r="Y537" i="3" s="1"/>
  <c r="X418" i="3"/>
  <c r="Y418" i="3" s="1"/>
  <c r="X451" i="3"/>
  <c r="Y451" i="3" s="1"/>
  <c r="X592" i="3"/>
  <c r="Y592" i="3" s="1"/>
  <c r="X587" i="3"/>
  <c r="Y587" i="3" s="1"/>
  <c r="X565" i="3"/>
  <c r="Y565" i="3" s="1"/>
  <c r="X468" i="3"/>
  <c r="Y468" i="3" s="1"/>
  <c r="X560" i="3"/>
  <c r="Y560" i="3" s="1"/>
  <c r="AA331" i="3"/>
  <c r="X331" i="3"/>
  <c r="Y331" i="3" s="1"/>
  <c r="X413" i="3"/>
  <c r="Y413" i="3" s="1"/>
  <c r="X420" i="3"/>
  <c r="Y420" i="3" s="1"/>
  <c r="S585" i="3"/>
  <c r="W585" i="3"/>
  <c r="S540" i="3"/>
  <c r="W540" i="3"/>
  <c r="O426" i="3"/>
  <c r="W426" i="3"/>
  <c r="O399" i="3"/>
  <c r="W399" i="3"/>
  <c r="O470" i="3"/>
  <c r="W470" i="3"/>
  <c r="O450" i="3"/>
  <c r="W450" i="3"/>
  <c r="O423" i="3"/>
  <c r="W423" i="3"/>
  <c r="O489" i="3"/>
  <c r="W489" i="3"/>
  <c r="O321" i="3"/>
  <c r="W321" i="3"/>
  <c r="O326" i="3"/>
  <c r="W326" i="3"/>
  <c r="S514" i="3"/>
  <c r="W514" i="3"/>
  <c r="S603" i="3"/>
  <c r="W603" i="3"/>
  <c r="X400" i="3"/>
  <c r="Y400" i="3" s="1"/>
  <c r="X395" i="3"/>
  <c r="Y395" i="3" s="1"/>
  <c r="S350" i="3"/>
  <c r="W350" i="3"/>
  <c r="O562" i="3"/>
  <c r="W562" i="3"/>
  <c r="X436" i="3"/>
  <c r="Y436" i="3" s="1"/>
  <c r="X431" i="3"/>
  <c r="Y431" i="3" s="1"/>
  <c r="X548" i="3"/>
  <c r="Y548" i="3" s="1"/>
  <c r="AA325" i="3"/>
  <c r="X325" i="3"/>
  <c r="Y325" i="3" s="1"/>
  <c r="X463" i="3"/>
  <c r="Y463" i="3" s="1"/>
  <c r="X541" i="3"/>
  <c r="Y541" i="3" s="1"/>
  <c r="O446" i="3"/>
  <c r="W446" i="3"/>
  <c r="O458" i="3"/>
  <c r="W458" i="3"/>
  <c r="O570" i="3"/>
  <c r="W570" i="3"/>
  <c r="S543" i="3"/>
  <c r="W543" i="3"/>
  <c r="S416" i="3"/>
  <c r="W416" i="3"/>
  <c r="X611" i="3"/>
  <c r="Y611" i="3" s="1"/>
  <c r="X608" i="3"/>
  <c r="Y608" i="3" s="1"/>
  <c r="X335" i="3"/>
  <c r="Y335" i="3" s="1"/>
  <c r="AA335" i="3"/>
  <c r="AA343" i="3"/>
  <c r="X343" i="3"/>
  <c r="Y343" i="3" s="1"/>
  <c r="X533" i="3"/>
  <c r="Y533" i="3" s="1"/>
  <c r="X594" i="3"/>
  <c r="Y594" i="3" s="1"/>
  <c r="X567" i="3"/>
  <c r="Y567" i="3" s="1"/>
  <c r="X464" i="3"/>
  <c r="Y464" i="3" s="1"/>
  <c r="X369" i="3"/>
  <c r="Y369" i="3" s="1"/>
  <c r="X373" i="3"/>
  <c r="Y373" i="3" s="1"/>
  <c r="X601" i="3"/>
  <c r="Y601" i="3" s="1"/>
  <c r="X544" i="3"/>
  <c r="Y544" i="3" s="1"/>
  <c r="X539" i="3"/>
  <c r="Y539" i="3" s="1"/>
  <c r="X415" i="3"/>
  <c r="Y415" i="3" s="1"/>
  <c r="X406" i="3"/>
  <c r="Y406" i="3" s="1"/>
  <c r="X427" i="3"/>
  <c r="Y427" i="3" s="1"/>
  <c r="X580" i="3"/>
  <c r="Y580" i="3" s="1"/>
  <c r="X575" i="3"/>
  <c r="Y575" i="3" s="1"/>
  <c r="X402" i="3"/>
  <c r="Y402" i="3" s="1"/>
  <c r="X375" i="3"/>
  <c r="Y375" i="3" s="1"/>
  <c r="X576" i="3"/>
  <c r="Y576" i="3" s="1"/>
  <c r="X589" i="3"/>
  <c r="Y589" i="3" s="1"/>
  <c r="X536" i="3"/>
  <c r="Y536" i="3" s="1"/>
  <c r="X437" i="3"/>
  <c r="Y437" i="3" s="1"/>
  <c r="O454" i="3"/>
  <c r="W454" i="3"/>
  <c r="O523" i="3"/>
  <c r="W523" i="3"/>
  <c r="O397" i="3"/>
  <c r="W397" i="3"/>
  <c r="S481" i="3"/>
  <c r="W481" i="3"/>
  <c r="O484" i="3"/>
  <c r="W484" i="3"/>
  <c r="S479" i="3"/>
  <c r="W479" i="3"/>
  <c r="O333" i="3"/>
  <c r="W333" i="3"/>
  <c r="O529" i="3"/>
  <c r="W529" i="3"/>
  <c r="O358" i="3"/>
  <c r="W358" i="3"/>
  <c r="S554" i="3"/>
  <c r="W554" i="3"/>
  <c r="O376" i="3"/>
  <c r="W376" i="3"/>
  <c r="S371" i="3"/>
  <c r="W371" i="3"/>
  <c r="S428" i="3"/>
  <c r="W428" i="3"/>
  <c r="O513" i="3"/>
  <c r="W513" i="3"/>
  <c r="O480" i="3"/>
  <c r="W480" i="3"/>
  <c r="O550" i="3"/>
  <c r="W550" i="3"/>
  <c r="O424" i="3"/>
  <c r="W424" i="3"/>
  <c r="O419" i="3"/>
  <c r="W419" i="3"/>
  <c r="O524" i="3"/>
  <c r="W524" i="3"/>
  <c r="O494" i="3"/>
  <c r="W494" i="3"/>
  <c r="O546" i="3"/>
  <c r="W546" i="3"/>
  <c r="O519" i="3"/>
  <c r="W519" i="3"/>
  <c r="S487" i="3"/>
  <c r="W487" i="3"/>
  <c r="AA340" i="3"/>
  <c r="X340" i="3"/>
  <c r="Y340" i="3" s="1"/>
  <c r="S598" i="3"/>
  <c r="W598" i="3"/>
  <c r="S453" i="3"/>
  <c r="W453" i="3"/>
  <c r="O545" i="3"/>
  <c r="W545" i="3"/>
  <c r="X609" i="3"/>
  <c r="Y609" i="3" s="1"/>
  <c r="O477" i="3"/>
  <c r="W477" i="3"/>
  <c r="O593" i="3"/>
  <c r="W593" i="3"/>
  <c r="O502" i="3"/>
  <c r="W502" i="3"/>
  <c r="X317" i="3"/>
  <c r="Y317" i="3" s="1"/>
  <c r="AA317" i="3"/>
  <c r="O520" i="3"/>
  <c r="W520" i="3"/>
  <c r="O515" i="3"/>
  <c r="W515" i="3"/>
  <c r="O354" i="3"/>
  <c r="W354" i="3"/>
  <c r="S327" i="3"/>
  <c r="W327" i="3"/>
  <c r="O568" i="3"/>
  <c r="W568" i="3"/>
  <c r="O563" i="3"/>
  <c r="W563" i="3"/>
  <c r="S390" i="3"/>
  <c r="W390" i="3"/>
  <c r="O363" i="3"/>
  <c r="W363" i="3"/>
  <c r="O552" i="3"/>
  <c r="W552" i="3"/>
  <c r="S433" i="3"/>
  <c r="W433" i="3"/>
  <c r="O362" i="3"/>
  <c r="W362" i="3"/>
  <c r="S317" i="3"/>
  <c r="O485" i="3"/>
  <c r="W485" i="3"/>
  <c r="O597" i="3"/>
  <c r="W597" i="3"/>
  <c r="O564" i="3"/>
  <c r="W564" i="3"/>
  <c r="O353" i="3"/>
  <c r="W353" i="3"/>
  <c r="O336" i="3"/>
  <c r="W336" i="3"/>
  <c r="O344" i="3"/>
  <c r="W344" i="3"/>
  <c r="O583" i="3"/>
  <c r="W583" i="3"/>
  <c r="S518" i="3"/>
  <c r="W518" i="3"/>
  <c r="O356" i="3"/>
  <c r="W356" i="3"/>
  <c r="S382" i="3"/>
  <c r="W382" i="3"/>
  <c r="O374" i="3"/>
  <c r="W374" i="3"/>
  <c r="S602" i="3"/>
  <c r="W602" i="3"/>
  <c r="O498" i="3"/>
  <c r="W498" i="3"/>
  <c r="S471" i="3"/>
  <c r="W471" i="3"/>
  <c r="O412" i="3"/>
  <c r="W412" i="3"/>
  <c r="O407" i="3"/>
  <c r="W407" i="3"/>
  <c r="O500" i="3"/>
  <c r="W500" i="3"/>
  <c r="S332" i="3"/>
  <c r="W332" i="3"/>
  <c r="O534" i="3"/>
  <c r="W534" i="3"/>
  <c r="S507" i="3"/>
  <c r="W507" i="3"/>
  <c r="O429" i="3"/>
  <c r="W429" i="3"/>
  <c r="O497" i="3"/>
  <c r="W497" i="3"/>
  <c r="O469" i="3"/>
  <c r="W469" i="3"/>
  <c r="O590" i="3"/>
  <c r="W590" i="3"/>
  <c r="O461" i="3"/>
  <c r="W461" i="3"/>
  <c r="O460" i="3"/>
  <c r="W460" i="3"/>
  <c r="O455" i="3"/>
  <c r="W455" i="3"/>
  <c r="O596" i="3"/>
  <c r="W596" i="3"/>
  <c r="O322" i="3"/>
  <c r="W322" i="3"/>
  <c r="S566" i="3"/>
  <c r="W566" i="3"/>
  <c r="O482" i="3"/>
  <c r="W482" i="3"/>
  <c r="O438" i="3"/>
  <c r="W438" i="3"/>
  <c r="O411" i="3"/>
  <c r="W411" i="3"/>
  <c r="O346" i="3"/>
  <c r="W346" i="3"/>
  <c r="O530" i="3"/>
  <c r="W530" i="3"/>
  <c r="O364" i="3"/>
  <c r="W364" i="3"/>
  <c r="S359" i="3"/>
  <c r="W359" i="3"/>
  <c r="O404" i="3"/>
  <c r="W404" i="3"/>
  <c r="S581" i="3"/>
  <c r="W581" i="3"/>
  <c r="S330" i="3"/>
  <c r="W330" i="3"/>
  <c r="O372" i="3"/>
  <c r="W372" i="3"/>
  <c r="S432" i="3"/>
  <c r="W432" i="3"/>
  <c r="O526" i="3"/>
  <c r="W526" i="3"/>
  <c r="O401" i="3"/>
  <c r="W401" i="3"/>
  <c r="O556" i="3"/>
  <c r="W556" i="3"/>
  <c r="O551" i="3"/>
  <c r="W551" i="3"/>
  <c r="O378" i="3"/>
  <c r="W378" i="3"/>
  <c r="S351" i="3"/>
  <c r="W351" i="3"/>
  <c r="S528" i="3"/>
  <c r="W528" i="3"/>
  <c r="O409" i="3"/>
  <c r="W409" i="3"/>
  <c r="O573" i="3"/>
  <c r="W573" i="3"/>
  <c r="O396" i="3"/>
  <c r="W396" i="3"/>
  <c r="S493" i="3"/>
  <c r="W493" i="3"/>
  <c r="O517" i="3"/>
  <c r="W517" i="3"/>
  <c r="S511" i="3"/>
  <c r="W511" i="3"/>
  <c r="E605" i="3"/>
  <c r="W605" i="3" s="1"/>
  <c r="W604" i="3"/>
  <c r="O599" i="3"/>
  <c r="W599" i="3"/>
  <c r="O422" i="3"/>
  <c r="W422" i="3"/>
  <c r="O466" i="3"/>
  <c r="W466" i="3"/>
  <c r="O547" i="3"/>
  <c r="W547" i="3"/>
  <c r="O421" i="3"/>
  <c r="W421" i="3"/>
  <c r="O582" i="3"/>
  <c r="W582" i="3"/>
  <c r="O555" i="3"/>
  <c r="W555" i="3"/>
  <c r="X440" i="3"/>
  <c r="Y440" i="3" s="1"/>
  <c r="O490" i="3"/>
  <c r="W490" i="3"/>
  <c r="O595" i="3"/>
  <c r="W595" i="3"/>
  <c r="O508" i="3"/>
  <c r="W508" i="3"/>
  <c r="S503" i="3"/>
  <c r="W503" i="3"/>
  <c r="O474" i="3"/>
  <c r="W474" i="3"/>
  <c r="O447" i="3"/>
  <c r="W447" i="3"/>
  <c r="O381" i="3"/>
  <c r="W381" i="3"/>
  <c r="O522" i="3"/>
  <c r="W522" i="3"/>
  <c r="O495" i="3"/>
  <c r="W495" i="3"/>
  <c r="O417" i="3"/>
  <c r="W417" i="3"/>
  <c r="O473" i="3"/>
  <c r="W473" i="3"/>
  <c r="O516" i="3"/>
  <c r="W516" i="3"/>
  <c r="O389" i="3"/>
  <c r="W389" i="3"/>
  <c r="X87" i="3"/>
  <c r="Y87" i="3" s="1"/>
  <c r="AA87" i="3"/>
  <c r="AA49" i="3"/>
  <c r="X49" i="3"/>
  <c r="Y49" i="3" s="1"/>
  <c r="AA47" i="3"/>
  <c r="X47" i="3"/>
  <c r="Y47" i="3" s="1"/>
  <c r="X57" i="3"/>
  <c r="Y57" i="3" s="1"/>
  <c r="AA57" i="3"/>
  <c r="X115" i="3"/>
  <c r="Y115" i="3" s="1"/>
  <c r="AA115" i="3"/>
  <c r="AA114" i="3"/>
  <c r="X114" i="3"/>
  <c r="Y114" i="3" s="1"/>
  <c r="X185" i="3"/>
  <c r="Y185" i="3" s="1"/>
  <c r="AA185" i="3"/>
  <c r="AA112" i="3"/>
  <c r="X112" i="3"/>
  <c r="Y112" i="3" s="1"/>
  <c r="AA280" i="3"/>
  <c r="X280" i="3"/>
  <c r="Y280" i="3" s="1"/>
  <c r="AA183" i="3"/>
  <c r="X183" i="3"/>
  <c r="Y183" i="3" s="1"/>
  <c r="AA297" i="3"/>
  <c r="X297" i="3"/>
  <c r="Y297" i="3" s="1"/>
  <c r="AA206" i="3"/>
  <c r="X206" i="3"/>
  <c r="Y206" i="3" s="1"/>
  <c r="AA62" i="3"/>
  <c r="X62" i="3"/>
  <c r="Y62" i="3" s="1"/>
  <c r="AA181" i="3"/>
  <c r="X181" i="3"/>
  <c r="Y181" i="3" s="1"/>
  <c r="AA37" i="3"/>
  <c r="X37" i="3"/>
  <c r="Y37" i="3" s="1"/>
  <c r="AA180" i="3"/>
  <c r="X180" i="3"/>
  <c r="Y180" i="3" s="1"/>
  <c r="AA36" i="3"/>
  <c r="X36" i="3"/>
  <c r="Y36" i="3" s="1"/>
  <c r="AA179" i="3"/>
  <c r="X179" i="3"/>
  <c r="Y179" i="3" s="1"/>
  <c r="AA35" i="3"/>
  <c r="X35" i="3"/>
  <c r="Y35" i="3" s="1"/>
  <c r="AA106" i="3"/>
  <c r="X106" i="3"/>
  <c r="Y106" i="3" s="1"/>
  <c r="AA189" i="3"/>
  <c r="X189" i="3"/>
  <c r="Y189" i="3" s="1"/>
  <c r="AA45" i="3"/>
  <c r="X45" i="3"/>
  <c r="Y45" i="3" s="1"/>
  <c r="AA128" i="3"/>
  <c r="X128" i="3"/>
  <c r="Y128" i="3" s="1"/>
  <c r="AA247" i="3"/>
  <c r="X247" i="3"/>
  <c r="Y247" i="3" s="1"/>
  <c r="AA103" i="3"/>
  <c r="X103" i="3"/>
  <c r="Y103" i="3" s="1"/>
  <c r="AA246" i="3"/>
  <c r="X246" i="3"/>
  <c r="Y246" i="3" s="1"/>
  <c r="AA102" i="3"/>
  <c r="X102" i="3"/>
  <c r="Y102" i="3" s="1"/>
  <c r="AA173" i="3"/>
  <c r="X173" i="3"/>
  <c r="Y173" i="3" s="1"/>
  <c r="X29" i="3"/>
  <c r="Y29" i="3" s="1"/>
  <c r="AA29" i="3"/>
  <c r="AA100" i="3"/>
  <c r="X100" i="3"/>
  <c r="Y100" i="3" s="1"/>
  <c r="AA256" i="3"/>
  <c r="X256" i="3"/>
  <c r="Y256" i="3" s="1"/>
  <c r="X39" i="3"/>
  <c r="Y39" i="3" s="1"/>
  <c r="AA39" i="3"/>
  <c r="X273" i="3"/>
  <c r="Y273" i="3" s="1"/>
  <c r="AA273" i="3"/>
  <c r="AA293" i="3"/>
  <c r="X293" i="3"/>
  <c r="Y293" i="3" s="1"/>
  <c r="AA194" i="3"/>
  <c r="X194" i="3"/>
  <c r="Y194" i="3" s="1"/>
  <c r="AA50" i="3"/>
  <c r="X50" i="3"/>
  <c r="Y50" i="3" s="1"/>
  <c r="E18" i="3"/>
  <c r="W17" i="3"/>
  <c r="AA169" i="3"/>
  <c r="X169" i="3"/>
  <c r="Y169" i="3" s="1"/>
  <c r="AA25" i="3"/>
  <c r="X25" i="3"/>
  <c r="Y25" i="3" s="1"/>
  <c r="X16" i="3"/>
  <c r="Y16" i="3" s="1"/>
  <c r="AA168" i="3"/>
  <c r="X168" i="3"/>
  <c r="Y168" i="3" s="1"/>
  <c r="AA24" i="3"/>
  <c r="X24" i="3"/>
  <c r="Y24" i="3" s="1"/>
  <c r="X15" i="3"/>
  <c r="Y15" i="3" s="1"/>
  <c r="AA167" i="3"/>
  <c r="X167" i="3"/>
  <c r="Y167" i="3" s="1"/>
  <c r="AA23" i="3"/>
  <c r="X23" i="3"/>
  <c r="Y23" i="3" s="1"/>
  <c r="AA94" i="3"/>
  <c r="X94" i="3"/>
  <c r="Y94" i="3" s="1"/>
  <c r="X177" i="3"/>
  <c r="Y177" i="3" s="1"/>
  <c r="AA177" i="3"/>
  <c r="AA33" i="3"/>
  <c r="X33" i="3"/>
  <c r="Y33" i="3" s="1"/>
  <c r="AA116" i="3"/>
  <c r="X116" i="3"/>
  <c r="Y116" i="3" s="1"/>
  <c r="AA235" i="3"/>
  <c r="X235" i="3"/>
  <c r="Y235" i="3" s="1"/>
  <c r="AA91" i="3"/>
  <c r="X91" i="3"/>
  <c r="Y91" i="3" s="1"/>
  <c r="AA234" i="3"/>
  <c r="X234" i="3"/>
  <c r="Y234" i="3" s="1"/>
  <c r="AA90" i="3"/>
  <c r="X90" i="3"/>
  <c r="Y90" i="3" s="1"/>
  <c r="AA161" i="3"/>
  <c r="X161" i="3"/>
  <c r="Y161" i="3" s="1"/>
  <c r="AA232" i="3"/>
  <c r="X232" i="3"/>
  <c r="Y232" i="3" s="1"/>
  <c r="AA88" i="3"/>
  <c r="X88" i="3"/>
  <c r="Y88" i="3" s="1"/>
  <c r="AA195" i="3"/>
  <c r="X195" i="3"/>
  <c r="Y195" i="3" s="1"/>
  <c r="X249" i="3"/>
  <c r="Y249" i="3" s="1"/>
  <c r="AA249" i="3"/>
  <c r="AA269" i="3"/>
  <c r="X269" i="3"/>
  <c r="Y269" i="3" s="1"/>
  <c r="AA182" i="3"/>
  <c r="X182" i="3"/>
  <c r="Y182" i="3" s="1"/>
  <c r="AA38" i="3"/>
  <c r="X38" i="3"/>
  <c r="Y38" i="3" s="1"/>
  <c r="AA301" i="3"/>
  <c r="X301" i="3"/>
  <c r="Y301" i="3" s="1"/>
  <c r="AA157" i="3"/>
  <c r="X157" i="3"/>
  <c r="Y157" i="3" s="1"/>
  <c r="AA300" i="3"/>
  <c r="X300" i="3"/>
  <c r="Y300" i="3" s="1"/>
  <c r="AA156" i="3"/>
  <c r="X156" i="3"/>
  <c r="Y156" i="3" s="1"/>
  <c r="AA299" i="3"/>
  <c r="X299" i="3"/>
  <c r="Y299" i="3" s="1"/>
  <c r="AA155" i="3"/>
  <c r="X155" i="3"/>
  <c r="Y155" i="3" s="1"/>
  <c r="AA226" i="3"/>
  <c r="X226" i="3"/>
  <c r="Y226" i="3" s="1"/>
  <c r="AA82" i="3"/>
  <c r="X82" i="3"/>
  <c r="Y82" i="3" s="1"/>
  <c r="AA165" i="3"/>
  <c r="X165" i="3"/>
  <c r="Y165" i="3" s="1"/>
  <c r="AA104" i="3"/>
  <c r="X104" i="3"/>
  <c r="Y104" i="3" s="1"/>
  <c r="X223" i="3"/>
  <c r="Y223" i="3" s="1"/>
  <c r="AA223" i="3"/>
  <c r="AA79" i="3"/>
  <c r="X79" i="3"/>
  <c r="Y79" i="3" s="1"/>
  <c r="AA222" i="3"/>
  <c r="X222" i="3"/>
  <c r="Y222" i="3" s="1"/>
  <c r="X78" i="3"/>
  <c r="Y78" i="3" s="1"/>
  <c r="AA78" i="3"/>
  <c r="AA149" i="3"/>
  <c r="X149" i="3"/>
  <c r="Y149" i="3" s="1"/>
  <c r="AA220" i="3"/>
  <c r="X220" i="3"/>
  <c r="Y220" i="3" s="1"/>
  <c r="AA76" i="3"/>
  <c r="X76" i="3"/>
  <c r="Y76" i="3" s="1"/>
  <c r="AA305" i="3"/>
  <c r="X305" i="3"/>
  <c r="Y305" i="3" s="1"/>
  <c r="AA51" i="3"/>
  <c r="X51" i="3"/>
  <c r="Y51" i="3" s="1"/>
  <c r="AA159" i="3"/>
  <c r="X159" i="3"/>
  <c r="Y159" i="3" s="1"/>
  <c r="AA245" i="3"/>
  <c r="X245" i="3"/>
  <c r="Y245" i="3" s="1"/>
  <c r="O14" i="3"/>
  <c r="S14" i="3"/>
  <c r="W14" i="3"/>
  <c r="AA170" i="3"/>
  <c r="X170" i="3"/>
  <c r="Y170" i="3" s="1"/>
  <c r="X26" i="3"/>
  <c r="Y26" i="3" s="1"/>
  <c r="AA26" i="3"/>
  <c r="AA289" i="3"/>
  <c r="X289" i="3"/>
  <c r="Y289" i="3" s="1"/>
  <c r="AA145" i="3"/>
  <c r="X145" i="3"/>
  <c r="Y145" i="3" s="1"/>
  <c r="AA288" i="3"/>
  <c r="X288" i="3"/>
  <c r="Y288" i="3" s="1"/>
  <c r="AA144" i="3"/>
  <c r="X144" i="3"/>
  <c r="Y144" i="3" s="1"/>
  <c r="AA287" i="3"/>
  <c r="X287" i="3"/>
  <c r="Y287" i="3" s="1"/>
  <c r="AA143" i="3"/>
  <c r="X143" i="3"/>
  <c r="Y143" i="3" s="1"/>
  <c r="X214" i="3"/>
  <c r="Y214" i="3" s="1"/>
  <c r="AA214" i="3"/>
  <c r="AA70" i="3"/>
  <c r="X70" i="3"/>
  <c r="Y70" i="3" s="1"/>
  <c r="AA153" i="3"/>
  <c r="X153" i="3"/>
  <c r="Y153" i="3" s="1"/>
  <c r="AA236" i="3"/>
  <c r="X236" i="3"/>
  <c r="Y236" i="3" s="1"/>
  <c r="AA92" i="3"/>
  <c r="X92" i="3"/>
  <c r="Y92" i="3" s="1"/>
  <c r="AA211" i="3"/>
  <c r="X211" i="3"/>
  <c r="Y211" i="3" s="1"/>
  <c r="AA67" i="3"/>
  <c r="X67" i="3"/>
  <c r="Y67" i="3" s="1"/>
  <c r="X210" i="3"/>
  <c r="Y210" i="3" s="1"/>
  <c r="AA210" i="3"/>
  <c r="AA66" i="3"/>
  <c r="X66" i="3"/>
  <c r="Y66" i="3" s="1"/>
  <c r="X137" i="3"/>
  <c r="Y137" i="3" s="1"/>
  <c r="AA137" i="3"/>
  <c r="AA208" i="3"/>
  <c r="X208" i="3"/>
  <c r="Y208" i="3" s="1"/>
  <c r="X64" i="3"/>
  <c r="Y64" i="3" s="1"/>
  <c r="AA64" i="3"/>
  <c r="AA74" i="3"/>
  <c r="X74" i="3"/>
  <c r="Y74" i="3" s="1"/>
  <c r="AA118" i="3"/>
  <c r="X118" i="3"/>
  <c r="Y118" i="3" s="1"/>
  <c r="O308" i="3"/>
  <c r="W308" i="3"/>
  <c r="AA281" i="3"/>
  <c r="X281" i="3"/>
  <c r="Y281" i="3" s="1"/>
  <c r="AA135" i="3"/>
  <c r="X135" i="3"/>
  <c r="Y135" i="3" s="1"/>
  <c r="AA302" i="3"/>
  <c r="X302" i="3"/>
  <c r="Y302" i="3" s="1"/>
  <c r="AA158" i="3"/>
  <c r="X158" i="3"/>
  <c r="Y158" i="3" s="1"/>
  <c r="AA277" i="3"/>
  <c r="X277" i="3"/>
  <c r="Y277" i="3" s="1"/>
  <c r="AA133" i="3"/>
  <c r="X133" i="3"/>
  <c r="Y133" i="3" s="1"/>
  <c r="AA276" i="3"/>
  <c r="X276" i="3"/>
  <c r="Y276" i="3" s="1"/>
  <c r="AA132" i="3"/>
  <c r="X132" i="3"/>
  <c r="Y132" i="3" s="1"/>
  <c r="AA275" i="3"/>
  <c r="X275" i="3"/>
  <c r="Y275" i="3" s="1"/>
  <c r="AA131" i="3"/>
  <c r="X131" i="3"/>
  <c r="Y131" i="3" s="1"/>
  <c r="AA202" i="3"/>
  <c r="X202" i="3"/>
  <c r="Y202" i="3" s="1"/>
  <c r="AA58" i="3"/>
  <c r="X58" i="3"/>
  <c r="Y58" i="3" s="1"/>
  <c r="AA141" i="3"/>
  <c r="X141" i="3"/>
  <c r="Y141" i="3" s="1"/>
  <c r="AA224" i="3"/>
  <c r="X224" i="3"/>
  <c r="Y224" i="3" s="1"/>
  <c r="AA80" i="3"/>
  <c r="X80" i="3"/>
  <c r="Y80" i="3" s="1"/>
  <c r="AA199" i="3"/>
  <c r="X199" i="3"/>
  <c r="Y199" i="3" s="1"/>
  <c r="AA55" i="3"/>
  <c r="X55" i="3"/>
  <c r="Y55" i="3" s="1"/>
  <c r="AA198" i="3"/>
  <c r="X198" i="3"/>
  <c r="Y198" i="3" s="1"/>
  <c r="X54" i="3"/>
  <c r="Y54" i="3" s="1"/>
  <c r="AA54" i="3"/>
  <c r="AA125" i="3"/>
  <c r="X125" i="3"/>
  <c r="Y125" i="3" s="1"/>
  <c r="AA196" i="3"/>
  <c r="X196" i="3"/>
  <c r="Y196" i="3" s="1"/>
  <c r="AA52" i="3"/>
  <c r="X52" i="3"/>
  <c r="Y52" i="3" s="1"/>
  <c r="AA255" i="3"/>
  <c r="X255" i="3"/>
  <c r="Y255" i="3" s="1"/>
  <c r="AA192" i="3"/>
  <c r="X192" i="3"/>
  <c r="Y192" i="3" s="1"/>
  <c r="AA284" i="3"/>
  <c r="X284" i="3"/>
  <c r="Y284" i="3" s="1"/>
  <c r="AA257" i="3"/>
  <c r="X257" i="3"/>
  <c r="Y257" i="3" s="1"/>
  <c r="AA290" i="3"/>
  <c r="X290" i="3"/>
  <c r="Y290" i="3" s="1"/>
  <c r="AA146" i="3"/>
  <c r="X146" i="3"/>
  <c r="Y146" i="3" s="1"/>
  <c r="AA265" i="3"/>
  <c r="X265" i="3"/>
  <c r="Y265" i="3" s="1"/>
  <c r="AA121" i="3"/>
  <c r="X121" i="3"/>
  <c r="Y121" i="3" s="1"/>
  <c r="AA264" i="3"/>
  <c r="X264" i="3"/>
  <c r="Y264" i="3" s="1"/>
  <c r="AA120" i="3"/>
  <c r="X120" i="3"/>
  <c r="Y120" i="3" s="1"/>
  <c r="AA263" i="3"/>
  <c r="X263" i="3"/>
  <c r="Y263" i="3" s="1"/>
  <c r="X119" i="3"/>
  <c r="Y119" i="3" s="1"/>
  <c r="AA119" i="3"/>
  <c r="AA190" i="3"/>
  <c r="X190" i="3"/>
  <c r="Y190" i="3" s="1"/>
  <c r="AA46" i="3"/>
  <c r="X46" i="3"/>
  <c r="Y46" i="3" s="1"/>
  <c r="AA129" i="3"/>
  <c r="X129" i="3"/>
  <c r="Y129" i="3" s="1"/>
  <c r="AA212" i="3"/>
  <c r="X212" i="3"/>
  <c r="Y212" i="3" s="1"/>
  <c r="AA68" i="3"/>
  <c r="X68" i="3"/>
  <c r="Y68" i="3" s="1"/>
  <c r="AA187" i="3"/>
  <c r="X187" i="3"/>
  <c r="Y187" i="3" s="1"/>
  <c r="AA43" i="3"/>
  <c r="X43" i="3"/>
  <c r="Y43" i="3" s="1"/>
  <c r="AA186" i="3"/>
  <c r="X186" i="3"/>
  <c r="Y186" i="3" s="1"/>
  <c r="AA42" i="3"/>
  <c r="X42" i="3"/>
  <c r="Y42" i="3" s="1"/>
  <c r="AA113" i="3"/>
  <c r="X113" i="3"/>
  <c r="Y113" i="3" s="1"/>
  <c r="AA184" i="3"/>
  <c r="X184" i="3"/>
  <c r="Y184" i="3" s="1"/>
  <c r="AA40" i="3"/>
  <c r="X40" i="3"/>
  <c r="Y40" i="3" s="1"/>
  <c r="AA99" i="3"/>
  <c r="X99" i="3"/>
  <c r="Y99" i="3" s="1"/>
  <c r="AA193" i="3"/>
  <c r="X193" i="3"/>
  <c r="Y193" i="3" s="1"/>
  <c r="X48" i="3"/>
  <c r="Y48" i="3" s="1"/>
  <c r="AA48" i="3"/>
  <c r="X201" i="3"/>
  <c r="Y201" i="3" s="1"/>
  <c r="AA201" i="3"/>
  <c r="AA259" i="3"/>
  <c r="X259" i="3"/>
  <c r="Y259" i="3" s="1"/>
  <c r="AA258" i="3"/>
  <c r="X258" i="3"/>
  <c r="Y258" i="3" s="1"/>
  <c r="AA41" i="3"/>
  <c r="X41" i="3"/>
  <c r="Y41" i="3" s="1"/>
  <c r="AA260" i="3"/>
  <c r="X260" i="3"/>
  <c r="Y260" i="3" s="1"/>
  <c r="AA207" i="3"/>
  <c r="X207" i="3"/>
  <c r="Y207" i="3" s="1"/>
  <c r="AA298" i="3"/>
  <c r="X298" i="3"/>
  <c r="Y298" i="3" s="1"/>
  <c r="AA296" i="3"/>
  <c r="X296" i="3"/>
  <c r="Y296" i="3" s="1"/>
  <c r="AA278" i="3"/>
  <c r="X278" i="3"/>
  <c r="Y278" i="3" s="1"/>
  <c r="AA134" i="3"/>
  <c r="X134" i="3"/>
  <c r="Y134" i="3" s="1"/>
  <c r="AA253" i="3"/>
  <c r="X253" i="3"/>
  <c r="Y253" i="3" s="1"/>
  <c r="AA109" i="3"/>
  <c r="X109" i="3"/>
  <c r="Y109" i="3" s="1"/>
  <c r="AA252" i="3"/>
  <c r="X252" i="3"/>
  <c r="Y252" i="3" s="1"/>
  <c r="AA108" i="3"/>
  <c r="X108" i="3"/>
  <c r="Y108" i="3" s="1"/>
  <c r="AA251" i="3"/>
  <c r="X251" i="3"/>
  <c r="Y251" i="3" s="1"/>
  <c r="AA107" i="3"/>
  <c r="X107" i="3"/>
  <c r="Y107" i="3" s="1"/>
  <c r="AA178" i="3"/>
  <c r="X178" i="3"/>
  <c r="Y178" i="3" s="1"/>
  <c r="AA34" i="3"/>
  <c r="X34" i="3"/>
  <c r="Y34" i="3" s="1"/>
  <c r="AA117" i="3"/>
  <c r="X117" i="3"/>
  <c r="Y117" i="3" s="1"/>
  <c r="AA200" i="3"/>
  <c r="X200" i="3"/>
  <c r="Y200" i="3" s="1"/>
  <c r="AA56" i="3"/>
  <c r="X56" i="3"/>
  <c r="Y56" i="3" s="1"/>
  <c r="AA175" i="3"/>
  <c r="X175" i="3"/>
  <c r="Y175" i="3" s="1"/>
  <c r="X31" i="3"/>
  <c r="Y31" i="3" s="1"/>
  <c r="AA31" i="3"/>
  <c r="AA174" i="3"/>
  <c r="X174" i="3"/>
  <c r="Y174" i="3" s="1"/>
  <c r="AA30" i="3"/>
  <c r="X30" i="3"/>
  <c r="Y30" i="3" s="1"/>
  <c r="AA101" i="3"/>
  <c r="X101" i="3"/>
  <c r="Y101" i="3" s="1"/>
  <c r="AA172" i="3"/>
  <c r="X172" i="3"/>
  <c r="Y172" i="3" s="1"/>
  <c r="AA28" i="3"/>
  <c r="X28" i="3"/>
  <c r="Y28" i="3" s="1"/>
  <c r="X291" i="3"/>
  <c r="Y291" i="3" s="1"/>
  <c r="AA291" i="3"/>
  <c r="X22" i="3"/>
  <c r="Y22" i="3" s="1"/>
  <c r="X21" i="3"/>
  <c r="Y21" i="3" s="1"/>
  <c r="AA219" i="3"/>
  <c r="X219" i="3"/>
  <c r="Y219" i="3" s="1"/>
  <c r="AA63" i="3"/>
  <c r="X63" i="3"/>
  <c r="Y63" i="3" s="1"/>
  <c r="AA274" i="3"/>
  <c r="X274" i="3"/>
  <c r="Y274" i="3" s="1"/>
  <c r="AA272" i="3"/>
  <c r="X272" i="3"/>
  <c r="Y272" i="3" s="1"/>
  <c r="X266" i="3"/>
  <c r="Y266" i="3" s="1"/>
  <c r="AA266" i="3"/>
  <c r="AA122" i="3"/>
  <c r="X122" i="3"/>
  <c r="Y122" i="3" s="1"/>
  <c r="AA241" i="3"/>
  <c r="X241" i="3"/>
  <c r="Y241" i="3" s="1"/>
  <c r="AA97" i="3"/>
  <c r="X97" i="3"/>
  <c r="Y97" i="3" s="1"/>
  <c r="AA240" i="3"/>
  <c r="X240" i="3"/>
  <c r="Y240" i="3" s="1"/>
  <c r="AA96" i="3"/>
  <c r="X96" i="3"/>
  <c r="Y96" i="3" s="1"/>
  <c r="AA239" i="3"/>
  <c r="X239" i="3"/>
  <c r="Y239" i="3" s="1"/>
  <c r="AA95" i="3"/>
  <c r="X95" i="3"/>
  <c r="Y95" i="3" s="1"/>
  <c r="X166" i="3"/>
  <c r="Y166" i="3" s="1"/>
  <c r="AA166" i="3"/>
  <c r="AA105" i="3"/>
  <c r="X105" i="3"/>
  <c r="Y105" i="3" s="1"/>
  <c r="AA188" i="3"/>
  <c r="X188" i="3"/>
  <c r="Y188" i="3" s="1"/>
  <c r="AA44" i="3"/>
  <c r="X44" i="3"/>
  <c r="Y44" i="3" s="1"/>
  <c r="AA307" i="3"/>
  <c r="X307" i="3"/>
  <c r="Y307" i="3" s="1"/>
  <c r="AA163" i="3"/>
  <c r="X163" i="3"/>
  <c r="Y163" i="3" s="1"/>
  <c r="X306" i="3"/>
  <c r="Y306" i="3" s="1"/>
  <c r="AA306" i="3"/>
  <c r="AA162" i="3"/>
  <c r="X162" i="3"/>
  <c r="Y162" i="3" s="1"/>
  <c r="AA233" i="3"/>
  <c r="X233" i="3"/>
  <c r="Y233" i="3" s="1"/>
  <c r="AA89" i="3"/>
  <c r="X89" i="3"/>
  <c r="Y89" i="3" s="1"/>
  <c r="AA160" i="3"/>
  <c r="X160" i="3"/>
  <c r="Y160" i="3" s="1"/>
  <c r="AA123" i="3"/>
  <c r="X123" i="3"/>
  <c r="Y123" i="3" s="1"/>
  <c r="AA191" i="3"/>
  <c r="X191" i="3"/>
  <c r="Y191" i="3" s="1"/>
  <c r="AA292" i="3"/>
  <c r="X292" i="3"/>
  <c r="Y292" i="3" s="1"/>
  <c r="AA267" i="3"/>
  <c r="X267" i="3"/>
  <c r="Y267" i="3" s="1"/>
  <c r="X286" i="3"/>
  <c r="Y286" i="3" s="1"/>
  <c r="AA286" i="3"/>
  <c r="X285" i="3"/>
  <c r="Y285" i="3" s="1"/>
  <c r="AA285" i="3"/>
  <c r="AA75" i="3"/>
  <c r="X75" i="3"/>
  <c r="Y75" i="3" s="1"/>
  <c r="AA250" i="3"/>
  <c r="X250" i="3"/>
  <c r="Y250" i="3" s="1"/>
  <c r="AA248" i="3"/>
  <c r="X248" i="3"/>
  <c r="Y248" i="3" s="1"/>
  <c r="AA254" i="3"/>
  <c r="X254" i="3"/>
  <c r="Y254" i="3" s="1"/>
  <c r="AA110" i="3"/>
  <c r="X110" i="3"/>
  <c r="Y110" i="3" s="1"/>
  <c r="AA229" i="3"/>
  <c r="X229" i="3"/>
  <c r="Y229" i="3" s="1"/>
  <c r="X85" i="3"/>
  <c r="Y85" i="3" s="1"/>
  <c r="AA85" i="3"/>
  <c r="X228" i="3"/>
  <c r="Y228" i="3" s="1"/>
  <c r="AA228" i="3"/>
  <c r="AA84" i="3"/>
  <c r="X84" i="3"/>
  <c r="Y84" i="3" s="1"/>
  <c r="AA227" i="3"/>
  <c r="X227" i="3"/>
  <c r="Y227" i="3" s="1"/>
  <c r="AA83" i="3"/>
  <c r="X83" i="3"/>
  <c r="Y83" i="3" s="1"/>
  <c r="AA154" i="3"/>
  <c r="X154" i="3"/>
  <c r="Y154" i="3" s="1"/>
  <c r="AA237" i="3"/>
  <c r="X237" i="3"/>
  <c r="Y237" i="3" s="1"/>
  <c r="AA93" i="3"/>
  <c r="X93" i="3"/>
  <c r="Y93" i="3" s="1"/>
  <c r="AA176" i="3"/>
  <c r="X176" i="3"/>
  <c r="Y176" i="3" s="1"/>
  <c r="AA32" i="3"/>
  <c r="X32" i="3"/>
  <c r="Y32" i="3" s="1"/>
  <c r="AA295" i="3"/>
  <c r="X295" i="3"/>
  <c r="Y295" i="3" s="1"/>
  <c r="AA151" i="3"/>
  <c r="X151" i="3"/>
  <c r="Y151" i="3" s="1"/>
  <c r="AA294" i="3"/>
  <c r="X294" i="3"/>
  <c r="Y294" i="3" s="1"/>
  <c r="AA150" i="3"/>
  <c r="X150" i="3"/>
  <c r="Y150" i="3" s="1"/>
  <c r="AA221" i="3"/>
  <c r="X221" i="3"/>
  <c r="Y221" i="3" s="1"/>
  <c r="AA77" i="3"/>
  <c r="X77" i="3"/>
  <c r="Y77" i="3" s="1"/>
  <c r="AA148" i="3"/>
  <c r="X148" i="3"/>
  <c r="Y148" i="3" s="1"/>
  <c r="AA243" i="3"/>
  <c r="X243" i="3"/>
  <c r="Y243" i="3" s="1"/>
  <c r="AA262" i="3"/>
  <c r="X262" i="3"/>
  <c r="Y262" i="3" s="1"/>
  <c r="AA261" i="3"/>
  <c r="X261" i="3"/>
  <c r="Y261" i="3" s="1"/>
  <c r="AA303" i="3"/>
  <c r="X303" i="3"/>
  <c r="Y303" i="3" s="1"/>
  <c r="AA171" i="3"/>
  <c r="X171" i="3"/>
  <c r="Y171" i="3" s="1"/>
  <c r="AA147" i="3"/>
  <c r="X147" i="3"/>
  <c r="Y147" i="3" s="1"/>
  <c r="AA242" i="3"/>
  <c r="X242" i="3"/>
  <c r="Y242" i="3" s="1"/>
  <c r="X98" i="3"/>
  <c r="Y98" i="3" s="1"/>
  <c r="AA98" i="3"/>
  <c r="AA217" i="3"/>
  <c r="X217" i="3"/>
  <c r="Y217" i="3" s="1"/>
  <c r="AA73" i="3"/>
  <c r="X73" i="3"/>
  <c r="Y73" i="3" s="1"/>
  <c r="AA216" i="3"/>
  <c r="X216" i="3"/>
  <c r="Y216" i="3" s="1"/>
  <c r="X72" i="3"/>
  <c r="Y72" i="3" s="1"/>
  <c r="AA72" i="3"/>
  <c r="AA215" i="3"/>
  <c r="X215" i="3"/>
  <c r="Y215" i="3" s="1"/>
  <c r="AA71" i="3"/>
  <c r="X71" i="3"/>
  <c r="Y71" i="3" s="1"/>
  <c r="AA142" i="3"/>
  <c r="X142" i="3"/>
  <c r="Y142" i="3" s="1"/>
  <c r="AA225" i="3"/>
  <c r="X225" i="3"/>
  <c r="Y225" i="3" s="1"/>
  <c r="AA81" i="3"/>
  <c r="X81" i="3"/>
  <c r="Y81" i="3" s="1"/>
  <c r="AA164" i="3"/>
  <c r="X164" i="3"/>
  <c r="Y164" i="3" s="1"/>
  <c r="AA283" i="3"/>
  <c r="X283" i="3"/>
  <c r="Y283" i="3" s="1"/>
  <c r="X139" i="3"/>
  <c r="Y139" i="3" s="1"/>
  <c r="AA139" i="3"/>
  <c r="AA282" i="3"/>
  <c r="X282" i="3"/>
  <c r="Y282" i="3" s="1"/>
  <c r="AA138" i="3"/>
  <c r="X138" i="3"/>
  <c r="Y138" i="3" s="1"/>
  <c r="X209" i="3"/>
  <c r="Y209" i="3" s="1"/>
  <c r="AA209" i="3"/>
  <c r="AA65" i="3"/>
  <c r="X65" i="3"/>
  <c r="Y65" i="3" s="1"/>
  <c r="AA136" i="3"/>
  <c r="X136" i="3"/>
  <c r="Y136" i="3" s="1"/>
  <c r="AA304" i="3"/>
  <c r="X304" i="3"/>
  <c r="Y304" i="3" s="1"/>
  <c r="AA218" i="3"/>
  <c r="X218" i="3"/>
  <c r="Y218" i="3" s="1"/>
  <c r="AA140" i="3"/>
  <c r="X140" i="3"/>
  <c r="Y140" i="3" s="1"/>
  <c r="AA268" i="3"/>
  <c r="X268" i="3"/>
  <c r="Y268" i="3" s="1"/>
  <c r="AA244" i="3"/>
  <c r="X244" i="3"/>
  <c r="Y244" i="3" s="1"/>
  <c r="AA111" i="3"/>
  <c r="X111" i="3"/>
  <c r="Y111" i="3" s="1"/>
  <c r="AA238" i="3"/>
  <c r="X238" i="3"/>
  <c r="Y238" i="3" s="1"/>
  <c r="AA231" i="3"/>
  <c r="X231" i="3"/>
  <c r="Y231" i="3" s="1"/>
  <c r="AA279" i="3"/>
  <c r="X279" i="3"/>
  <c r="Y279" i="3" s="1"/>
  <c r="AA27" i="3"/>
  <c r="X27" i="3"/>
  <c r="Y27" i="3" s="1"/>
  <c r="AA230" i="3"/>
  <c r="X230" i="3"/>
  <c r="Y230" i="3" s="1"/>
  <c r="AA86" i="3"/>
  <c r="X86" i="3"/>
  <c r="Y86" i="3" s="1"/>
  <c r="AA205" i="3"/>
  <c r="X205" i="3"/>
  <c r="Y205" i="3" s="1"/>
  <c r="X61" i="3"/>
  <c r="Y61" i="3" s="1"/>
  <c r="AA61" i="3"/>
  <c r="AA204" i="3"/>
  <c r="X204" i="3"/>
  <c r="Y204" i="3" s="1"/>
  <c r="AA60" i="3"/>
  <c r="X60" i="3"/>
  <c r="Y60" i="3" s="1"/>
  <c r="AA203" i="3"/>
  <c r="X203" i="3"/>
  <c r="Y203" i="3" s="1"/>
  <c r="AA59" i="3"/>
  <c r="X59" i="3"/>
  <c r="Y59" i="3" s="1"/>
  <c r="AA130" i="3"/>
  <c r="X130" i="3"/>
  <c r="Y130" i="3" s="1"/>
  <c r="AA213" i="3"/>
  <c r="X213" i="3"/>
  <c r="Y213" i="3" s="1"/>
  <c r="AA69" i="3"/>
  <c r="X69" i="3"/>
  <c r="Y69" i="3" s="1"/>
  <c r="AA152" i="3"/>
  <c r="X152" i="3"/>
  <c r="Y152" i="3" s="1"/>
  <c r="AA271" i="3"/>
  <c r="X271" i="3"/>
  <c r="Y271" i="3" s="1"/>
  <c r="AA127" i="3"/>
  <c r="X127" i="3"/>
  <c r="Y127" i="3" s="1"/>
  <c r="AA270" i="3"/>
  <c r="X270" i="3"/>
  <c r="Y270" i="3" s="1"/>
  <c r="AA126" i="3"/>
  <c r="X126" i="3"/>
  <c r="Y126" i="3" s="1"/>
  <c r="AA197" i="3"/>
  <c r="X197" i="3"/>
  <c r="Y197" i="3" s="1"/>
  <c r="AA53" i="3"/>
  <c r="X53" i="3"/>
  <c r="Y53" i="3" s="1"/>
  <c r="X124" i="3"/>
  <c r="Y124" i="3" s="1"/>
  <c r="AA124" i="3"/>
  <c r="S334" i="3"/>
  <c r="S579" i="3"/>
  <c r="O342" i="3"/>
  <c r="S384" i="3"/>
  <c r="S491" i="3"/>
  <c r="S496" i="3"/>
  <c r="O581" i="3"/>
  <c r="O359" i="3"/>
  <c r="O330" i="3"/>
  <c r="S499" i="3"/>
  <c r="S383" i="3"/>
  <c r="O339" i="3"/>
  <c r="S434" i="3"/>
  <c r="S368" i="3"/>
  <c r="S320" i="3"/>
  <c r="S388" i="3"/>
  <c r="S504" i="3"/>
  <c r="S525" i="3"/>
  <c r="S439" i="3"/>
  <c r="S505" i="3"/>
  <c r="S452" i="3"/>
  <c r="S442" i="3"/>
  <c r="S561" i="3"/>
  <c r="S398" i="3"/>
  <c r="S488" i="3"/>
  <c r="S582" i="3"/>
  <c r="S364" i="3"/>
  <c r="O493" i="3"/>
  <c r="O351" i="3"/>
  <c r="S508" i="3"/>
  <c r="S495" i="3"/>
  <c r="O432" i="3"/>
  <c r="S551" i="3"/>
  <c r="S378" i="3"/>
  <c r="S595" i="3"/>
  <c r="S573" i="3"/>
  <c r="S522" i="3"/>
  <c r="S346" i="3"/>
  <c r="S389" i="3"/>
  <c r="S517" i="3"/>
  <c r="S396" i="3"/>
  <c r="O528" i="3"/>
  <c r="S409" i="3"/>
  <c r="S490" i="3"/>
  <c r="S372" i="3"/>
  <c r="O511" i="3"/>
  <c r="S530" i="3"/>
  <c r="O507" i="3"/>
  <c r="S411" i="3"/>
  <c r="S526" i="3"/>
  <c r="S401" i="3"/>
  <c r="S556" i="3"/>
  <c r="S438" i="3"/>
  <c r="S404" i="3"/>
  <c r="S412" i="3"/>
  <c r="S429" i="3"/>
  <c r="S377" i="3"/>
  <c r="S586" i="3"/>
  <c r="S557" i="3"/>
  <c r="S510" i="3"/>
  <c r="S483" i="3"/>
  <c r="S410" i="3"/>
  <c r="S577" i="3"/>
  <c r="S449" i="3"/>
  <c r="S405" i="3"/>
  <c r="S465" i="3"/>
  <c r="S569" i="3"/>
  <c r="S512" i="3"/>
  <c r="S379" i="3"/>
  <c r="S408" i="3"/>
  <c r="S357" i="3"/>
  <c r="S532" i="3"/>
  <c r="S527" i="3"/>
  <c r="S352" i="3"/>
  <c r="S337" i="3"/>
  <c r="S403" i="3"/>
  <c r="O416" i="3"/>
  <c r="S470" i="3"/>
  <c r="S423" i="3"/>
  <c r="S467" i="3"/>
  <c r="S341" i="3"/>
  <c r="S324" i="3"/>
  <c r="O332" i="3"/>
  <c r="O382" i="3"/>
  <c r="S399" i="3"/>
  <c r="S559" i="3"/>
  <c r="S588" i="3"/>
  <c r="S542" i="3"/>
  <c r="O540" i="3"/>
  <c r="S445" i="3"/>
  <c r="O518" i="3"/>
  <c r="S469" i="3"/>
  <c r="S374" i="3"/>
  <c r="S461" i="3"/>
  <c r="S590" i="3"/>
  <c r="S353" i="3"/>
  <c r="S336" i="3"/>
  <c r="S344" i="3"/>
  <c r="S583" i="3"/>
  <c r="S498" i="3"/>
  <c r="S604" i="3"/>
  <c r="O604" i="3"/>
  <c r="O471" i="3"/>
  <c r="S497" i="3"/>
  <c r="S356" i="3"/>
  <c r="O602" i="3"/>
  <c r="S329" i="3"/>
  <c r="O414" i="3"/>
  <c r="S531" i="3"/>
  <c r="S535" i="3"/>
  <c r="O543" i="3"/>
  <c r="S446" i="3"/>
  <c r="S458" i="3"/>
  <c r="S558" i="3"/>
  <c r="O328" i="3"/>
  <c r="O481" i="3"/>
  <c r="O472" i="3"/>
  <c r="O600" i="3"/>
  <c r="S457" i="3"/>
  <c r="S319" i="3"/>
  <c r="S322" i="3"/>
  <c r="S455" i="3"/>
  <c r="O479" i="3"/>
  <c r="O428" i="3"/>
  <c r="O371" i="3"/>
  <c r="S460" i="3"/>
  <c r="S397" i="3"/>
  <c r="S407" i="3"/>
  <c r="S500" i="3"/>
  <c r="S596" i="3"/>
  <c r="O554" i="3"/>
  <c r="S482" i="3"/>
  <c r="S534" i="3"/>
  <c r="O566" i="3"/>
  <c r="S545" i="3"/>
  <c r="O598" i="3"/>
  <c r="O453" i="3"/>
  <c r="S519" i="3"/>
  <c r="S358" i="3"/>
  <c r="S494" i="3"/>
  <c r="S529" i="3"/>
  <c r="S424" i="3"/>
  <c r="S524" i="3"/>
  <c r="O487" i="3"/>
  <c r="S546" i="3"/>
  <c r="S484" i="3"/>
  <c r="S333" i="3"/>
  <c r="S480" i="3"/>
  <c r="S550" i="3"/>
  <c r="S419" i="3"/>
  <c r="S376" i="3"/>
  <c r="S513" i="3"/>
  <c r="S563" i="3"/>
  <c r="O433" i="3"/>
  <c r="O327" i="3"/>
  <c r="O390" i="3"/>
  <c r="S520" i="3"/>
  <c r="S363" i="3"/>
  <c r="S552" i="3"/>
  <c r="S477" i="3"/>
  <c r="S485" i="3"/>
  <c r="S564" i="3"/>
  <c r="S502" i="3"/>
  <c r="S515" i="3"/>
  <c r="S362" i="3"/>
  <c r="S354" i="3"/>
  <c r="S593" i="3"/>
  <c r="O317" i="3"/>
  <c r="S597" i="3"/>
  <c r="S568" i="3"/>
  <c r="S387" i="3"/>
  <c r="S570" i="3"/>
  <c r="O585" i="3"/>
  <c r="S454" i="3"/>
  <c r="S523" i="3"/>
  <c r="S422" i="3"/>
  <c r="S318" i="3"/>
  <c r="S509" i="3"/>
  <c r="S599" i="3"/>
  <c r="S392" i="3"/>
  <c r="S426" i="3"/>
  <c r="S610" i="3"/>
  <c r="O610" i="3"/>
  <c r="S441" i="3"/>
  <c r="S521" i="3"/>
  <c r="S421" i="3"/>
  <c r="S323" i="3"/>
  <c r="S611" i="3"/>
  <c r="O611" i="3"/>
  <c r="S608" i="3"/>
  <c r="O608" i="3"/>
  <c r="S466" i="3"/>
  <c r="S547" i="3"/>
  <c r="S609" i="3"/>
  <c r="O609" i="3"/>
  <c r="E606" i="3"/>
  <c r="W606" i="3" s="1"/>
  <c r="O605" i="3"/>
  <c r="S605" i="3"/>
  <c r="S68" i="3"/>
  <c r="O68" i="3"/>
  <c r="S36" i="3"/>
  <c r="O36" i="3"/>
  <c r="O35" i="3"/>
  <c r="S35" i="3"/>
  <c r="S262" i="3"/>
  <c r="O262" i="3"/>
  <c r="S33" i="3"/>
  <c r="O33" i="3"/>
  <c r="O169" i="3"/>
  <c r="S169" i="3"/>
  <c r="O127" i="3"/>
  <c r="S127" i="3"/>
  <c r="S202" i="3"/>
  <c r="O202" i="3"/>
  <c r="O285" i="3"/>
  <c r="S285" i="3"/>
  <c r="S241" i="3"/>
  <c r="O241" i="3"/>
  <c r="O131" i="3"/>
  <c r="S131" i="3"/>
  <c r="O212" i="3"/>
  <c r="S212" i="3"/>
  <c r="S264" i="3"/>
  <c r="O264" i="3"/>
  <c r="O263" i="3"/>
  <c r="S263" i="3"/>
  <c r="O34" i="3"/>
  <c r="S34" i="3"/>
  <c r="O239" i="3"/>
  <c r="S239" i="3"/>
  <c r="O213" i="3"/>
  <c r="S213" i="3"/>
  <c r="S284" i="3"/>
  <c r="O284" i="3"/>
  <c r="O31" i="3"/>
  <c r="S31" i="3"/>
  <c r="O197" i="3"/>
  <c r="S197" i="3"/>
  <c r="O196" i="3"/>
  <c r="S196" i="3"/>
  <c r="O232" i="3"/>
  <c r="S232" i="3"/>
  <c r="S300" i="3"/>
  <c r="O300" i="3"/>
  <c r="O76" i="3"/>
  <c r="S76" i="3"/>
  <c r="O119" i="3"/>
  <c r="S119" i="3"/>
  <c r="O120" i="3"/>
  <c r="S120" i="3"/>
  <c r="S109" i="3"/>
  <c r="O109" i="3"/>
  <c r="O150" i="3"/>
  <c r="S150" i="3"/>
  <c r="O149" i="3"/>
  <c r="S149" i="3"/>
  <c r="O148" i="3"/>
  <c r="S148" i="3"/>
  <c r="O104" i="3"/>
  <c r="S104" i="3"/>
  <c r="O216" i="3"/>
  <c r="S216" i="3"/>
  <c r="S121" i="3"/>
  <c r="O121" i="3"/>
  <c r="O118" i="3"/>
  <c r="S118" i="3"/>
  <c r="S219" i="3"/>
  <c r="O219" i="3"/>
  <c r="O275" i="3"/>
  <c r="S275" i="3"/>
  <c r="S108" i="3"/>
  <c r="O108" i="3"/>
  <c r="O173" i="3"/>
  <c r="S173" i="3"/>
  <c r="O243" i="3"/>
  <c r="S243" i="3"/>
  <c r="O274" i="3"/>
  <c r="S274" i="3"/>
  <c r="O107" i="3"/>
  <c r="S107" i="3"/>
  <c r="O172" i="3"/>
  <c r="S172" i="3"/>
  <c r="S242" i="3"/>
  <c r="O242" i="3"/>
  <c r="O273" i="3"/>
  <c r="S273" i="3"/>
  <c r="S211" i="3"/>
  <c r="O211" i="3"/>
  <c r="S261" i="3"/>
  <c r="O261" i="3"/>
  <c r="O170" i="3"/>
  <c r="S170" i="3"/>
  <c r="S85" i="3"/>
  <c r="O85" i="3"/>
  <c r="O130" i="3"/>
  <c r="S130" i="3"/>
  <c r="O222" i="3"/>
  <c r="S222" i="3"/>
  <c r="O294" i="3"/>
  <c r="S294" i="3"/>
  <c r="O90" i="3"/>
  <c r="S90" i="3"/>
  <c r="O132" i="3"/>
  <c r="S132" i="3"/>
  <c r="S155" i="3"/>
  <c r="O155" i="3"/>
  <c r="O271" i="3"/>
  <c r="S271" i="3"/>
  <c r="O145" i="3"/>
  <c r="S145" i="3"/>
  <c r="S192" i="3"/>
  <c r="O192" i="3"/>
  <c r="S258" i="3"/>
  <c r="O258" i="3"/>
  <c r="O50" i="3"/>
  <c r="S50" i="3"/>
  <c r="S179" i="3"/>
  <c r="O179" i="3"/>
  <c r="O45" i="3"/>
  <c r="S45" i="3"/>
  <c r="O287" i="3"/>
  <c r="S287" i="3"/>
  <c r="O144" i="3"/>
  <c r="S144" i="3"/>
  <c r="S191" i="3"/>
  <c r="O191" i="3"/>
  <c r="O257" i="3"/>
  <c r="S257" i="3"/>
  <c r="O49" i="3"/>
  <c r="S49" i="3"/>
  <c r="O236" i="3"/>
  <c r="S236" i="3"/>
  <c r="O297" i="3"/>
  <c r="S297" i="3"/>
  <c r="O100" i="3"/>
  <c r="S100" i="3"/>
  <c r="O165" i="3"/>
  <c r="S165" i="3"/>
  <c r="S235" i="3"/>
  <c r="O235" i="3"/>
  <c r="S30" i="3"/>
  <c r="O30" i="3"/>
  <c r="O99" i="3"/>
  <c r="S99" i="3"/>
  <c r="O164" i="3"/>
  <c r="S164" i="3"/>
  <c r="O234" i="3"/>
  <c r="S234" i="3"/>
  <c r="O29" i="3"/>
  <c r="S29" i="3"/>
  <c r="S79" i="3"/>
  <c r="O79" i="3"/>
  <c r="S288" i="3"/>
  <c r="O288" i="3"/>
  <c r="O194" i="3"/>
  <c r="S194" i="3"/>
  <c r="O77" i="3"/>
  <c r="S77" i="3"/>
  <c r="O122" i="3"/>
  <c r="S122" i="3"/>
  <c r="O214" i="3"/>
  <c r="S214" i="3"/>
  <c r="O286" i="3"/>
  <c r="S286" i="3"/>
  <c r="S101" i="3"/>
  <c r="O101" i="3"/>
  <c r="S171" i="3"/>
  <c r="O171" i="3"/>
  <c r="O139" i="3"/>
  <c r="S139" i="3"/>
  <c r="O44" i="3"/>
  <c r="S44" i="3"/>
  <c r="S137" i="3"/>
  <c r="O137" i="3"/>
  <c r="O184" i="3"/>
  <c r="S184" i="3"/>
  <c r="S250" i="3"/>
  <c r="O250" i="3"/>
  <c r="O82" i="3"/>
  <c r="S82" i="3"/>
  <c r="S203" i="3"/>
  <c r="O203" i="3"/>
  <c r="S78" i="3"/>
  <c r="O78" i="3"/>
  <c r="O27" i="3"/>
  <c r="S27" i="3"/>
  <c r="O136" i="3"/>
  <c r="S136" i="3"/>
  <c r="S183" i="3"/>
  <c r="O183" i="3"/>
  <c r="O249" i="3"/>
  <c r="S249" i="3"/>
  <c r="O43" i="3"/>
  <c r="S43" i="3"/>
  <c r="S301" i="3"/>
  <c r="O301" i="3"/>
  <c r="O228" i="3"/>
  <c r="S228" i="3"/>
  <c r="O23" i="3"/>
  <c r="S23" i="3"/>
  <c r="O92" i="3"/>
  <c r="S92" i="3"/>
  <c r="O157" i="3"/>
  <c r="S157" i="3"/>
  <c r="S227" i="3"/>
  <c r="O227" i="3"/>
  <c r="S22" i="3"/>
  <c r="O22" i="3"/>
  <c r="O91" i="3"/>
  <c r="S91" i="3"/>
  <c r="O204" i="3"/>
  <c r="S204" i="3"/>
  <c r="O270" i="3"/>
  <c r="S270" i="3"/>
  <c r="O42" i="3"/>
  <c r="S42" i="3"/>
  <c r="S106" i="3"/>
  <c r="O106" i="3"/>
  <c r="O28" i="3"/>
  <c r="S28" i="3"/>
  <c r="S215" i="3"/>
  <c r="O215" i="3"/>
  <c r="O112" i="3"/>
  <c r="S112" i="3"/>
  <c r="O177" i="3"/>
  <c r="S177" i="3"/>
  <c r="O206" i="3"/>
  <c r="S206" i="3"/>
  <c r="S278" i="3"/>
  <c r="O278" i="3"/>
  <c r="S151" i="3"/>
  <c r="O151" i="3"/>
  <c r="S195" i="3"/>
  <c r="O195" i="3"/>
  <c r="S178" i="3"/>
  <c r="O178" i="3"/>
  <c r="O84" i="3"/>
  <c r="S84" i="3"/>
  <c r="S129" i="3"/>
  <c r="O129" i="3"/>
  <c r="S221" i="3"/>
  <c r="O221" i="3"/>
  <c r="O293" i="3"/>
  <c r="S293" i="3"/>
  <c r="S93" i="3"/>
  <c r="O93" i="3"/>
  <c r="O224" i="3"/>
  <c r="S224" i="3"/>
  <c r="S97" i="3"/>
  <c r="O97" i="3"/>
  <c r="S83" i="3"/>
  <c r="O83" i="3"/>
  <c r="O128" i="3"/>
  <c r="S128" i="3"/>
  <c r="O220" i="3"/>
  <c r="S220" i="3"/>
  <c r="S292" i="3"/>
  <c r="O292" i="3"/>
  <c r="O256" i="3"/>
  <c r="S256" i="3"/>
  <c r="O48" i="3"/>
  <c r="S48" i="3"/>
  <c r="O142" i="3"/>
  <c r="S142" i="3"/>
  <c r="O189" i="3"/>
  <c r="S189" i="3"/>
  <c r="O255" i="3"/>
  <c r="S255" i="3"/>
  <c r="S47" i="3"/>
  <c r="O47" i="3"/>
  <c r="S254" i="3"/>
  <c r="O254" i="3"/>
  <c r="S46" i="3"/>
  <c r="O46" i="3"/>
  <c r="S124" i="3"/>
  <c r="O124" i="3"/>
  <c r="O86" i="3"/>
  <c r="S86" i="3"/>
  <c r="O252" i="3"/>
  <c r="S252" i="3"/>
  <c r="O96" i="3"/>
  <c r="S96" i="3"/>
  <c r="O161" i="3"/>
  <c r="S161" i="3"/>
  <c r="S231" i="3"/>
  <c r="O231" i="3"/>
  <c r="S26" i="3"/>
  <c r="O26" i="3"/>
  <c r="O158" i="3"/>
  <c r="S158" i="3"/>
  <c r="S233" i="3"/>
  <c r="O233" i="3"/>
  <c r="S186" i="3"/>
  <c r="O186" i="3"/>
  <c r="O111" i="3"/>
  <c r="S111" i="3"/>
  <c r="O176" i="3"/>
  <c r="S176" i="3"/>
  <c r="O205" i="3"/>
  <c r="S205" i="3"/>
  <c r="O277" i="3"/>
  <c r="S277" i="3"/>
  <c r="O182" i="3"/>
  <c r="S182" i="3"/>
  <c r="O269" i="3"/>
  <c r="S269" i="3"/>
  <c r="O162" i="3"/>
  <c r="S162" i="3"/>
  <c r="O110" i="3"/>
  <c r="S110" i="3"/>
  <c r="S175" i="3"/>
  <c r="O175" i="3"/>
  <c r="S245" i="3"/>
  <c r="O245" i="3"/>
  <c r="S276" i="3"/>
  <c r="O276" i="3"/>
  <c r="S174" i="3"/>
  <c r="O174" i="3"/>
  <c r="O248" i="3"/>
  <c r="S248" i="3"/>
  <c r="S89" i="3"/>
  <c r="O89" i="3"/>
  <c r="S134" i="3"/>
  <c r="O134" i="3"/>
  <c r="O226" i="3"/>
  <c r="S226" i="3"/>
  <c r="O247" i="3"/>
  <c r="S247" i="3"/>
  <c r="O88" i="3"/>
  <c r="S88" i="3"/>
  <c r="S133" i="3"/>
  <c r="O133" i="3"/>
  <c r="S225" i="3"/>
  <c r="O225" i="3"/>
  <c r="S246" i="3"/>
  <c r="O246" i="3"/>
  <c r="S117" i="3"/>
  <c r="O117" i="3"/>
  <c r="S163" i="3"/>
  <c r="O163" i="3"/>
  <c r="S105" i="3"/>
  <c r="O105" i="3"/>
  <c r="O279" i="3"/>
  <c r="S279" i="3"/>
  <c r="O154" i="3"/>
  <c r="S154" i="3"/>
  <c r="O201" i="3"/>
  <c r="S201" i="3"/>
  <c r="O267" i="3"/>
  <c r="S267" i="3"/>
  <c r="S39" i="3"/>
  <c r="O39" i="3"/>
  <c r="O244" i="3"/>
  <c r="S244" i="3"/>
  <c r="S296" i="3"/>
  <c r="O296" i="3"/>
  <c r="S207" i="3"/>
  <c r="O207" i="3"/>
  <c r="O103" i="3"/>
  <c r="S103" i="3"/>
  <c r="O168" i="3"/>
  <c r="S168" i="3"/>
  <c r="O238" i="3"/>
  <c r="S238" i="3"/>
  <c r="O299" i="3"/>
  <c r="S299" i="3"/>
  <c r="O87" i="3"/>
  <c r="S87" i="3"/>
  <c r="S253" i="3"/>
  <c r="O253" i="3"/>
  <c r="S223" i="3"/>
  <c r="O223" i="3"/>
  <c r="O102" i="3"/>
  <c r="S102" i="3"/>
  <c r="S167" i="3"/>
  <c r="O167" i="3"/>
  <c r="S237" i="3"/>
  <c r="O237" i="3"/>
  <c r="O298" i="3"/>
  <c r="S298" i="3"/>
  <c r="S143" i="3"/>
  <c r="O143" i="3"/>
  <c r="O141" i="3"/>
  <c r="S141" i="3"/>
  <c r="O198" i="3"/>
  <c r="S198" i="3"/>
  <c r="S126" i="3"/>
  <c r="O126" i="3"/>
  <c r="S80" i="3"/>
  <c r="O80" i="3"/>
  <c r="O187" i="3"/>
  <c r="S187" i="3"/>
  <c r="O230" i="3"/>
  <c r="S230" i="3"/>
  <c r="S188" i="3"/>
  <c r="O188" i="3"/>
  <c r="O52" i="3"/>
  <c r="S52" i="3"/>
  <c r="O291" i="3"/>
  <c r="S291" i="3"/>
  <c r="O81" i="3"/>
  <c r="S81" i="3"/>
  <c r="O218" i="3"/>
  <c r="S218" i="3"/>
  <c r="O290" i="3"/>
  <c r="S290" i="3"/>
  <c r="S125" i="3"/>
  <c r="O125" i="3"/>
  <c r="S217" i="3"/>
  <c r="O217" i="3"/>
  <c r="S289" i="3"/>
  <c r="O289" i="3"/>
  <c r="S135" i="3"/>
  <c r="O135" i="3"/>
  <c r="S147" i="3"/>
  <c r="O147" i="3"/>
  <c r="S40" i="3"/>
  <c r="O40" i="3"/>
  <c r="S146" i="3"/>
  <c r="O146" i="3"/>
  <c r="O193" i="3"/>
  <c r="S193" i="3"/>
  <c r="S259" i="3"/>
  <c r="O259" i="3"/>
  <c r="S51" i="3"/>
  <c r="O51" i="3"/>
  <c r="O114" i="3"/>
  <c r="S114" i="3"/>
  <c r="S272" i="3"/>
  <c r="O272" i="3"/>
  <c r="S268" i="3"/>
  <c r="O268" i="3"/>
  <c r="O95" i="3"/>
  <c r="S95" i="3"/>
  <c r="O160" i="3"/>
  <c r="S160" i="3"/>
  <c r="O25" i="3"/>
  <c r="S25" i="3"/>
  <c r="O98" i="3"/>
  <c r="S98" i="3"/>
  <c r="S280" i="3"/>
  <c r="O280" i="3"/>
  <c r="O240" i="3"/>
  <c r="S240" i="3"/>
  <c r="O94" i="3"/>
  <c r="S94" i="3"/>
  <c r="S159" i="3"/>
  <c r="O159" i="3"/>
  <c r="S229" i="3"/>
  <c r="O229" i="3"/>
  <c r="O24" i="3"/>
  <c r="S24" i="3"/>
  <c r="O190" i="3"/>
  <c r="S190" i="3"/>
  <c r="O283" i="3"/>
  <c r="S283" i="3"/>
  <c r="S116" i="3"/>
  <c r="O116" i="3"/>
  <c r="O181" i="3"/>
  <c r="S181" i="3"/>
  <c r="S210" i="3"/>
  <c r="O210" i="3"/>
  <c r="O282" i="3"/>
  <c r="S282" i="3"/>
  <c r="O115" i="3"/>
  <c r="S115" i="3"/>
  <c r="S180" i="3"/>
  <c r="O180" i="3"/>
  <c r="O209" i="3"/>
  <c r="S209" i="3"/>
  <c r="S281" i="3"/>
  <c r="O281" i="3"/>
  <c r="O166" i="3"/>
  <c r="S166" i="3"/>
  <c r="O208" i="3"/>
  <c r="S208" i="3"/>
  <c r="O123" i="3"/>
  <c r="S123" i="3"/>
  <c r="O32" i="3"/>
  <c r="S32" i="3"/>
  <c r="O138" i="3"/>
  <c r="S138" i="3"/>
  <c r="O185" i="3"/>
  <c r="S185" i="3"/>
  <c r="S251" i="3"/>
  <c r="O251" i="3"/>
  <c r="O53" i="3"/>
  <c r="S53" i="3"/>
  <c r="O156" i="3"/>
  <c r="S156" i="3"/>
  <c r="S113" i="3"/>
  <c r="O113" i="3"/>
  <c r="O295" i="3"/>
  <c r="S295" i="3"/>
  <c r="O153" i="3"/>
  <c r="S153" i="3"/>
  <c r="S200" i="3"/>
  <c r="O200" i="3"/>
  <c r="S266" i="3"/>
  <c r="O266" i="3"/>
  <c r="S38" i="3"/>
  <c r="O38" i="3"/>
  <c r="S140" i="3"/>
  <c r="O140" i="3"/>
  <c r="S41" i="3"/>
  <c r="O41" i="3"/>
  <c r="O260" i="3"/>
  <c r="S260" i="3"/>
  <c r="O152" i="3"/>
  <c r="S152" i="3"/>
  <c r="S199" i="3"/>
  <c r="O199" i="3"/>
  <c r="O265" i="3"/>
  <c r="S265" i="3"/>
  <c r="O37" i="3"/>
  <c r="S37" i="3"/>
  <c r="S17" i="3"/>
  <c r="O65" i="3"/>
  <c r="S65" i="3"/>
  <c r="O304" i="3"/>
  <c r="S304" i="3"/>
  <c r="O21" i="3"/>
  <c r="S21" i="3"/>
  <c r="O306" i="3"/>
  <c r="S306" i="3"/>
  <c r="O62" i="3"/>
  <c r="S62" i="3"/>
  <c r="O61" i="3"/>
  <c r="S61" i="3"/>
  <c r="O70" i="3"/>
  <c r="S70" i="3"/>
  <c r="O64" i="3"/>
  <c r="S64" i="3"/>
  <c r="O302" i="3"/>
  <c r="S302" i="3"/>
  <c r="O63" i="3"/>
  <c r="S63" i="3"/>
  <c r="O67" i="3"/>
  <c r="S67" i="3"/>
  <c r="O305" i="3"/>
  <c r="S305" i="3"/>
  <c r="O303" i="3"/>
  <c r="S303" i="3"/>
  <c r="O74" i="3"/>
  <c r="S74" i="3"/>
  <c r="O56" i="3"/>
  <c r="S56" i="3"/>
  <c r="O58" i="3"/>
  <c r="S58" i="3"/>
  <c r="O54" i="3"/>
  <c r="S54" i="3"/>
  <c r="O57" i="3"/>
  <c r="S57" i="3"/>
  <c r="O75" i="3"/>
  <c r="S75" i="3"/>
  <c r="O73" i="3"/>
  <c r="S73" i="3"/>
  <c r="O307" i="3"/>
  <c r="S307" i="3"/>
  <c r="O71" i="3"/>
  <c r="S71" i="3"/>
  <c r="O60" i="3"/>
  <c r="S60" i="3"/>
  <c r="O55" i="3"/>
  <c r="S55" i="3"/>
  <c r="O59" i="3"/>
  <c r="S59" i="3"/>
  <c r="O15" i="3"/>
  <c r="S15" i="3"/>
  <c r="O69" i="3"/>
  <c r="S69" i="3"/>
  <c r="O66" i="3"/>
  <c r="S66" i="3"/>
  <c r="O16" i="3"/>
  <c r="S16" i="3"/>
  <c r="S308" i="3"/>
  <c r="O72" i="3"/>
  <c r="S72" i="3"/>
  <c r="O17" i="3"/>
  <c r="Q4" i="1"/>
  <c r="X563" i="3" l="1"/>
  <c r="Y563" i="3" s="1"/>
  <c r="X453" i="3"/>
  <c r="Y453" i="3" s="1"/>
  <c r="X494" i="3"/>
  <c r="Y494" i="3" s="1"/>
  <c r="X513" i="3"/>
  <c r="Y513" i="3" s="1"/>
  <c r="X529" i="3"/>
  <c r="Y529" i="3" s="1"/>
  <c r="X523" i="3"/>
  <c r="Y523" i="3" s="1"/>
  <c r="X446" i="3"/>
  <c r="Y446" i="3" s="1"/>
  <c r="X514" i="3"/>
  <c r="Y514" i="3" s="1"/>
  <c r="X470" i="3"/>
  <c r="Y470" i="3" s="1"/>
  <c r="X324" i="3"/>
  <c r="Y324" i="3" s="1"/>
  <c r="AA324" i="3"/>
  <c r="X355" i="3"/>
  <c r="Y355" i="3" s="1"/>
  <c r="X579" i="3"/>
  <c r="Y579" i="3" s="1"/>
  <c r="X496" i="3"/>
  <c r="Y496" i="3" s="1"/>
  <c r="X531" i="3"/>
  <c r="Y531" i="3" s="1"/>
  <c r="X410" i="3"/>
  <c r="Y410" i="3" s="1"/>
  <c r="X527" i="3"/>
  <c r="Y527" i="3" s="1"/>
  <c r="X360" i="3"/>
  <c r="Y360" i="3" s="1"/>
  <c r="X569" i="3"/>
  <c r="Y569" i="3" s="1"/>
  <c r="X600" i="3"/>
  <c r="Y600" i="3" s="1"/>
  <c r="X499" i="3"/>
  <c r="Y499" i="3" s="1"/>
  <c r="X366" i="3"/>
  <c r="Y366" i="3" s="1"/>
  <c r="AA320" i="3"/>
  <c r="X320" i="3"/>
  <c r="Y320" i="3" s="1"/>
  <c r="X522" i="3"/>
  <c r="Y522" i="3" s="1"/>
  <c r="X595" i="3"/>
  <c r="Y595" i="3" s="1"/>
  <c r="X547" i="3"/>
  <c r="Y547" i="3" s="1"/>
  <c r="X517" i="3"/>
  <c r="Y517" i="3" s="1"/>
  <c r="X351" i="3"/>
  <c r="Y351" i="3" s="1"/>
  <c r="X432" i="3"/>
  <c r="Y432" i="3" s="1"/>
  <c r="X364" i="3"/>
  <c r="Y364" i="3" s="1"/>
  <c r="X566" i="3"/>
  <c r="Y566" i="3" s="1"/>
  <c r="X590" i="3"/>
  <c r="Y590" i="3" s="1"/>
  <c r="AA332" i="3"/>
  <c r="X332" i="3"/>
  <c r="Y332" i="3" s="1"/>
  <c r="X602" i="3"/>
  <c r="Y602" i="3" s="1"/>
  <c r="X344" i="3"/>
  <c r="Y344" i="3" s="1"/>
  <c r="AA344" i="3"/>
  <c r="X606" i="3"/>
  <c r="Y606" i="3" s="1"/>
  <c r="X362" i="3"/>
  <c r="Y362" i="3" s="1"/>
  <c r="X568" i="3"/>
  <c r="Y568" i="3" s="1"/>
  <c r="X502" i="3"/>
  <c r="Y502" i="3" s="1"/>
  <c r="X598" i="3"/>
  <c r="Y598" i="3" s="1"/>
  <c r="X524" i="3"/>
  <c r="Y524" i="3" s="1"/>
  <c r="X428" i="3"/>
  <c r="Y428" i="3" s="1"/>
  <c r="AA333" i="3"/>
  <c r="X333" i="3"/>
  <c r="Y333" i="3" s="1"/>
  <c r="X454" i="3"/>
  <c r="Y454" i="3" s="1"/>
  <c r="X562" i="3"/>
  <c r="Y562" i="3" s="1"/>
  <c r="AA326" i="3"/>
  <c r="X326" i="3"/>
  <c r="Y326" i="3" s="1"/>
  <c r="X399" i="3"/>
  <c r="Y399" i="3" s="1"/>
  <c r="AA341" i="3"/>
  <c r="X341" i="3"/>
  <c r="Y341" i="3" s="1"/>
  <c r="X506" i="3"/>
  <c r="Y506" i="3" s="1"/>
  <c r="X398" i="3"/>
  <c r="Y398" i="3" s="1"/>
  <c r="X558" i="3"/>
  <c r="Y558" i="3" s="1"/>
  <c r="X449" i="3"/>
  <c r="Y449" i="3" s="1"/>
  <c r="X532" i="3"/>
  <c r="Y532" i="3" s="1"/>
  <c r="X377" i="3"/>
  <c r="Y377" i="3" s="1"/>
  <c r="X465" i="3"/>
  <c r="Y465" i="3" s="1"/>
  <c r="X387" i="3"/>
  <c r="Y387" i="3" s="1"/>
  <c r="X442" i="3"/>
  <c r="Y442" i="3" s="1"/>
  <c r="X525" i="3"/>
  <c r="Y525" i="3" s="1"/>
  <c r="X505" i="3"/>
  <c r="Y505" i="3" s="1"/>
  <c r="X389" i="3"/>
  <c r="Y389" i="3" s="1"/>
  <c r="X381" i="3"/>
  <c r="Y381" i="3" s="1"/>
  <c r="X490" i="3"/>
  <c r="Y490" i="3" s="1"/>
  <c r="X466" i="3"/>
  <c r="Y466" i="3" s="1"/>
  <c r="X493" i="3"/>
  <c r="Y493" i="3" s="1"/>
  <c r="X378" i="3"/>
  <c r="Y378" i="3" s="1"/>
  <c r="X372" i="3"/>
  <c r="Y372" i="3" s="1"/>
  <c r="X530" i="3"/>
  <c r="Y530" i="3" s="1"/>
  <c r="AA322" i="3"/>
  <c r="X322" i="3"/>
  <c r="Y322" i="3" s="1"/>
  <c r="X469" i="3"/>
  <c r="Y469" i="3" s="1"/>
  <c r="X500" i="3"/>
  <c r="Y500" i="3" s="1"/>
  <c r="X374" i="3"/>
  <c r="Y374" i="3" s="1"/>
  <c r="AA336" i="3"/>
  <c r="X336" i="3"/>
  <c r="Y336" i="3" s="1"/>
  <c r="X433" i="3"/>
  <c r="Y433" i="3" s="1"/>
  <c r="X327" i="3"/>
  <c r="Y327" i="3" s="1"/>
  <c r="AA327" i="3"/>
  <c r="X593" i="3"/>
  <c r="Y593" i="3" s="1"/>
  <c r="X419" i="3"/>
  <c r="Y419" i="3" s="1"/>
  <c r="X371" i="3"/>
  <c r="Y371" i="3" s="1"/>
  <c r="X479" i="3"/>
  <c r="Y479" i="3" s="1"/>
  <c r="X416" i="3"/>
  <c r="Y416" i="3" s="1"/>
  <c r="X350" i="3"/>
  <c r="Y350" i="3" s="1"/>
  <c r="AA321" i="3"/>
  <c r="X321" i="3"/>
  <c r="Y321" i="3" s="1"/>
  <c r="X426" i="3"/>
  <c r="Y426" i="3" s="1"/>
  <c r="X521" i="3"/>
  <c r="Y521" i="3" s="1"/>
  <c r="X456" i="3"/>
  <c r="Y456" i="3" s="1"/>
  <c r="AA334" i="3"/>
  <c r="X334" i="3"/>
  <c r="Y334" i="3" s="1"/>
  <c r="X588" i="3"/>
  <c r="Y588" i="3" s="1"/>
  <c r="X584" i="3"/>
  <c r="Y584" i="3" s="1"/>
  <c r="X405" i="3"/>
  <c r="Y405" i="3" s="1"/>
  <c r="X577" i="3"/>
  <c r="Y577" i="3" s="1"/>
  <c r="X557" i="3"/>
  <c r="Y557" i="3" s="1"/>
  <c r="X414" i="3"/>
  <c r="Y414" i="3" s="1"/>
  <c r="X561" i="3"/>
  <c r="Y561" i="3" s="1"/>
  <c r="X452" i="3"/>
  <c r="Y452" i="3" s="1"/>
  <c r="AA318" i="3"/>
  <c r="X318" i="3"/>
  <c r="Y318" i="3" s="1"/>
  <c r="X516" i="3"/>
  <c r="Y516" i="3" s="1"/>
  <c r="X447" i="3"/>
  <c r="Y447" i="3" s="1"/>
  <c r="X422" i="3"/>
  <c r="Y422" i="3" s="1"/>
  <c r="X396" i="3"/>
  <c r="Y396" i="3" s="1"/>
  <c r="X551" i="3"/>
  <c r="Y551" i="3" s="1"/>
  <c r="AA330" i="3"/>
  <c r="X330" i="3"/>
  <c r="Y330" i="3" s="1"/>
  <c r="AA346" i="3"/>
  <c r="X346" i="3"/>
  <c r="Y346" i="3" s="1"/>
  <c r="X596" i="3"/>
  <c r="Y596" i="3" s="1"/>
  <c r="X497" i="3"/>
  <c r="Y497" i="3" s="1"/>
  <c r="X407" i="3"/>
  <c r="Y407" i="3" s="1"/>
  <c r="X382" i="3"/>
  <c r="Y382" i="3" s="1"/>
  <c r="X353" i="3"/>
  <c r="Y353" i="3" s="1"/>
  <c r="X552" i="3"/>
  <c r="Y552" i="3" s="1"/>
  <c r="X354" i="3"/>
  <c r="Y354" i="3" s="1"/>
  <c r="X477" i="3"/>
  <c r="Y477" i="3" s="1"/>
  <c r="X487" i="3"/>
  <c r="Y487" i="3" s="1"/>
  <c r="X424" i="3"/>
  <c r="Y424" i="3" s="1"/>
  <c r="X376" i="3"/>
  <c r="Y376" i="3" s="1"/>
  <c r="X484" i="3"/>
  <c r="Y484" i="3" s="1"/>
  <c r="X543" i="3"/>
  <c r="Y543" i="3" s="1"/>
  <c r="X489" i="3"/>
  <c r="Y489" i="3" s="1"/>
  <c r="X540" i="3"/>
  <c r="Y540" i="3" s="1"/>
  <c r="X441" i="3"/>
  <c r="Y441" i="3" s="1"/>
  <c r="X384" i="3"/>
  <c r="Y384" i="3" s="1"/>
  <c r="X542" i="3"/>
  <c r="Y542" i="3" s="1"/>
  <c r="X467" i="3"/>
  <c r="Y467" i="3" s="1"/>
  <c r="X512" i="3"/>
  <c r="Y512" i="3" s="1"/>
  <c r="X483" i="3"/>
  <c r="Y483" i="3" s="1"/>
  <c r="X337" i="3"/>
  <c r="Y337" i="3" s="1"/>
  <c r="AA337" i="3"/>
  <c r="X379" i="3"/>
  <c r="Y379" i="3" s="1"/>
  <c r="X509" i="3"/>
  <c r="Y509" i="3" s="1"/>
  <c r="X439" i="3"/>
  <c r="Y439" i="3" s="1"/>
  <c r="X385" i="3"/>
  <c r="Y385" i="3" s="1"/>
  <c r="X383" i="3"/>
  <c r="Y383" i="3" s="1"/>
  <c r="X445" i="3"/>
  <c r="Y445" i="3" s="1"/>
  <c r="X473" i="3"/>
  <c r="Y473" i="3" s="1"/>
  <c r="X474" i="3"/>
  <c r="Y474" i="3" s="1"/>
  <c r="X555" i="3"/>
  <c r="Y555" i="3" s="1"/>
  <c r="X599" i="3"/>
  <c r="Y599" i="3" s="1"/>
  <c r="X573" i="3"/>
  <c r="Y573" i="3" s="1"/>
  <c r="X556" i="3"/>
  <c r="Y556" i="3" s="1"/>
  <c r="X581" i="3"/>
  <c r="Y581" i="3" s="1"/>
  <c r="X411" i="3"/>
  <c r="Y411" i="3" s="1"/>
  <c r="X455" i="3"/>
  <c r="Y455" i="3" s="1"/>
  <c r="X429" i="3"/>
  <c r="Y429" i="3" s="1"/>
  <c r="X412" i="3"/>
  <c r="Y412" i="3" s="1"/>
  <c r="X356" i="3"/>
  <c r="Y356" i="3" s="1"/>
  <c r="X564" i="3"/>
  <c r="Y564" i="3" s="1"/>
  <c r="X363" i="3"/>
  <c r="Y363" i="3" s="1"/>
  <c r="X515" i="3"/>
  <c r="Y515" i="3" s="1"/>
  <c r="X519" i="3"/>
  <c r="Y519" i="3" s="1"/>
  <c r="X550" i="3"/>
  <c r="Y550" i="3" s="1"/>
  <c r="X554" i="3"/>
  <c r="Y554" i="3" s="1"/>
  <c r="X481" i="3"/>
  <c r="Y481" i="3" s="1"/>
  <c r="X570" i="3"/>
  <c r="Y570" i="3" s="1"/>
  <c r="X423" i="3"/>
  <c r="Y423" i="3" s="1"/>
  <c r="X585" i="3"/>
  <c r="Y585" i="3" s="1"/>
  <c r="AA342" i="3"/>
  <c r="X342" i="3"/>
  <c r="Y342" i="3" s="1"/>
  <c r="AA319" i="3"/>
  <c r="X319" i="3"/>
  <c r="Y319" i="3" s="1"/>
  <c r="X472" i="3"/>
  <c r="Y472" i="3" s="1"/>
  <c r="X361" i="3"/>
  <c r="Y361" i="3" s="1"/>
  <c r="X510" i="3"/>
  <c r="Y510" i="3" s="1"/>
  <c r="X357" i="3"/>
  <c r="Y357" i="3" s="1"/>
  <c r="AA347" i="3"/>
  <c r="X347" i="3"/>
  <c r="Y347" i="3" s="1"/>
  <c r="AA323" i="3"/>
  <c r="X323" i="3"/>
  <c r="Y323" i="3" s="1"/>
  <c r="X368" i="3"/>
  <c r="Y368" i="3" s="1"/>
  <c r="X504" i="3"/>
  <c r="Y504" i="3" s="1"/>
  <c r="X388" i="3"/>
  <c r="Y388" i="3" s="1"/>
  <c r="X535" i="3"/>
  <c r="Y535" i="3" s="1"/>
  <c r="X417" i="3"/>
  <c r="Y417" i="3" s="1"/>
  <c r="X503" i="3"/>
  <c r="Y503" i="3" s="1"/>
  <c r="X582" i="3"/>
  <c r="Y582" i="3" s="1"/>
  <c r="X604" i="3"/>
  <c r="Y604" i="3" s="1"/>
  <c r="X409" i="3"/>
  <c r="Y409" i="3" s="1"/>
  <c r="X401" i="3"/>
  <c r="Y401" i="3" s="1"/>
  <c r="X404" i="3"/>
  <c r="Y404" i="3" s="1"/>
  <c r="X438" i="3"/>
  <c r="Y438" i="3" s="1"/>
  <c r="X460" i="3"/>
  <c r="Y460" i="3" s="1"/>
  <c r="X507" i="3"/>
  <c r="Y507" i="3" s="1"/>
  <c r="X471" i="3"/>
  <c r="Y471" i="3" s="1"/>
  <c r="X518" i="3"/>
  <c r="Y518" i="3" s="1"/>
  <c r="X597" i="3"/>
  <c r="Y597" i="3" s="1"/>
  <c r="X605" i="3"/>
  <c r="Y605" i="3" s="1"/>
  <c r="X390" i="3"/>
  <c r="Y390" i="3" s="1"/>
  <c r="X520" i="3"/>
  <c r="Y520" i="3" s="1"/>
  <c r="X545" i="3"/>
  <c r="Y545" i="3" s="1"/>
  <c r="X546" i="3"/>
  <c r="Y546" i="3" s="1"/>
  <c r="X480" i="3"/>
  <c r="Y480" i="3" s="1"/>
  <c r="X358" i="3"/>
  <c r="Y358" i="3" s="1"/>
  <c r="X397" i="3"/>
  <c r="Y397" i="3" s="1"/>
  <c r="X458" i="3"/>
  <c r="Y458" i="3" s="1"/>
  <c r="X603" i="3"/>
  <c r="Y603" i="3" s="1"/>
  <c r="X450" i="3"/>
  <c r="Y450" i="3" s="1"/>
  <c r="X559" i="3"/>
  <c r="Y559" i="3" s="1"/>
  <c r="X488" i="3"/>
  <c r="Y488" i="3" s="1"/>
  <c r="X457" i="3"/>
  <c r="Y457" i="3" s="1"/>
  <c r="X491" i="3"/>
  <c r="Y491" i="3" s="1"/>
  <c r="X392" i="3"/>
  <c r="Y392" i="3" s="1"/>
  <c r="X586" i="3"/>
  <c r="Y586" i="3" s="1"/>
  <c r="X403" i="3"/>
  <c r="Y403" i="3" s="1"/>
  <c r="X408" i="3"/>
  <c r="Y408" i="3" s="1"/>
  <c r="X352" i="3"/>
  <c r="Y352" i="3" s="1"/>
  <c r="X328" i="3"/>
  <c r="Y328" i="3" s="1"/>
  <c r="AA328" i="3"/>
  <c r="X434" i="3"/>
  <c r="Y434" i="3" s="1"/>
  <c r="AA339" i="3"/>
  <c r="X339" i="3"/>
  <c r="Y339" i="3" s="1"/>
  <c r="X591" i="3"/>
  <c r="Y591" i="3" s="1"/>
  <c r="AA329" i="3"/>
  <c r="X329" i="3"/>
  <c r="Y329" i="3" s="1"/>
  <c r="X495" i="3"/>
  <c r="Y495" i="3" s="1"/>
  <c r="X508" i="3"/>
  <c r="Y508" i="3" s="1"/>
  <c r="X421" i="3"/>
  <c r="Y421" i="3" s="1"/>
  <c r="X511" i="3"/>
  <c r="Y511" i="3" s="1"/>
  <c r="X528" i="3"/>
  <c r="Y528" i="3" s="1"/>
  <c r="X526" i="3"/>
  <c r="Y526" i="3" s="1"/>
  <c r="X359" i="3"/>
  <c r="Y359" i="3" s="1"/>
  <c r="X482" i="3"/>
  <c r="Y482" i="3" s="1"/>
  <c r="X461" i="3"/>
  <c r="Y461" i="3" s="1"/>
  <c r="X534" i="3"/>
  <c r="Y534" i="3" s="1"/>
  <c r="X498" i="3"/>
  <c r="Y498" i="3" s="1"/>
  <c r="X583" i="3"/>
  <c r="Y583" i="3" s="1"/>
  <c r="X485" i="3"/>
  <c r="Y485" i="3" s="1"/>
  <c r="X14" i="3"/>
  <c r="Y14" i="3" s="1"/>
  <c r="AA308" i="3"/>
  <c r="X308" i="3"/>
  <c r="Y308" i="3" s="1"/>
  <c r="X17" i="3"/>
  <c r="Y17" i="3" s="1"/>
  <c r="E19" i="3"/>
  <c r="W18" i="3"/>
  <c r="E607" i="3"/>
  <c r="W607" i="3" s="1"/>
  <c r="O606" i="3"/>
  <c r="S606" i="3"/>
  <c r="S18" i="3"/>
  <c r="AG1" i="3"/>
  <c r="AA494" i="3" s="1"/>
  <c r="O18" i="3"/>
  <c r="P8" i="1"/>
  <c r="AA586" i="3" l="1"/>
  <c r="AA401" i="3"/>
  <c r="AA534" i="3"/>
  <c r="AA461" i="3"/>
  <c r="AA392" i="3"/>
  <c r="AA17" i="3"/>
  <c r="AA434" i="3"/>
  <c r="AA511" i="3"/>
  <c r="AA421" i="3"/>
  <c r="AA585" i="3"/>
  <c r="AA519" i="3"/>
  <c r="AA497" i="3"/>
  <c r="AA433" i="3"/>
  <c r="AA381" i="3"/>
  <c r="AA595" i="3"/>
  <c r="AA450" i="3"/>
  <c r="AA546" i="3"/>
  <c r="AA518" i="3"/>
  <c r="AA535" i="3"/>
  <c r="AA357" i="3"/>
  <c r="AA429" i="3"/>
  <c r="AA599" i="3"/>
  <c r="AA385" i="3"/>
  <c r="AA512" i="3"/>
  <c r="AA489" i="3"/>
  <c r="AA477" i="3"/>
  <c r="AA422" i="3"/>
  <c r="AA414" i="3"/>
  <c r="AA416" i="3"/>
  <c r="AA530" i="3"/>
  <c r="AA465" i="3"/>
  <c r="AA506" i="3"/>
  <c r="AA362" i="3"/>
  <c r="AA566" i="3"/>
  <c r="AA569" i="3"/>
  <c r="AA579" i="3"/>
  <c r="AA523" i="3"/>
  <c r="AA471" i="3"/>
  <c r="AA423" i="3"/>
  <c r="AA515" i="3"/>
  <c r="AA439" i="3"/>
  <c r="AA467" i="3"/>
  <c r="AA603" i="3"/>
  <c r="AA545" i="3"/>
  <c r="AA409" i="3"/>
  <c r="AA388" i="3"/>
  <c r="AA510" i="3"/>
  <c r="AA455" i="3"/>
  <c r="AA555" i="3"/>
  <c r="AA543" i="3"/>
  <c r="AA354" i="3"/>
  <c r="AA596" i="3"/>
  <c r="AA447" i="3"/>
  <c r="AA557" i="3"/>
  <c r="AA456" i="3"/>
  <c r="AA479" i="3"/>
  <c r="AA372" i="3"/>
  <c r="AA389" i="3"/>
  <c r="AA377" i="3"/>
  <c r="AA428" i="3"/>
  <c r="AA606" i="3"/>
  <c r="AA364" i="3"/>
  <c r="AA522" i="3"/>
  <c r="AA360" i="3"/>
  <c r="AA355" i="3"/>
  <c r="AA529" i="3"/>
  <c r="AA507" i="3"/>
  <c r="AA604" i="3"/>
  <c r="AA361" i="3"/>
  <c r="AA570" i="3"/>
  <c r="AA411" i="3"/>
  <c r="AA542" i="3"/>
  <c r="AA552" i="3"/>
  <c r="AA577" i="3"/>
  <c r="AA399" i="3"/>
  <c r="AA432" i="3"/>
  <c r="AA491" i="3"/>
  <c r="AA458" i="3"/>
  <c r="AA520" i="3"/>
  <c r="AA504" i="3"/>
  <c r="AA363" i="3"/>
  <c r="AA474" i="3"/>
  <c r="AA509" i="3"/>
  <c r="AA484" i="3"/>
  <c r="AA516" i="3"/>
  <c r="AA521" i="3"/>
  <c r="AA371" i="3"/>
  <c r="AA374" i="3"/>
  <c r="AA378" i="3"/>
  <c r="AA505" i="3"/>
  <c r="AA532" i="3"/>
  <c r="AA524" i="3"/>
  <c r="AA527" i="3"/>
  <c r="AA513" i="3"/>
  <c r="AA460" i="3"/>
  <c r="AA405" i="3"/>
  <c r="AA449" i="3"/>
  <c r="AA485" i="3"/>
  <c r="AA359" i="3"/>
  <c r="AA495" i="3"/>
  <c r="AA457" i="3"/>
  <c r="AA397" i="3"/>
  <c r="AA390" i="3"/>
  <c r="AA582" i="3"/>
  <c r="AA368" i="3"/>
  <c r="AA472" i="3"/>
  <c r="AA481" i="3"/>
  <c r="AA564" i="3"/>
  <c r="AA581" i="3"/>
  <c r="AA473" i="3"/>
  <c r="AA379" i="3"/>
  <c r="AA384" i="3"/>
  <c r="AA376" i="3"/>
  <c r="AA353" i="3"/>
  <c r="AA426" i="3"/>
  <c r="AA419" i="3"/>
  <c r="AA500" i="3"/>
  <c r="AA493" i="3"/>
  <c r="AA525" i="3"/>
  <c r="AA598" i="3"/>
  <c r="AA602" i="3"/>
  <c r="AA351" i="3"/>
  <c r="AA366" i="3"/>
  <c r="AA410" i="3"/>
  <c r="AA470" i="3"/>
  <c r="AA393" i="3"/>
  <c r="AA572" i="3"/>
  <c r="AA459" i="3"/>
  <c r="AA587" i="3"/>
  <c r="AA420" i="3"/>
  <c r="AA369" i="3"/>
  <c r="AA576" i="3"/>
  <c r="AA349" i="3"/>
  <c r="AA431" i="3"/>
  <c r="AA406" i="3"/>
  <c r="AA462" i="3"/>
  <c r="AA549" i="3"/>
  <c r="AA425" i="3"/>
  <c r="AA478" i="3"/>
  <c r="AA553" i="3"/>
  <c r="AA476" i="3"/>
  <c r="AA565" i="3"/>
  <c r="AA548" i="3"/>
  <c r="AA373" i="3"/>
  <c r="AA427" i="3"/>
  <c r="AA589" i="3"/>
  <c r="AA609" i="3"/>
  <c r="AA492" i="3"/>
  <c r="AA400" i="3"/>
  <c r="AA16" i="3"/>
  <c r="AA435" i="3"/>
  <c r="AA430" i="3"/>
  <c r="AA386" i="3"/>
  <c r="AA571" i="3"/>
  <c r="AA370" i="3"/>
  <c r="AA468" i="3"/>
  <c r="AA395" i="3"/>
  <c r="AA533" i="3"/>
  <c r="AA601" i="3"/>
  <c r="AA580" i="3"/>
  <c r="AA536" i="3"/>
  <c r="AA537" i="3"/>
  <c r="AA610" i="3"/>
  <c r="AA501" i="3"/>
  <c r="AA574" i="3"/>
  <c r="AA365" i="3"/>
  <c r="AA418" i="3"/>
  <c r="AA594" i="3"/>
  <c r="AA544" i="3"/>
  <c r="AA575" i="3"/>
  <c r="AA437" i="3"/>
  <c r="AA440" i="3"/>
  <c r="AA22" i="3"/>
  <c r="AA475" i="3"/>
  <c r="AA560" i="3"/>
  <c r="AA463" i="3"/>
  <c r="AA391" i="3"/>
  <c r="AA444" i="3"/>
  <c r="AA538" i="3"/>
  <c r="AA448" i="3"/>
  <c r="AA451" i="3"/>
  <c r="AA611" i="3"/>
  <c r="AA567" i="3"/>
  <c r="AA539" i="3"/>
  <c r="AA21" i="3"/>
  <c r="AA348" i="3"/>
  <c r="AA578" i="3"/>
  <c r="AA541" i="3"/>
  <c r="AA402" i="3"/>
  <c r="AA15" i="3"/>
  <c r="AA394" i="3"/>
  <c r="AA367" i="3"/>
  <c r="AA443" i="3"/>
  <c r="AA380" i="3"/>
  <c r="AA486" i="3"/>
  <c r="AA592" i="3"/>
  <c r="AA413" i="3"/>
  <c r="AA436" i="3"/>
  <c r="AA608" i="3"/>
  <c r="AA464" i="3"/>
  <c r="AA415" i="3"/>
  <c r="AA375" i="3"/>
  <c r="AA488" i="3"/>
  <c r="AA605" i="3"/>
  <c r="AA584" i="3"/>
  <c r="AA562" i="3"/>
  <c r="AA499" i="3"/>
  <c r="AA482" i="3"/>
  <c r="AA607" i="3"/>
  <c r="X607" i="3"/>
  <c r="Y607" i="3" s="1"/>
  <c r="AA583" i="3"/>
  <c r="AA526" i="3"/>
  <c r="AA408" i="3"/>
  <c r="AA358" i="3"/>
  <c r="AA438" i="3"/>
  <c r="AA503" i="3"/>
  <c r="AA554" i="3"/>
  <c r="AA356" i="3"/>
  <c r="AA556" i="3"/>
  <c r="AA445" i="3"/>
  <c r="AA441" i="3"/>
  <c r="AA424" i="3"/>
  <c r="AA382" i="3"/>
  <c r="AA551" i="3"/>
  <c r="AA452" i="3"/>
  <c r="AA593" i="3"/>
  <c r="AA469" i="3"/>
  <c r="AA466" i="3"/>
  <c r="AA442" i="3"/>
  <c r="AA558" i="3"/>
  <c r="AA502" i="3"/>
  <c r="AA517" i="3"/>
  <c r="AA531" i="3"/>
  <c r="AA514" i="3"/>
  <c r="AA453" i="3"/>
  <c r="AA14" i="3"/>
  <c r="AA352" i="3"/>
  <c r="AA403" i="3"/>
  <c r="AA490" i="3"/>
  <c r="AA547" i="3"/>
  <c r="AA508" i="3"/>
  <c r="AA412" i="3"/>
  <c r="AA498" i="3"/>
  <c r="AA528" i="3"/>
  <c r="AA591" i="3"/>
  <c r="AA559" i="3"/>
  <c r="AA480" i="3"/>
  <c r="AA597" i="3"/>
  <c r="AA404" i="3"/>
  <c r="AA417" i="3"/>
  <c r="AA550" i="3"/>
  <c r="AA573" i="3"/>
  <c r="AA383" i="3"/>
  <c r="AA483" i="3"/>
  <c r="AA540" i="3"/>
  <c r="AA487" i="3"/>
  <c r="AA407" i="3"/>
  <c r="AA396" i="3"/>
  <c r="AA561" i="3"/>
  <c r="AA588" i="3"/>
  <c r="AA350" i="3"/>
  <c r="AA387" i="3"/>
  <c r="AA398" i="3"/>
  <c r="AA454" i="3"/>
  <c r="AA568" i="3"/>
  <c r="AA590" i="3"/>
  <c r="AA600" i="3"/>
  <c r="AA496" i="3"/>
  <c r="AA446" i="3"/>
  <c r="AA563" i="3"/>
  <c r="AA18" i="3"/>
  <c r="X18" i="3"/>
  <c r="Y18" i="3" s="1"/>
  <c r="E20" i="3"/>
  <c r="W20" i="3" s="1"/>
  <c r="W19" i="3"/>
  <c r="M610" i="3"/>
  <c r="N610" i="3" s="1"/>
  <c r="M443" i="3"/>
  <c r="N443" i="3" s="1"/>
  <c r="M325" i="3"/>
  <c r="N325" i="3" s="1"/>
  <c r="M449" i="3"/>
  <c r="N449" i="3" s="1"/>
  <c r="M568" i="3"/>
  <c r="N568" i="3" s="1"/>
  <c r="M504" i="3"/>
  <c r="N504" i="3" s="1"/>
  <c r="M537" i="3"/>
  <c r="N537" i="3" s="1"/>
  <c r="M476" i="3"/>
  <c r="N476" i="3" s="1"/>
  <c r="M538" i="3"/>
  <c r="N538" i="3" s="1"/>
  <c r="M355" i="3"/>
  <c r="N355" i="3" s="1"/>
  <c r="M456" i="3"/>
  <c r="N456" i="3" s="1"/>
  <c r="M513" i="3"/>
  <c r="N513" i="3" s="1"/>
  <c r="M380" i="3"/>
  <c r="N380" i="3" s="1"/>
  <c r="M567" i="3"/>
  <c r="N567" i="3" s="1"/>
  <c r="M477" i="3"/>
  <c r="N477" i="3" s="1"/>
  <c r="M464" i="3"/>
  <c r="N464" i="3" s="1"/>
  <c r="M445" i="3"/>
  <c r="N445" i="3" s="1"/>
  <c r="M398" i="3"/>
  <c r="N398" i="3" s="1"/>
  <c r="M335" i="3"/>
  <c r="N335" i="3" s="1"/>
  <c r="M319" i="3"/>
  <c r="N319" i="3" s="1"/>
  <c r="M392" i="3"/>
  <c r="N392" i="3" s="1"/>
  <c r="M460" i="3"/>
  <c r="N460" i="3" s="1"/>
  <c r="M347" i="3"/>
  <c r="N347" i="3" s="1"/>
  <c r="M589" i="3"/>
  <c r="N589" i="3" s="1"/>
  <c r="M609" i="3"/>
  <c r="N609" i="3" s="1"/>
  <c r="M548" i="3"/>
  <c r="N548" i="3" s="1"/>
  <c r="M363" i="3"/>
  <c r="N363" i="3" s="1"/>
  <c r="M430" i="3"/>
  <c r="N430" i="3" s="1"/>
  <c r="M511" i="3"/>
  <c r="N511" i="3" s="1"/>
  <c r="M419" i="3"/>
  <c r="N419" i="3" s="1"/>
  <c r="M407" i="3"/>
  <c r="N407" i="3" s="1"/>
  <c r="M556" i="3"/>
  <c r="N556" i="3" s="1"/>
  <c r="M498" i="3"/>
  <c r="N498" i="3" s="1"/>
  <c r="M603" i="3"/>
  <c r="N603" i="3" s="1"/>
  <c r="M432" i="3"/>
  <c r="N432" i="3" s="1"/>
  <c r="M591" i="3"/>
  <c r="N591" i="3" s="1"/>
  <c r="M587" i="3"/>
  <c r="N587" i="3" s="1"/>
  <c r="M368" i="3"/>
  <c r="N368" i="3" s="1"/>
  <c r="M408" i="3"/>
  <c r="N408" i="3" s="1"/>
  <c r="M579" i="3"/>
  <c r="N579" i="3" s="1"/>
  <c r="M359" i="3"/>
  <c r="N359" i="3" s="1"/>
  <c r="M345" i="3"/>
  <c r="N345" i="3" s="1"/>
  <c r="M364" i="3"/>
  <c r="N364" i="3" s="1"/>
  <c r="M365" i="3"/>
  <c r="N365" i="3" s="1"/>
  <c r="M533" i="3"/>
  <c r="N533" i="3" s="1"/>
  <c r="M411" i="3"/>
  <c r="N411" i="3" s="1"/>
  <c r="M484" i="3"/>
  <c r="N484" i="3" s="1"/>
  <c r="M543" i="3"/>
  <c r="N543" i="3" s="1"/>
  <c r="M472" i="3"/>
  <c r="N472" i="3" s="1"/>
  <c r="M458" i="3"/>
  <c r="N458" i="3" s="1"/>
  <c r="M582" i="3"/>
  <c r="N582" i="3" s="1"/>
  <c r="M547" i="3"/>
  <c r="N547" i="3" s="1"/>
  <c r="M466" i="3"/>
  <c r="N466" i="3" s="1"/>
  <c r="M608" i="3"/>
  <c r="N608" i="3" s="1"/>
  <c r="M409" i="3"/>
  <c r="N409" i="3" s="1"/>
  <c r="M390" i="3"/>
  <c r="N390" i="3" s="1"/>
  <c r="M413" i="3"/>
  <c r="N413" i="3" s="1"/>
  <c r="M332" i="3"/>
  <c r="N332" i="3" s="1"/>
  <c r="M405" i="3"/>
  <c r="N405" i="3" s="1"/>
  <c r="M442" i="3"/>
  <c r="N442" i="3" s="1"/>
  <c r="M592" i="3"/>
  <c r="N592" i="3" s="1"/>
  <c r="M383" i="3"/>
  <c r="N383" i="3" s="1"/>
  <c r="M532" i="3"/>
  <c r="N532" i="3" s="1"/>
  <c r="M517" i="3"/>
  <c r="N517" i="3" s="1"/>
  <c r="M356" i="3"/>
  <c r="N356" i="3" s="1"/>
  <c r="M371" i="3"/>
  <c r="N371" i="3" s="1"/>
  <c r="M557" i="3"/>
  <c r="N557" i="3" s="1"/>
  <c r="M571" i="3"/>
  <c r="N571" i="3" s="1"/>
  <c r="M573" i="3"/>
  <c r="N573" i="3" s="1"/>
  <c r="M495" i="3"/>
  <c r="N495" i="3" s="1"/>
  <c r="M424" i="3"/>
  <c r="N424" i="3" s="1"/>
  <c r="M483" i="3"/>
  <c r="N483" i="3" s="1"/>
  <c r="M327" i="3"/>
  <c r="N327" i="3" s="1"/>
  <c r="M394" i="3"/>
  <c r="N394" i="3" s="1"/>
  <c r="M391" i="3"/>
  <c r="N391" i="3" s="1"/>
  <c r="M565" i="3"/>
  <c r="N565" i="3" s="1"/>
  <c r="M357" i="3"/>
  <c r="N357" i="3" s="1"/>
  <c r="M520" i="3"/>
  <c r="N520" i="3" s="1"/>
  <c r="M581" i="3"/>
  <c r="N581" i="3" s="1"/>
  <c r="M379" i="3"/>
  <c r="N379" i="3" s="1"/>
  <c r="M333" i="3"/>
  <c r="N333" i="3" s="1"/>
  <c r="M497" i="3"/>
  <c r="N497" i="3" s="1"/>
  <c r="M588" i="3"/>
  <c r="N588" i="3" s="1"/>
  <c r="M475" i="3"/>
  <c r="N475" i="3" s="1"/>
  <c r="M575" i="3"/>
  <c r="N575" i="3" s="1"/>
  <c r="M561" i="3"/>
  <c r="N561" i="3" s="1"/>
  <c r="M580" i="3"/>
  <c r="N580" i="3" s="1"/>
  <c r="M448" i="3"/>
  <c r="N448" i="3" s="1"/>
  <c r="M562" i="3"/>
  <c r="N562" i="3" s="1"/>
  <c r="M500" i="3"/>
  <c r="N500" i="3" s="1"/>
  <c r="M393" i="3"/>
  <c r="N393" i="3" s="1"/>
  <c r="M403" i="3"/>
  <c r="N403" i="3" s="1"/>
  <c r="M354" i="3"/>
  <c r="N354" i="3" s="1"/>
  <c r="M541" i="3"/>
  <c r="N541" i="3" s="1"/>
  <c r="M452" i="3"/>
  <c r="N452" i="3" s="1"/>
  <c r="M459" i="3"/>
  <c r="N459" i="3" s="1"/>
  <c r="M369" i="3"/>
  <c r="N369" i="3" s="1"/>
  <c r="M428" i="3"/>
  <c r="N428" i="3" s="1"/>
  <c r="M429" i="3"/>
  <c r="N429" i="3" s="1"/>
  <c r="M435" i="3"/>
  <c r="N435" i="3" s="1"/>
  <c r="M502" i="3"/>
  <c r="N502" i="3" s="1"/>
  <c r="M423" i="3"/>
  <c r="N423" i="3" s="1"/>
  <c r="M320" i="3"/>
  <c r="N320" i="3" s="1"/>
  <c r="M505" i="3"/>
  <c r="N505" i="3" s="1"/>
  <c r="M478" i="3"/>
  <c r="N478" i="3" s="1"/>
  <c r="M340" i="3"/>
  <c r="N340" i="3" s="1"/>
  <c r="M487" i="3"/>
  <c r="N487" i="3" s="1"/>
  <c r="M386" i="3"/>
  <c r="N386" i="3" s="1"/>
  <c r="M524" i="3"/>
  <c r="N524" i="3" s="1"/>
  <c r="M522" i="3"/>
  <c r="N522" i="3" s="1"/>
  <c r="M550" i="3"/>
  <c r="N550" i="3" s="1"/>
  <c r="M412" i="3"/>
  <c r="N412" i="3" s="1"/>
  <c r="M420" i="3"/>
  <c r="N420" i="3" s="1"/>
  <c r="M388" i="3"/>
  <c r="N388" i="3" s="1"/>
  <c r="M362" i="3"/>
  <c r="N362" i="3" s="1"/>
  <c r="M578" i="3"/>
  <c r="N578" i="3" s="1"/>
  <c r="M447" i="3"/>
  <c r="N447" i="3" s="1"/>
  <c r="M514" i="3"/>
  <c r="N514" i="3" s="1"/>
  <c r="M493" i="3"/>
  <c r="N493" i="3" s="1"/>
  <c r="M404" i="3"/>
  <c r="N404" i="3" s="1"/>
  <c r="M462" i="3"/>
  <c r="N462" i="3" s="1"/>
  <c r="M367" i="3"/>
  <c r="N367" i="3" s="1"/>
  <c r="M530" i="3"/>
  <c r="N530" i="3" s="1"/>
  <c r="M490" i="3"/>
  <c r="N490" i="3" s="1"/>
  <c r="M594" i="3"/>
  <c r="N594" i="3" s="1"/>
  <c r="M496" i="3"/>
  <c r="N496" i="3" s="1"/>
  <c r="M336" i="3"/>
  <c r="N336" i="3" s="1"/>
  <c r="M438" i="3"/>
  <c r="N438" i="3" s="1"/>
  <c r="M399" i="3"/>
  <c r="N399" i="3" s="1"/>
  <c r="M322" i="3"/>
  <c r="N322" i="3" s="1"/>
  <c r="M559" i="3"/>
  <c r="N559" i="3" s="1"/>
  <c r="M446" i="3"/>
  <c r="N446" i="3" s="1"/>
  <c r="M599" i="3"/>
  <c r="N599" i="3" s="1"/>
  <c r="M585" i="3"/>
  <c r="N585" i="3" s="1"/>
  <c r="M329" i="3"/>
  <c r="N329" i="3" s="1"/>
  <c r="M479" i="3"/>
  <c r="N479" i="3" s="1"/>
  <c r="M323" i="3"/>
  <c r="N323" i="3" s="1"/>
  <c r="M552" i="3"/>
  <c r="N552" i="3" s="1"/>
  <c r="M586" i="3"/>
  <c r="N586" i="3" s="1"/>
  <c r="M539" i="3"/>
  <c r="N539" i="3" s="1"/>
  <c r="M525" i="3"/>
  <c r="N525" i="3" s="1"/>
  <c r="M584" i="3"/>
  <c r="N584" i="3" s="1"/>
  <c r="M602" i="3"/>
  <c r="N602" i="3" s="1"/>
  <c r="M526" i="3"/>
  <c r="N526" i="3" s="1"/>
  <c r="M415" i="3"/>
  <c r="N415" i="3" s="1"/>
  <c r="M474" i="3"/>
  <c r="N474" i="3" s="1"/>
  <c r="M376" i="3"/>
  <c r="N376" i="3" s="1"/>
  <c r="M389" i="3"/>
  <c r="N389" i="3" s="1"/>
  <c r="M554" i="3"/>
  <c r="N554" i="3" s="1"/>
  <c r="M317" i="3"/>
  <c r="M595" i="3"/>
  <c r="N595" i="3" s="1"/>
  <c r="M470" i="3"/>
  <c r="N470" i="3" s="1"/>
  <c r="M569" i="3"/>
  <c r="N569" i="3" s="1"/>
  <c r="M519" i="3"/>
  <c r="N519" i="3" s="1"/>
  <c r="M566" i="3"/>
  <c r="N566" i="3" s="1"/>
  <c r="M422" i="3"/>
  <c r="N422" i="3" s="1"/>
  <c r="M346" i="3"/>
  <c r="N346" i="3" s="1"/>
  <c r="M597" i="3"/>
  <c r="N597" i="3" s="1"/>
  <c r="M421" i="3"/>
  <c r="N421" i="3" s="1"/>
  <c r="M542" i="3"/>
  <c r="N542" i="3" s="1"/>
  <c r="M331" i="3"/>
  <c r="N331" i="3" s="1"/>
  <c r="M473" i="3"/>
  <c r="N473" i="3" s="1"/>
  <c r="M431" i="3"/>
  <c r="N431" i="3" s="1"/>
  <c r="M417" i="3"/>
  <c r="N417" i="3" s="1"/>
  <c r="M468" i="3"/>
  <c r="N468" i="3" s="1"/>
  <c r="M351" i="3"/>
  <c r="N351" i="3" s="1"/>
  <c r="M418" i="3"/>
  <c r="N418" i="3" s="1"/>
  <c r="M427" i="3"/>
  <c r="N427" i="3" s="1"/>
  <c r="M339" i="3"/>
  <c r="N339" i="3" s="1"/>
  <c r="M510" i="3"/>
  <c r="N510" i="3" s="1"/>
  <c r="M544" i="3"/>
  <c r="N544" i="3" s="1"/>
  <c r="M396" i="3"/>
  <c r="N396" i="3" s="1"/>
  <c r="M374" i="3"/>
  <c r="N374" i="3" s="1"/>
  <c r="M338" i="3"/>
  <c r="N338" i="3" s="1"/>
  <c r="M360" i="3"/>
  <c r="N360" i="3" s="1"/>
  <c r="M358" i="3"/>
  <c r="N358" i="3" s="1"/>
  <c r="M348" i="3"/>
  <c r="N348" i="3" s="1"/>
  <c r="M402" i="3"/>
  <c r="N402" i="3" s="1"/>
  <c r="M518" i="3"/>
  <c r="N518" i="3" s="1"/>
  <c r="M440" i="3"/>
  <c r="N440" i="3" s="1"/>
  <c r="M344" i="3"/>
  <c r="N344" i="3" s="1"/>
  <c r="M334" i="3"/>
  <c r="N334" i="3" s="1"/>
  <c r="M426" i="3"/>
  <c r="N426" i="3" s="1"/>
  <c r="M361" i="3"/>
  <c r="N361" i="3" s="1"/>
  <c r="M600" i="3"/>
  <c r="N600" i="3" s="1"/>
  <c r="M540" i="3"/>
  <c r="N540" i="3" s="1"/>
  <c r="M437" i="3"/>
  <c r="N437" i="3" s="1"/>
  <c r="M436" i="3"/>
  <c r="N436" i="3" s="1"/>
  <c r="M385" i="3"/>
  <c r="N385" i="3" s="1"/>
  <c r="M378" i="3"/>
  <c r="N378" i="3" s="1"/>
  <c r="M406" i="3"/>
  <c r="N406" i="3" s="1"/>
  <c r="M434" i="3"/>
  <c r="N434" i="3" s="1"/>
  <c r="M401" i="3"/>
  <c r="N401" i="3" s="1"/>
  <c r="M384" i="3"/>
  <c r="N384" i="3" s="1"/>
  <c r="M486" i="3"/>
  <c r="N486" i="3" s="1"/>
  <c r="M576" i="3"/>
  <c r="N576" i="3" s="1"/>
  <c r="M372" i="3"/>
  <c r="N372" i="3" s="1"/>
  <c r="M370" i="3"/>
  <c r="N370" i="3" s="1"/>
  <c r="M461" i="3"/>
  <c r="N461" i="3" s="1"/>
  <c r="M326" i="3"/>
  <c r="N326" i="3" s="1"/>
  <c r="M377" i="3"/>
  <c r="N377" i="3" s="1"/>
  <c r="M433" i="3"/>
  <c r="N433" i="3" s="1"/>
  <c r="M572" i="3"/>
  <c r="N572" i="3" s="1"/>
  <c r="M494" i="3"/>
  <c r="N494" i="3" s="1"/>
  <c r="M451" i="3"/>
  <c r="N451" i="3" s="1"/>
  <c r="M439" i="3"/>
  <c r="N439" i="3" s="1"/>
  <c r="M480" i="3"/>
  <c r="N480" i="3" s="1"/>
  <c r="M395" i="3"/>
  <c r="N395" i="3" s="1"/>
  <c r="M381" i="3"/>
  <c r="N381" i="3" s="1"/>
  <c r="M601" i="3"/>
  <c r="N601" i="3" s="1"/>
  <c r="M382" i="3"/>
  <c r="N382" i="3" s="1"/>
  <c r="M577" i="3"/>
  <c r="N577" i="3" s="1"/>
  <c r="M553" i="3"/>
  <c r="N553" i="3" s="1"/>
  <c r="M529" i="3"/>
  <c r="N529" i="3" s="1"/>
  <c r="M593" i="3"/>
  <c r="N593" i="3" s="1"/>
  <c r="M352" i="3"/>
  <c r="N352" i="3" s="1"/>
  <c r="M444" i="3"/>
  <c r="N444" i="3" s="1"/>
  <c r="M506" i="3"/>
  <c r="N506" i="3" s="1"/>
  <c r="M555" i="3"/>
  <c r="N555" i="3" s="1"/>
  <c r="M353" i="3"/>
  <c r="N353" i="3" s="1"/>
  <c r="M14" i="3"/>
  <c r="N14" i="3" s="1"/>
  <c r="M492" i="3"/>
  <c r="N492" i="3" s="1"/>
  <c r="M507" i="3"/>
  <c r="N507" i="3" s="1"/>
  <c r="M574" i="3"/>
  <c r="N574" i="3" s="1"/>
  <c r="M534" i="3"/>
  <c r="N534" i="3" s="1"/>
  <c r="M563" i="3"/>
  <c r="N563" i="3" s="1"/>
  <c r="M549" i="3"/>
  <c r="N549" i="3" s="1"/>
  <c r="M551" i="3"/>
  <c r="N551" i="3" s="1"/>
  <c r="M499" i="3"/>
  <c r="N499" i="3" s="1"/>
  <c r="M560" i="3"/>
  <c r="N560" i="3" s="1"/>
  <c r="M536" i="3"/>
  <c r="N536" i="3" s="1"/>
  <c r="M373" i="3"/>
  <c r="N373" i="3" s="1"/>
  <c r="M590" i="3"/>
  <c r="N590" i="3" s="1"/>
  <c r="M512" i="3"/>
  <c r="N512" i="3" s="1"/>
  <c r="M337" i="3"/>
  <c r="N337" i="3" s="1"/>
  <c r="M330" i="3"/>
  <c r="N330" i="3" s="1"/>
  <c r="M349" i="3"/>
  <c r="N349" i="3" s="1"/>
  <c r="M321" i="3"/>
  <c r="N321" i="3" s="1"/>
  <c r="M503" i="3"/>
  <c r="N503" i="3" s="1"/>
  <c r="M489" i="3"/>
  <c r="N489" i="3" s="1"/>
  <c r="M375" i="3"/>
  <c r="N375" i="3" s="1"/>
  <c r="M491" i="3"/>
  <c r="N491" i="3" s="1"/>
  <c r="M450" i="3"/>
  <c r="N450" i="3" s="1"/>
  <c r="M583" i="3"/>
  <c r="N583" i="3" s="1"/>
  <c r="M343" i="3"/>
  <c r="N343" i="3" s="1"/>
  <c r="M545" i="3"/>
  <c r="N545" i="3" s="1"/>
  <c r="M611" i="3"/>
  <c r="N611" i="3" s="1"/>
  <c r="M410" i="3"/>
  <c r="N410" i="3" s="1"/>
  <c r="M463" i="3"/>
  <c r="N463" i="3" s="1"/>
  <c r="M528" i="3"/>
  <c r="N528" i="3" s="1"/>
  <c r="M425" i="3"/>
  <c r="N425" i="3" s="1"/>
  <c r="M366" i="3"/>
  <c r="N366" i="3" s="1"/>
  <c r="M471" i="3"/>
  <c r="N471" i="3" s="1"/>
  <c r="M400" i="3"/>
  <c r="N400" i="3" s="1"/>
  <c r="M527" i="3"/>
  <c r="N527" i="3" s="1"/>
  <c r="M342" i="3"/>
  <c r="N342" i="3" s="1"/>
  <c r="M350" i="3"/>
  <c r="N350" i="3" s="1"/>
  <c r="M515" i="3"/>
  <c r="N515" i="3" s="1"/>
  <c r="M501" i="3"/>
  <c r="N501" i="3" s="1"/>
  <c r="M488" i="3"/>
  <c r="N488" i="3" s="1"/>
  <c r="M441" i="3"/>
  <c r="N441" i="3" s="1"/>
  <c r="M604" i="3"/>
  <c r="N604" i="3" s="1"/>
  <c r="M324" i="3"/>
  <c r="N324" i="3" s="1"/>
  <c r="M469" i="3"/>
  <c r="N469" i="3" s="1"/>
  <c r="M523" i="3"/>
  <c r="N523" i="3" s="1"/>
  <c r="M516" i="3"/>
  <c r="N516" i="3" s="1"/>
  <c r="M509" i="3"/>
  <c r="N509" i="3" s="1"/>
  <c r="M455" i="3"/>
  <c r="N455" i="3" s="1"/>
  <c r="M558" i="3"/>
  <c r="N558" i="3" s="1"/>
  <c r="M328" i="3"/>
  <c r="N328" i="3" s="1"/>
  <c r="M482" i="3"/>
  <c r="N482" i="3" s="1"/>
  <c r="M453" i="3"/>
  <c r="N453" i="3" s="1"/>
  <c r="M457" i="3"/>
  <c r="N457" i="3" s="1"/>
  <c r="M521" i="3"/>
  <c r="N521" i="3" s="1"/>
  <c r="M564" i="3"/>
  <c r="N564" i="3" s="1"/>
  <c r="M535" i="3"/>
  <c r="N535" i="3" s="1"/>
  <c r="M598" i="3"/>
  <c r="N598" i="3" s="1"/>
  <c r="M397" i="3"/>
  <c r="N397" i="3" s="1"/>
  <c r="M467" i="3"/>
  <c r="N467" i="3" s="1"/>
  <c r="M570" i="3"/>
  <c r="N570" i="3" s="1"/>
  <c r="M481" i="3"/>
  <c r="N481" i="3" s="1"/>
  <c r="M414" i="3"/>
  <c r="N414" i="3" s="1"/>
  <c r="M454" i="3"/>
  <c r="N454" i="3" s="1"/>
  <c r="M387" i="3"/>
  <c r="N387" i="3" s="1"/>
  <c r="M531" i="3"/>
  <c r="N531" i="3" s="1"/>
  <c r="M416" i="3"/>
  <c r="N416" i="3" s="1"/>
  <c r="M546" i="3"/>
  <c r="N546" i="3" s="1"/>
  <c r="M596" i="3"/>
  <c r="N596" i="3" s="1"/>
  <c r="M508" i="3"/>
  <c r="N508" i="3" s="1"/>
  <c r="M318" i="3"/>
  <c r="M485" i="3"/>
  <c r="N485" i="3" s="1"/>
  <c r="M465" i="3"/>
  <c r="N465" i="3" s="1"/>
  <c r="M341" i="3"/>
  <c r="N341" i="3" s="1"/>
  <c r="M605" i="3"/>
  <c r="N605" i="3" s="1"/>
  <c r="M306" i="3"/>
  <c r="N306" i="3" s="1"/>
  <c r="M606" i="3"/>
  <c r="N606" i="3" s="1"/>
  <c r="O607" i="3"/>
  <c r="S607" i="3"/>
  <c r="M607" i="3"/>
  <c r="N607" i="3" s="1"/>
  <c r="AG2" i="3"/>
  <c r="M42" i="3"/>
  <c r="N42" i="3" s="1"/>
  <c r="M186" i="3"/>
  <c r="N186" i="3" s="1"/>
  <c r="M43" i="3"/>
  <c r="N43" i="3" s="1"/>
  <c r="M199" i="3"/>
  <c r="N199" i="3" s="1"/>
  <c r="M115" i="3"/>
  <c r="N115" i="3" s="1"/>
  <c r="M170" i="3"/>
  <c r="N170" i="3" s="1"/>
  <c r="M28" i="3"/>
  <c r="N28" i="3" s="1"/>
  <c r="M207" i="3"/>
  <c r="N207" i="3" s="1"/>
  <c r="M291" i="3"/>
  <c r="N291" i="3" s="1"/>
  <c r="M106" i="3"/>
  <c r="N106" i="3" s="1"/>
  <c r="M34" i="3"/>
  <c r="N34" i="3" s="1"/>
  <c r="M179" i="3"/>
  <c r="N179" i="3" s="1"/>
  <c r="M164" i="3"/>
  <c r="N164" i="3" s="1"/>
  <c r="M181" i="3"/>
  <c r="N181" i="3" s="1"/>
  <c r="M130" i="3"/>
  <c r="N130" i="3" s="1"/>
  <c r="M59" i="3"/>
  <c r="N59" i="3" s="1"/>
  <c r="M105" i="3"/>
  <c r="N105" i="3" s="1"/>
  <c r="M257" i="3"/>
  <c r="N257" i="3" s="1"/>
  <c r="M188" i="3"/>
  <c r="N188" i="3" s="1"/>
  <c r="M193" i="3"/>
  <c r="N193" i="3" s="1"/>
  <c r="M45" i="3"/>
  <c r="N45" i="3" s="1"/>
  <c r="M46" i="3"/>
  <c r="N46" i="3" s="1"/>
  <c r="M209" i="3"/>
  <c r="N209" i="3" s="1"/>
  <c r="M104" i="3"/>
  <c r="N104" i="3" s="1"/>
  <c r="M30" i="3"/>
  <c r="N30" i="3" s="1"/>
  <c r="M54" i="3"/>
  <c r="N54" i="3" s="1"/>
  <c r="M198" i="3"/>
  <c r="N198" i="3" s="1"/>
  <c r="M55" i="3"/>
  <c r="N55" i="3" s="1"/>
  <c r="M211" i="3"/>
  <c r="N211" i="3" s="1"/>
  <c r="M38" i="3"/>
  <c r="N38" i="3" s="1"/>
  <c r="M182" i="3"/>
  <c r="N182" i="3" s="1"/>
  <c r="M16" i="3"/>
  <c r="N16" i="3" s="1"/>
  <c r="M231" i="3"/>
  <c r="N231" i="3" s="1"/>
  <c r="M124" i="3"/>
  <c r="N124" i="3" s="1"/>
  <c r="M197" i="3"/>
  <c r="N197" i="3" s="1"/>
  <c r="M180" i="3"/>
  <c r="N180" i="3" s="1"/>
  <c r="M201" i="3"/>
  <c r="N201" i="3" s="1"/>
  <c r="M148" i="3"/>
  <c r="N148" i="3" s="1"/>
  <c r="M167" i="3"/>
  <c r="N167" i="3" s="1"/>
  <c r="M265" i="3"/>
  <c r="N265" i="3" s="1"/>
  <c r="M293" i="3"/>
  <c r="N293" i="3" s="1"/>
  <c r="M204" i="3"/>
  <c r="N204" i="3" s="1"/>
  <c r="M61" i="3"/>
  <c r="N61" i="3" s="1"/>
  <c r="M64" i="3"/>
  <c r="N64" i="3" s="1"/>
  <c r="M227" i="3"/>
  <c r="N227" i="3" s="1"/>
  <c r="M120" i="3"/>
  <c r="N120" i="3" s="1"/>
  <c r="M66" i="3"/>
  <c r="N66" i="3" s="1"/>
  <c r="M210" i="3"/>
  <c r="N210" i="3" s="1"/>
  <c r="M67" i="3"/>
  <c r="N67" i="3" s="1"/>
  <c r="M223" i="3"/>
  <c r="N223" i="3" s="1"/>
  <c r="M50" i="3"/>
  <c r="N50" i="3" s="1"/>
  <c r="M194" i="3"/>
  <c r="N194" i="3" s="1"/>
  <c r="M255" i="3"/>
  <c r="N255" i="3" s="1"/>
  <c r="M142" i="3"/>
  <c r="N142" i="3" s="1"/>
  <c r="M215" i="3"/>
  <c r="N215" i="3" s="1"/>
  <c r="M200" i="3"/>
  <c r="N200" i="3" s="1"/>
  <c r="M217" i="3"/>
  <c r="N217" i="3" s="1"/>
  <c r="M166" i="3"/>
  <c r="N166" i="3" s="1"/>
  <c r="M239" i="3"/>
  <c r="N239" i="3" s="1"/>
  <c r="M15" i="3"/>
  <c r="N15" i="3" s="1"/>
  <c r="M224" i="3"/>
  <c r="N224" i="3" s="1"/>
  <c r="M81" i="3"/>
  <c r="N81" i="3" s="1"/>
  <c r="M82" i="3"/>
  <c r="N82" i="3" s="1"/>
  <c r="M141" i="3"/>
  <c r="N141" i="3" s="1"/>
  <c r="M245" i="3"/>
  <c r="N245" i="3" s="1"/>
  <c r="M140" i="3"/>
  <c r="N140" i="3" s="1"/>
  <c r="M78" i="3"/>
  <c r="N78" i="3" s="1"/>
  <c r="M222" i="3"/>
  <c r="N222" i="3" s="1"/>
  <c r="M79" i="3"/>
  <c r="N79" i="3" s="1"/>
  <c r="M235" i="3"/>
  <c r="N235" i="3" s="1"/>
  <c r="M62" i="3"/>
  <c r="N62" i="3" s="1"/>
  <c r="M206" i="3"/>
  <c r="N206" i="3" s="1"/>
  <c r="M39" i="3"/>
  <c r="N39" i="3" s="1"/>
  <c r="M279" i="3"/>
  <c r="N279" i="3" s="1"/>
  <c r="M160" i="3"/>
  <c r="N160" i="3" s="1"/>
  <c r="M233" i="3"/>
  <c r="N233" i="3" s="1"/>
  <c r="M216" i="3"/>
  <c r="N216" i="3" s="1"/>
  <c r="M237" i="3"/>
  <c r="N237" i="3" s="1"/>
  <c r="M184" i="3"/>
  <c r="N184" i="3" s="1"/>
  <c r="M275" i="3"/>
  <c r="N275" i="3" s="1"/>
  <c r="M41" i="3"/>
  <c r="N41" i="3" s="1"/>
  <c r="M133" i="3"/>
  <c r="N133" i="3" s="1"/>
  <c r="M240" i="3"/>
  <c r="N240" i="3" s="1"/>
  <c r="M97" i="3"/>
  <c r="N97" i="3" s="1"/>
  <c r="M100" i="3"/>
  <c r="N100" i="3" s="1"/>
  <c r="M47" i="3"/>
  <c r="N47" i="3" s="1"/>
  <c r="M263" i="3"/>
  <c r="N263" i="3" s="1"/>
  <c r="M156" i="3"/>
  <c r="N156" i="3" s="1"/>
  <c r="M90" i="3"/>
  <c r="N90" i="3" s="1"/>
  <c r="M234" i="3"/>
  <c r="N234" i="3" s="1"/>
  <c r="M91" i="3"/>
  <c r="N91" i="3" s="1"/>
  <c r="M247" i="3"/>
  <c r="N247" i="3" s="1"/>
  <c r="M74" i="3"/>
  <c r="N74" i="3" s="1"/>
  <c r="M218" i="3"/>
  <c r="N218" i="3" s="1"/>
  <c r="M63" i="3"/>
  <c r="N63" i="3" s="1"/>
  <c r="M51" i="3"/>
  <c r="N51" i="3" s="1"/>
  <c r="M178" i="3"/>
  <c r="N178" i="3" s="1"/>
  <c r="M251" i="3"/>
  <c r="N251" i="3" s="1"/>
  <c r="M236" i="3"/>
  <c r="N236" i="3" s="1"/>
  <c r="M37" i="3"/>
  <c r="N37" i="3" s="1"/>
  <c r="M253" i="3"/>
  <c r="N253" i="3" s="1"/>
  <c r="M202" i="3"/>
  <c r="N202" i="3" s="1"/>
  <c r="M24" i="3"/>
  <c r="N24" i="3" s="1"/>
  <c r="M77" i="3"/>
  <c r="N77" i="3" s="1"/>
  <c r="M261" i="3"/>
  <c r="N261" i="3" s="1"/>
  <c r="M44" i="3"/>
  <c r="N44" i="3" s="1"/>
  <c r="M260" i="3"/>
  <c r="N260" i="3" s="1"/>
  <c r="M117" i="3"/>
  <c r="N117" i="3" s="1"/>
  <c r="M118" i="3"/>
  <c r="N118" i="3" s="1"/>
  <c r="M65" i="3"/>
  <c r="N65" i="3" s="1"/>
  <c r="M281" i="3"/>
  <c r="N281" i="3" s="1"/>
  <c r="M176" i="3"/>
  <c r="N176" i="3" s="1"/>
  <c r="M102" i="3"/>
  <c r="N102" i="3" s="1"/>
  <c r="M246" i="3"/>
  <c r="N246" i="3" s="1"/>
  <c r="M103" i="3"/>
  <c r="N103" i="3" s="1"/>
  <c r="M259" i="3"/>
  <c r="N259" i="3" s="1"/>
  <c r="M86" i="3"/>
  <c r="N86" i="3" s="1"/>
  <c r="M230" i="3"/>
  <c r="N230" i="3" s="1"/>
  <c r="M75" i="3"/>
  <c r="N75" i="3" s="1"/>
  <c r="M123" i="3"/>
  <c r="N123" i="3" s="1"/>
  <c r="M196" i="3"/>
  <c r="N196" i="3" s="1"/>
  <c r="M53" i="3"/>
  <c r="N53" i="3" s="1"/>
  <c r="M269" i="3"/>
  <c r="N269" i="3" s="1"/>
  <c r="M36" i="3"/>
  <c r="N36" i="3" s="1"/>
  <c r="M252" i="3"/>
  <c r="N252" i="3" s="1"/>
  <c r="M57" i="3"/>
  <c r="N57" i="3" s="1"/>
  <c r="M273" i="3"/>
  <c r="N273" i="3" s="1"/>
  <c r="M220" i="3"/>
  <c r="N220" i="3" s="1"/>
  <c r="M17" i="3"/>
  <c r="N17" i="3" s="1"/>
  <c r="M95" i="3"/>
  <c r="N95" i="3" s="1"/>
  <c r="M208" i="3"/>
  <c r="N208" i="3" s="1"/>
  <c r="M60" i="3"/>
  <c r="N60" i="3" s="1"/>
  <c r="M276" i="3"/>
  <c r="N276" i="3" s="1"/>
  <c r="M169" i="3"/>
  <c r="N169" i="3" s="1"/>
  <c r="M136" i="3"/>
  <c r="N136" i="3" s="1"/>
  <c r="M83" i="3"/>
  <c r="N83" i="3" s="1"/>
  <c r="M299" i="3"/>
  <c r="N299" i="3" s="1"/>
  <c r="M192" i="3"/>
  <c r="N192" i="3" s="1"/>
  <c r="M114" i="3"/>
  <c r="N114" i="3" s="1"/>
  <c r="M258" i="3"/>
  <c r="N258" i="3" s="1"/>
  <c r="M127" i="3"/>
  <c r="N127" i="3" s="1"/>
  <c r="M271" i="3"/>
  <c r="N271" i="3" s="1"/>
  <c r="M98" i="3"/>
  <c r="N98" i="3" s="1"/>
  <c r="M242" i="3"/>
  <c r="N242" i="3" s="1"/>
  <c r="M87" i="3"/>
  <c r="N87" i="3" s="1"/>
  <c r="M147" i="3"/>
  <c r="N147" i="3" s="1"/>
  <c r="M214" i="3"/>
  <c r="N214" i="3" s="1"/>
  <c r="M71" i="3"/>
  <c r="N71" i="3" s="1"/>
  <c r="M287" i="3"/>
  <c r="N287" i="3" s="1"/>
  <c r="M56" i="3"/>
  <c r="N56" i="3" s="1"/>
  <c r="M272" i="3"/>
  <c r="N272" i="3" s="1"/>
  <c r="M73" i="3"/>
  <c r="N73" i="3" s="1"/>
  <c r="M289" i="3"/>
  <c r="N289" i="3" s="1"/>
  <c r="M238" i="3"/>
  <c r="N238" i="3" s="1"/>
  <c r="M189" i="3"/>
  <c r="N189" i="3" s="1"/>
  <c r="M113" i="3"/>
  <c r="N113" i="3" s="1"/>
  <c r="M121" i="3"/>
  <c r="N121" i="3" s="1"/>
  <c r="M80" i="3"/>
  <c r="N80" i="3" s="1"/>
  <c r="M296" i="3"/>
  <c r="N296" i="3" s="1"/>
  <c r="M205" i="3"/>
  <c r="N205" i="3" s="1"/>
  <c r="M154" i="3"/>
  <c r="N154" i="3" s="1"/>
  <c r="M101" i="3"/>
  <c r="N101" i="3" s="1"/>
  <c r="M29" i="3"/>
  <c r="N29" i="3" s="1"/>
  <c r="M212" i="3"/>
  <c r="N212" i="3" s="1"/>
  <c r="M49" i="3"/>
  <c r="N49" i="3" s="1"/>
  <c r="M126" i="3"/>
  <c r="N126" i="3" s="1"/>
  <c r="M270" i="3"/>
  <c r="N270" i="3" s="1"/>
  <c r="M139" i="3"/>
  <c r="N139" i="3" s="1"/>
  <c r="M283" i="3"/>
  <c r="N283" i="3" s="1"/>
  <c r="M110" i="3"/>
  <c r="N110" i="3" s="1"/>
  <c r="M254" i="3"/>
  <c r="N254" i="3" s="1"/>
  <c r="M99" i="3"/>
  <c r="N99" i="3" s="1"/>
  <c r="M171" i="3"/>
  <c r="N171" i="3" s="1"/>
  <c r="M232" i="3"/>
  <c r="N232" i="3" s="1"/>
  <c r="M89" i="3"/>
  <c r="N89" i="3" s="1"/>
  <c r="M304" i="3"/>
  <c r="N304" i="3" s="1"/>
  <c r="M72" i="3"/>
  <c r="N72" i="3" s="1"/>
  <c r="M288" i="3"/>
  <c r="N288" i="3" s="1"/>
  <c r="M93" i="3"/>
  <c r="N93" i="3" s="1"/>
  <c r="M308" i="3"/>
  <c r="M40" i="3"/>
  <c r="N40" i="3" s="1"/>
  <c r="M256" i="3"/>
  <c r="N256" i="3" s="1"/>
  <c r="M225" i="3"/>
  <c r="N225" i="3" s="1"/>
  <c r="M131" i="3"/>
  <c r="N131" i="3" s="1"/>
  <c r="M285" i="3"/>
  <c r="N285" i="3" s="1"/>
  <c r="M96" i="3"/>
  <c r="N96" i="3" s="1"/>
  <c r="M25" i="3"/>
  <c r="N25" i="3" s="1"/>
  <c r="M277" i="3"/>
  <c r="N277" i="3" s="1"/>
  <c r="M172" i="3"/>
  <c r="N172" i="3" s="1"/>
  <c r="M119" i="3"/>
  <c r="N119" i="3" s="1"/>
  <c r="M228" i="3"/>
  <c r="N228" i="3" s="1"/>
  <c r="M69" i="3"/>
  <c r="N69" i="3" s="1"/>
  <c r="M138" i="3"/>
  <c r="N138" i="3" s="1"/>
  <c r="M282" i="3"/>
  <c r="N282" i="3" s="1"/>
  <c r="M151" i="3"/>
  <c r="N151" i="3" s="1"/>
  <c r="M295" i="3"/>
  <c r="N295" i="3" s="1"/>
  <c r="M122" i="3"/>
  <c r="N122" i="3" s="1"/>
  <c r="M266" i="3"/>
  <c r="N266" i="3" s="1"/>
  <c r="M111" i="3"/>
  <c r="N111" i="3" s="1"/>
  <c r="M195" i="3"/>
  <c r="N195" i="3" s="1"/>
  <c r="M250" i="3"/>
  <c r="N250" i="3" s="1"/>
  <c r="M107" i="3"/>
  <c r="N107" i="3" s="1"/>
  <c r="M35" i="3"/>
  <c r="N35" i="3" s="1"/>
  <c r="M92" i="3"/>
  <c r="N92" i="3" s="1"/>
  <c r="M305" i="3"/>
  <c r="N305" i="3" s="1"/>
  <c r="M109" i="3"/>
  <c r="N109" i="3" s="1"/>
  <c r="M58" i="3"/>
  <c r="N58" i="3" s="1"/>
  <c r="M274" i="3"/>
  <c r="N274" i="3" s="1"/>
  <c r="M297" i="3"/>
  <c r="N297" i="3" s="1"/>
  <c r="M149" i="3"/>
  <c r="N149" i="3" s="1"/>
  <c r="M116" i="3"/>
  <c r="N116" i="3" s="1"/>
  <c r="M153" i="3"/>
  <c r="N153" i="3" s="1"/>
  <c r="M18" i="3"/>
  <c r="N18" i="3" s="1"/>
  <c r="M190" i="3"/>
  <c r="N190" i="3" s="1"/>
  <c r="M137" i="3"/>
  <c r="N137" i="3" s="1"/>
  <c r="M301" i="3"/>
  <c r="N301" i="3" s="1"/>
  <c r="M248" i="3"/>
  <c r="N248" i="3" s="1"/>
  <c r="M85" i="3"/>
  <c r="N85" i="3" s="1"/>
  <c r="M150" i="3"/>
  <c r="N150" i="3" s="1"/>
  <c r="M294" i="3"/>
  <c r="N294" i="3" s="1"/>
  <c r="M163" i="3"/>
  <c r="N163" i="3" s="1"/>
  <c r="M307" i="3"/>
  <c r="M134" i="3"/>
  <c r="N134" i="3" s="1"/>
  <c r="M278" i="3"/>
  <c r="N278" i="3" s="1"/>
  <c r="M135" i="3"/>
  <c r="N135" i="3" s="1"/>
  <c r="M219" i="3"/>
  <c r="N219" i="3" s="1"/>
  <c r="M52" i="3"/>
  <c r="N52" i="3" s="1"/>
  <c r="M268" i="3"/>
  <c r="N268" i="3" s="1"/>
  <c r="M125" i="3"/>
  <c r="N125" i="3" s="1"/>
  <c r="M108" i="3"/>
  <c r="N108" i="3" s="1"/>
  <c r="M19" i="3"/>
  <c r="N19" i="3" s="1"/>
  <c r="M129" i="3"/>
  <c r="N129" i="3" s="1"/>
  <c r="M76" i="3"/>
  <c r="N76" i="3" s="1"/>
  <c r="M292" i="3"/>
  <c r="N292" i="3" s="1"/>
  <c r="M26" i="3"/>
  <c r="N26" i="3" s="1"/>
  <c r="M185" i="3"/>
  <c r="N185" i="3" s="1"/>
  <c r="M132" i="3"/>
  <c r="N132" i="3" s="1"/>
  <c r="M241" i="3"/>
  <c r="N241" i="3" s="1"/>
  <c r="M298" i="3"/>
  <c r="N298" i="3" s="1"/>
  <c r="M244" i="3"/>
  <c r="N244" i="3" s="1"/>
  <c r="M155" i="3"/>
  <c r="N155" i="3" s="1"/>
  <c r="M48" i="3"/>
  <c r="N48" i="3" s="1"/>
  <c r="M264" i="3"/>
  <c r="N264" i="3" s="1"/>
  <c r="M177" i="3"/>
  <c r="N177" i="3" s="1"/>
  <c r="M162" i="3"/>
  <c r="N162" i="3" s="1"/>
  <c r="M175" i="3"/>
  <c r="N175" i="3" s="1"/>
  <c r="M33" i="3"/>
  <c r="N33" i="3" s="1"/>
  <c r="M146" i="3"/>
  <c r="N146" i="3" s="1"/>
  <c r="M290" i="3"/>
  <c r="N290" i="3" s="1"/>
  <c r="M159" i="3"/>
  <c r="N159" i="3" s="1"/>
  <c r="M243" i="3"/>
  <c r="N243" i="3" s="1"/>
  <c r="M70" i="3"/>
  <c r="N70" i="3" s="1"/>
  <c r="M286" i="3"/>
  <c r="N286" i="3" s="1"/>
  <c r="M143" i="3"/>
  <c r="N143" i="3" s="1"/>
  <c r="M229" i="3"/>
  <c r="N229" i="3" s="1"/>
  <c r="M128" i="3"/>
  <c r="N128" i="3" s="1"/>
  <c r="M213" i="3"/>
  <c r="N213" i="3" s="1"/>
  <c r="M145" i="3"/>
  <c r="N145" i="3" s="1"/>
  <c r="M249" i="3"/>
  <c r="N249" i="3" s="1"/>
  <c r="M94" i="3"/>
  <c r="N94" i="3" s="1"/>
  <c r="M23" i="3"/>
  <c r="N23" i="3" s="1"/>
  <c r="M226" i="3"/>
  <c r="N226" i="3" s="1"/>
  <c r="M203" i="3"/>
  <c r="N203" i="3" s="1"/>
  <c r="M152" i="3"/>
  <c r="N152" i="3" s="1"/>
  <c r="M262" i="3"/>
  <c r="N262" i="3" s="1"/>
  <c r="M280" i="3"/>
  <c r="N280" i="3" s="1"/>
  <c r="M173" i="3"/>
  <c r="N173" i="3" s="1"/>
  <c r="M68" i="3"/>
  <c r="N68" i="3" s="1"/>
  <c r="M284" i="3"/>
  <c r="N284" i="3" s="1"/>
  <c r="M31" i="3"/>
  <c r="N31" i="3" s="1"/>
  <c r="M174" i="3"/>
  <c r="N174" i="3" s="1"/>
  <c r="M32" i="3"/>
  <c r="N32" i="3" s="1"/>
  <c r="M187" i="3"/>
  <c r="N187" i="3" s="1"/>
  <c r="M158" i="3"/>
  <c r="N158" i="3" s="1"/>
  <c r="M302" i="3"/>
  <c r="N302" i="3" s="1"/>
  <c r="M183" i="3"/>
  <c r="N183" i="3" s="1"/>
  <c r="M267" i="3"/>
  <c r="N267" i="3" s="1"/>
  <c r="M88" i="3"/>
  <c r="N88" i="3" s="1"/>
  <c r="M303" i="3"/>
  <c r="N303" i="3" s="1"/>
  <c r="M161" i="3"/>
  <c r="N161" i="3" s="1"/>
  <c r="M144" i="3"/>
  <c r="N144" i="3" s="1"/>
  <c r="M165" i="3"/>
  <c r="N165" i="3" s="1"/>
  <c r="M112" i="3"/>
  <c r="N112" i="3" s="1"/>
  <c r="M21" i="3"/>
  <c r="N21" i="3" s="1"/>
  <c r="M221" i="3"/>
  <c r="N221" i="3" s="1"/>
  <c r="M168" i="3"/>
  <c r="N168" i="3" s="1"/>
  <c r="M157" i="3"/>
  <c r="N157" i="3" s="1"/>
  <c r="M27" i="3"/>
  <c r="N27" i="3" s="1"/>
  <c r="M191" i="3"/>
  <c r="N191" i="3" s="1"/>
  <c r="M84" i="3"/>
  <c r="N84" i="3" s="1"/>
  <c r="M300" i="3"/>
  <c r="N300" i="3" s="1"/>
  <c r="M22" i="3"/>
  <c r="N22" i="3" s="1"/>
  <c r="AG8" i="3"/>
  <c r="V606" i="3" s="1"/>
  <c r="S19" i="3"/>
  <c r="O19" i="3"/>
  <c r="AA19" i="3" l="1"/>
  <c r="X19" i="3"/>
  <c r="Y19" i="3" s="1"/>
  <c r="AA20" i="3"/>
  <c r="X20" i="3"/>
  <c r="Y20" i="3" s="1"/>
  <c r="T317" i="3"/>
  <c r="P18" i="3"/>
  <c r="R18" i="3"/>
  <c r="T607" i="3"/>
  <c r="T341" i="3"/>
  <c r="T535" i="3"/>
  <c r="T392" i="3"/>
  <c r="T599" i="3"/>
  <c r="T513" i="3"/>
  <c r="T337" i="3"/>
  <c r="T551" i="3"/>
  <c r="T555" i="3"/>
  <c r="T572" i="3"/>
  <c r="T474" i="3"/>
  <c r="T440" i="3"/>
  <c r="T339" i="3"/>
  <c r="T550" i="3"/>
  <c r="T403" i="3"/>
  <c r="T561" i="3"/>
  <c r="T497" i="3"/>
  <c r="T591" i="3"/>
  <c r="T454" i="3"/>
  <c r="V591" i="3"/>
  <c r="V368" i="3"/>
  <c r="V459" i="3"/>
  <c r="V406" i="3"/>
  <c r="V534" i="3"/>
  <c r="V353" i="3"/>
  <c r="V593" i="3"/>
  <c r="V427" i="3"/>
  <c r="V404" i="3"/>
  <c r="V517" i="3"/>
  <c r="V498" i="3"/>
  <c r="V351" i="3"/>
  <c r="V443" i="3"/>
  <c r="V340" i="3"/>
  <c r="V347" i="3"/>
  <c r="V564" i="3"/>
  <c r="V338" i="3"/>
  <c r="V541" i="3"/>
  <c r="V483" i="3"/>
  <c r="V561" i="3"/>
  <c r="V509" i="3"/>
  <c r="V346" i="3"/>
  <c r="V426" i="3"/>
  <c r="V472" i="3"/>
  <c r="T564" i="3"/>
  <c r="T482" i="3"/>
  <c r="T527" i="3"/>
  <c r="T528" i="3"/>
  <c r="T491" i="3"/>
  <c r="T512" i="3"/>
  <c r="T427" i="3"/>
  <c r="T540" i="3"/>
  <c r="T370" i="3"/>
  <c r="T338" i="3"/>
  <c r="T353" i="3"/>
  <c r="T470" i="3"/>
  <c r="T526" i="3"/>
  <c r="T496" i="3"/>
  <c r="T514" i="3"/>
  <c r="T505" i="3"/>
  <c r="T575" i="3"/>
  <c r="T495" i="3"/>
  <c r="T387" i="3"/>
  <c r="T383" i="3"/>
  <c r="T332" i="3"/>
  <c r="T516" i="3"/>
  <c r="T407" i="3"/>
  <c r="V362" i="3"/>
  <c r="V429" i="3"/>
  <c r="V374" i="3"/>
  <c r="V551" i="3"/>
  <c r="V430" i="3"/>
  <c r="V465" i="3"/>
  <c r="V380" i="3"/>
  <c r="V580" i="3"/>
  <c r="V554" i="3"/>
  <c r="V565" i="3"/>
  <c r="V394" i="3"/>
  <c r="V451" i="3"/>
  <c r="V414" i="3"/>
  <c r="V438" i="3"/>
  <c r="V423" i="3"/>
  <c r="V328" i="3"/>
  <c r="V577" i="3"/>
  <c r="V584" i="3"/>
  <c r="V500" i="3"/>
  <c r="V431" i="3"/>
  <c r="V484" i="3"/>
  <c r="V491" i="3"/>
  <c r="V329" i="3"/>
  <c r="V570" i="3"/>
  <c r="T604" i="3"/>
  <c r="T399" i="3"/>
  <c r="T335" i="3"/>
  <c r="T456" i="3"/>
  <c r="T449" i="3"/>
  <c r="T444" i="3"/>
  <c r="T463" i="3"/>
  <c r="T590" i="3"/>
  <c r="T549" i="3"/>
  <c r="T439" i="3"/>
  <c r="T542" i="3"/>
  <c r="T346" i="3"/>
  <c r="T372" i="3"/>
  <c r="T401" i="3"/>
  <c r="T402" i="3"/>
  <c r="T362" i="3"/>
  <c r="T418" i="3"/>
  <c r="T506" i="3"/>
  <c r="T320" i="3"/>
  <c r="T447" i="3"/>
  <c r="T428" i="3"/>
  <c r="T475" i="3"/>
  <c r="T379" i="3"/>
  <c r="T565" i="3"/>
  <c r="T523" i="3"/>
  <c r="T347" i="3"/>
  <c r="T413" i="3"/>
  <c r="T365" i="3"/>
  <c r="T432" i="3"/>
  <c r="V536" i="3"/>
  <c r="V376" i="3"/>
  <c r="V601" i="3"/>
  <c r="V425" i="3"/>
  <c r="V575" i="3"/>
  <c r="V335" i="3"/>
  <c r="V557" i="3"/>
  <c r="V585" i="3"/>
  <c r="V326" i="3"/>
  <c r="V388" i="3"/>
  <c r="V539" i="3"/>
  <c r="V528" i="3"/>
  <c r="V455" i="3"/>
  <c r="V334" i="3"/>
  <c r="V595" i="3"/>
  <c r="V597" i="3"/>
  <c r="V512" i="3"/>
  <c r="V544" i="3"/>
  <c r="V586" i="3"/>
  <c r="V507" i="3"/>
  <c r="V582" i="3"/>
  <c r="V567" i="3"/>
  <c r="V441" i="3"/>
  <c r="V322" i="3"/>
  <c r="T585" i="3"/>
  <c r="T536" i="3"/>
  <c r="T400" i="3"/>
  <c r="T563" i="3"/>
  <c r="T518" i="3"/>
  <c r="T577" i="3"/>
  <c r="T600" i="3"/>
  <c r="T594" i="3"/>
  <c r="T351" i="3"/>
  <c r="T602" i="3"/>
  <c r="T580" i="3"/>
  <c r="T490" i="3"/>
  <c r="T578" i="3"/>
  <c r="T522" i="3"/>
  <c r="T393" i="3"/>
  <c r="T364" i="3"/>
  <c r="T355" i="3"/>
  <c r="T390" i="3"/>
  <c r="T419" i="3"/>
  <c r="V355" i="3"/>
  <c r="V370" i="3"/>
  <c r="V592" i="3"/>
  <c r="V504" i="3"/>
  <c r="V473" i="3"/>
  <c r="V411" i="3"/>
  <c r="V367" i="3"/>
  <c r="V531" i="3"/>
  <c r="V349" i="3"/>
  <c r="V486" i="3"/>
  <c r="V401" i="3"/>
  <c r="V413" i="3"/>
  <c r="V457" i="3"/>
  <c r="V479" i="3"/>
  <c r="V529" i="3"/>
  <c r="V318" i="3"/>
  <c r="V590" i="3"/>
  <c r="V381" i="3"/>
  <c r="V378" i="3"/>
  <c r="V548" i="3"/>
  <c r="V478" i="3"/>
  <c r="V379" i="3"/>
  <c r="V387" i="3"/>
  <c r="T596" i="3"/>
  <c r="T543" i="3"/>
  <c r="T477" i="3"/>
  <c r="T489" i="3"/>
  <c r="T382" i="3"/>
  <c r="T597" i="3"/>
  <c r="T434" i="3"/>
  <c r="T422" i="3"/>
  <c r="T595" i="3"/>
  <c r="T524" i="3"/>
  <c r="T391" i="3"/>
  <c r="T481" i="3"/>
  <c r="T557" i="3"/>
  <c r="T592" i="3"/>
  <c r="T409" i="3"/>
  <c r="V436" i="3"/>
  <c r="V515" i="3"/>
  <c r="V354" i="3"/>
  <c r="V424" i="3"/>
  <c r="V494" i="3"/>
  <c r="V571" i="3"/>
  <c r="V377" i="3"/>
  <c r="V422" i="3"/>
  <c r="V587" i="3"/>
  <c r="V382" i="3"/>
  <c r="V480" i="3"/>
  <c r="V448" i="3"/>
  <c r="V540" i="3"/>
  <c r="V555" i="3"/>
  <c r="V462" i="3"/>
  <c r="V389" i="3"/>
  <c r="V464" i="3"/>
  <c r="V350" i="3"/>
  <c r="V538" i="3"/>
  <c r="V549" i="3"/>
  <c r="V409" i="3"/>
  <c r="V336" i="3"/>
  <c r="V530" i="3"/>
  <c r="V446" i="3"/>
  <c r="R308" i="3"/>
  <c r="T567" i="3"/>
  <c r="T398" i="3"/>
  <c r="T457" i="3"/>
  <c r="T538" i="3"/>
  <c r="T410" i="3"/>
  <c r="T503" i="3"/>
  <c r="T436" i="3"/>
  <c r="T451" i="3"/>
  <c r="T433" i="3"/>
  <c r="T406" i="3"/>
  <c r="T348" i="3"/>
  <c r="T374" i="3"/>
  <c r="T397" i="3"/>
  <c r="T584" i="3"/>
  <c r="T530" i="3"/>
  <c r="T388" i="3"/>
  <c r="T386" i="3"/>
  <c r="T423" i="3"/>
  <c r="T500" i="3"/>
  <c r="T416" i="3"/>
  <c r="T325" i="3"/>
  <c r="T458" i="3"/>
  <c r="V325" i="3"/>
  <c r="V428" i="3"/>
  <c r="V525" i="3"/>
  <c r="V522" i="3"/>
  <c r="V410" i="3"/>
  <c r="V505" i="3"/>
  <c r="V489" i="3"/>
  <c r="V482" i="3"/>
  <c r="V520" i="3"/>
  <c r="V527" i="3"/>
  <c r="V393" i="3"/>
  <c r="V417" i="3"/>
  <c r="V416" i="3"/>
  <c r="V343" i="3"/>
  <c r="V358" i="3"/>
  <c r="V461" i="3"/>
  <c r="V594" i="3"/>
  <c r="V532" i="3"/>
  <c r="V327" i="3"/>
  <c r="V419" i="3"/>
  <c r="V487" i="3"/>
  <c r="V569" i="3"/>
  <c r="V433" i="3"/>
  <c r="V600" i="3"/>
  <c r="P308" i="3"/>
  <c r="T322" i="3"/>
  <c r="T570" i="3"/>
  <c r="T476" i="3"/>
  <c r="T508" i="3"/>
  <c r="T471" i="3"/>
  <c r="T321" i="3"/>
  <c r="T373" i="3"/>
  <c r="T534" i="3"/>
  <c r="T593" i="3"/>
  <c r="T601" i="3"/>
  <c r="T324" i="3"/>
  <c r="T377" i="3"/>
  <c r="T576" i="3"/>
  <c r="T361" i="3"/>
  <c r="T396" i="3"/>
  <c r="T468" i="3"/>
  <c r="T469" i="3"/>
  <c r="T367" i="3"/>
  <c r="T369" i="3"/>
  <c r="T589" i="3"/>
  <c r="T345" i="3"/>
  <c r="T603" i="3"/>
  <c r="T511" i="3"/>
  <c r="V519" i="3"/>
  <c r="V578" i="3"/>
  <c r="V395" i="3"/>
  <c r="V418" i="3"/>
  <c r="V573" i="3"/>
  <c r="V470" i="3"/>
  <c r="V359" i="3"/>
  <c r="V361" i="3"/>
  <c r="V357" i="3"/>
  <c r="V603" i="3"/>
  <c r="V550" i="3"/>
  <c r="V574" i="3"/>
  <c r="V341" i="3"/>
  <c r="V398" i="3"/>
  <c r="V503" i="3"/>
  <c r="V330" i="3"/>
  <c r="V408" i="3"/>
  <c r="V369" i="3"/>
  <c r="V403" i="3"/>
  <c r="V495" i="3"/>
  <c r="V331" i="3"/>
  <c r="V344" i="3"/>
  <c r="V508" i="3"/>
  <c r="V485" i="3"/>
  <c r="T329" i="3"/>
  <c r="T467" i="3"/>
  <c r="T328" i="3"/>
  <c r="T499" i="3"/>
  <c r="T443" i="3"/>
  <c r="T488" i="3"/>
  <c r="T545" i="3"/>
  <c r="T560" i="3"/>
  <c r="T574" i="3"/>
  <c r="T529" i="3"/>
  <c r="T352" i="3"/>
  <c r="T519" i="3"/>
  <c r="T486" i="3"/>
  <c r="T378" i="3"/>
  <c r="T426" i="3"/>
  <c r="T544" i="3"/>
  <c r="T417" i="3"/>
  <c r="T554" i="3"/>
  <c r="T525" i="3"/>
  <c r="T552" i="3"/>
  <c r="T462" i="3"/>
  <c r="T487" i="3"/>
  <c r="T459" i="3"/>
  <c r="T562" i="3"/>
  <c r="T394" i="3"/>
  <c r="T573" i="3"/>
  <c r="T371" i="3"/>
  <c r="T442" i="3"/>
  <c r="T359" i="3"/>
  <c r="T430" i="3"/>
  <c r="V518" i="3"/>
  <c r="V415" i="3"/>
  <c r="V471" i="3"/>
  <c r="V563" i="3"/>
  <c r="V460" i="3"/>
  <c r="V440" i="3"/>
  <c r="V435" i="3"/>
  <c r="V466" i="3"/>
  <c r="V514" i="3"/>
  <c r="V452" i="3"/>
  <c r="V339" i="3"/>
  <c r="V363" i="3"/>
  <c r="V604" i="3"/>
  <c r="V588" i="3"/>
  <c r="V579" i="3"/>
  <c r="V599" i="3"/>
  <c r="V581" i="3"/>
  <c r="V526" i="3"/>
  <c r="V420" i="3"/>
  <c r="V524" i="3"/>
  <c r="V572" i="3"/>
  <c r="V506" i="3"/>
  <c r="V345" i="3"/>
  <c r="V392" i="3"/>
  <c r="T472" i="3"/>
  <c r="T546" i="3"/>
  <c r="T445" i="3"/>
  <c r="T319" i="3"/>
  <c r="T380" i="3"/>
  <c r="T330" i="3"/>
  <c r="T537" i="3"/>
  <c r="T509" i="3"/>
  <c r="T501" i="3"/>
  <c r="T366" i="3"/>
  <c r="T349" i="3"/>
  <c r="T507" i="3"/>
  <c r="T381" i="3"/>
  <c r="T385" i="3"/>
  <c r="T358" i="3"/>
  <c r="T431" i="3"/>
  <c r="T566" i="3"/>
  <c r="T539" i="3"/>
  <c r="T438" i="3"/>
  <c r="T404" i="3"/>
  <c r="T502" i="3"/>
  <c r="T452" i="3"/>
  <c r="T581" i="3"/>
  <c r="T327" i="3"/>
  <c r="T356" i="3"/>
  <c r="T579" i="3"/>
  <c r="T363" i="3"/>
  <c r="V444" i="3"/>
  <c r="V576" i="3"/>
  <c r="V476" i="3"/>
  <c r="V449" i="3"/>
  <c r="V469" i="3"/>
  <c r="V365" i="3"/>
  <c r="V523" i="3"/>
  <c r="V533" i="3"/>
  <c r="V372" i="3"/>
  <c r="V602" i="3"/>
  <c r="V439" i="3"/>
  <c r="V475" i="3"/>
  <c r="V397" i="3"/>
  <c r="V402" i="3"/>
  <c r="V558" i="3"/>
  <c r="V596" i="3"/>
  <c r="V493" i="3"/>
  <c r="V384" i="3"/>
  <c r="V434" i="3"/>
  <c r="V385" i="3"/>
  <c r="V598" i="3"/>
  <c r="V583" i="3"/>
  <c r="V502" i="3"/>
  <c r="V481" i="3"/>
  <c r="T318" i="3"/>
  <c r="T375" i="3"/>
  <c r="T460" i="3"/>
  <c r="T465" i="3"/>
  <c r="T515" i="3"/>
  <c r="T425" i="3"/>
  <c r="T343" i="3"/>
  <c r="T461" i="3"/>
  <c r="T395" i="3"/>
  <c r="T479" i="3"/>
  <c r="T326" i="3"/>
  <c r="T384" i="3"/>
  <c r="T334" i="3"/>
  <c r="T360" i="3"/>
  <c r="T473" i="3"/>
  <c r="T376" i="3"/>
  <c r="T336" i="3"/>
  <c r="T340" i="3"/>
  <c r="T435" i="3"/>
  <c r="T541" i="3"/>
  <c r="T533" i="3"/>
  <c r="T556" i="3"/>
  <c r="T582" i="3"/>
  <c r="T517" i="3"/>
  <c r="V317" i="3"/>
  <c r="T484" i="3"/>
  <c r="T408" i="3"/>
  <c r="T498" i="3"/>
  <c r="T548" i="3"/>
  <c r="V516" i="3"/>
  <c r="V342" i="3"/>
  <c r="V442" i="3"/>
  <c r="V332" i="3"/>
  <c r="V467" i="3"/>
  <c r="V333" i="3"/>
  <c r="V453" i="3"/>
  <c r="V320" i="3"/>
  <c r="V337" i="3"/>
  <c r="V396" i="3"/>
  <c r="V568" i="3"/>
  <c r="V552" i="3"/>
  <c r="V319" i="3"/>
  <c r="V352" i="3"/>
  <c r="V521" i="3"/>
  <c r="V458" i="3"/>
  <c r="V501" i="3"/>
  <c r="V373" i="3"/>
  <c r="V366" i="3"/>
  <c r="V463" i="3"/>
  <c r="V323" i="3"/>
  <c r="V445" i="3"/>
  <c r="V360" i="3"/>
  <c r="V559" i="3"/>
  <c r="T485" i="3"/>
  <c r="T598" i="3"/>
  <c r="T558" i="3"/>
  <c r="T446" i="3"/>
  <c r="T504" i="3"/>
  <c r="T350" i="3"/>
  <c r="T583" i="3"/>
  <c r="T492" i="3"/>
  <c r="T480" i="3"/>
  <c r="T494" i="3"/>
  <c r="T455" i="3"/>
  <c r="T389" i="3"/>
  <c r="T510" i="3"/>
  <c r="T493" i="3"/>
  <c r="T420" i="3"/>
  <c r="T448" i="3"/>
  <c r="T588" i="3"/>
  <c r="T520" i="3"/>
  <c r="T483" i="3"/>
  <c r="T333" i="3"/>
  <c r="T571" i="3"/>
  <c r="T368" i="3"/>
  <c r="V553" i="3"/>
  <c r="V513" i="3"/>
  <c r="V412" i="3"/>
  <c r="V386" i="3"/>
  <c r="V399" i="3"/>
  <c r="V490" i="3"/>
  <c r="V499" i="3"/>
  <c r="V375" i="3"/>
  <c r="V432" i="3"/>
  <c r="V560" i="3"/>
  <c r="V405" i="3"/>
  <c r="V437" i="3"/>
  <c r="V543" i="3"/>
  <c r="V450" i="3"/>
  <c r="V535" i="3"/>
  <c r="V589" i="3"/>
  <c r="V371" i="3"/>
  <c r="V456" i="3"/>
  <c r="V537" i="3"/>
  <c r="V511" i="3"/>
  <c r="V324" i="3"/>
  <c r="V497" i="3"/>
  <c r="V321" i="3"/>
  <c r="V421" i="3"/>
  <c r="T559" i="3"/>
  <c r="T531" i="3"/>
  <c r="T453" i="3"/>
  <c r="T568" i="3"/>
  <c r="T342" i="3"/>
  <c r="T450" i="3"/>
  <c r="T553" i="3"/>
  <c r="T437" i="3"/>
  <c r="T344" i="3"/>
  <c r="T331" i="3"/>
  <c r="T569" i="3"/>
  <c r="T415" i="3"/>
  <c r="T586" i="3"/>
  <c r="T412" i="3"/>
  <c r="T478" i="3"/>
  <c r="T429" i="3"/>
  <c r="T354" i="3"/>
  <c r="T357" i="3"/>
  <c r="T424" i="3"/>
  <c r="T414" i="3"/>
  <c r="T464" i="3"/>
  <c r="T532" i="3"/>
  <c r="T405" i="3"/>
  <c r="T411" i="3"/>
  <c r="T587" i="3"/>
  <c r="V474" i="3"/>
  <c r="V488" i="3"/>
  <c r="V383" i="3"/>
  <c r="V510" i="3"/>
  <c r="V468" i="3"/>
  <c r="V566" i="3"/>
  <c r="V348" i="3"/>
  <c r="V556" i="3"/>
  <c r="V364" i="3"/>
  <c r="V356" i="3"/>
  <c r="V400" i="3"/>
  <c r="V562" i="3"/>
  <c r="V492" i="3"/>
  <c r="V547" i="3"/>
  <c r="V477" i="3"/>
  <c r="V542" i="3"/>
  <c r="V447" i="3"/>
  <c r="V391" i="3"/>
  <c r="V407" i="3"/>
  <c r="V390" i="3"/>
  <c r="V545" i="3"/>
  <c r="V496" i="3"/>
  <c r="V454" i="3"/>
  <c r="V546" i="3"/>
  <c r="T521" i="3"/>
  <c r="P280" i="3"/>
  <c r="R225" i="3"/>
  <c r="P250" i="3"/>
  <c r="P85" i="3"/>
  <c r="R271" i="3"/>
  <c r="R290" i="3"/>
  <c r="P84" i="3"/>
  <c r="P275" i="3"/>
  <c r="P82" i="3"/>
  <c r="R79" i="3"/>
  <c r="R194" i="3"/>
  <c r="R111" i="3"/>
  <c r="P23" i="3"/>
  <c r="P132" i="3"/>
  <c r="P60" i="3"/>
  <c r="P298" i="3"/>
  <c r="R135" i="3"/>
  <c r="P47" i="3"/>
  <c r="P191" i="3"/>
  <c r="R63" i="3"/>
  <c r="R248" i="3"/>
  <c r="P166" i="3"/>
  <c r="P269" i="3"/>
  <c r="P29" i="3"/>
  <c r="P232" i="3"/>
  <c r="P282" i="3"/>
  <c r="R259" i="3"/>
  <c r="P276" i="3"/>
  <c r="R211" i="3"/>
  <c r="P160" i="3"/>
  <c r="P293" i="3"/>
  <c r="P144" i="3"/>
  <c r="P35" i="3"/>
  <c r="P70" i="3"/>
  <c r="R247" i="3"/>
  <c r="R245" i="3"/>
  <c r="R202" i="3"/>
  <c r="R66" i="3"/>
  <c r="P158" i="3"/>
  <c r="R77" i="3"/>
  <c r="P273" i="3"/>
  <c r="P16" i="3"/>
  <c r="R138" i="3"/>
  <c r="R226" i="3"/>
  <c r="R125" i="3"/>
  <c r="R26" i="3"/>
  <c r="R108" i="3"/>
  <c r="R302" i="3"/>
  <c r="P28" i="3"/>
  <c r="P65" i="3"/>
  <c r="P36" i="3"/>
  <c r="P164" i="3"/>
  <c r="P99" i="3"/>
  <c r="P188" i="3"/>
  <c r="R124" i="3"/>
  <c r="R307" i="3"/>
  <c r="P173" i="3"/>
  <c r="R140" i="3"/>
  <c r="P264" i="3"/>
  <c r="R83" i="3"/>
  <c r="R189" i="3"/>
  <c r="R223" i="3"/>
  <c r="R246" i="3"/>
  <c r="P180" i="3"/>
  <c r="R61" i="3"/>
  <c r="P145" i="3"/>
  <c r="R139" i="3"/>
  <c r="P306" i="3"/>
  <c r="T441" i="3"/>
  <c r="T611" i="3"/>
  <c r="P272" i="3"/>
  <c r="R89" i="3"/>
  <c r="R101" i="3"/>
  <c r="P284" i="3"/>
  <c r="R265" i="3"/>
  <c r="P230" i="3"/>
  <c r="P177" i="3"/>
  <c r="R148" i="3"/>
  <c r="R119" i="3"/>
  <c r="P235" i="3"/>
  <c r="P31" i="3"/>
  <c r="R161" i="3"/>
  <c r="R136" i="3"/>
  <c r="P170" i="3"/>
  <c r="R142" i="3"/>
  <c r="P200" i="3"/>
  <c r="P80" i="3"/>
  <c r="R292" i="3"/>
  <c r="R258" i="3"/>
  <c r="P147" i="3"/>
  <c r="P15" i="3"/>
  <c r="P25" i="3"/>
  <c r="R96" i="3"/>
  <c r="P165" i="3"/>
  <c r="R239" i="3"/>
  <c r="R114" i="3"/>
  <c r="R289" i="3"/>
  <c r="R233" i="3"/>
  <c r="R121" i="3"/>
  <c r="P291" i="3"/>
  <c r="R28" i="3"/>
  <c r="R294" i="3"/>
  <c r="R54" i="3"/>
  <c r="R65" i="3"/>
  <c r="R72" i="3"/>
  <c r="P245" i="3"/>
  <c r="P202" i="3"/>
  <c r="P66" i="3"/>
  <c r="R158" i="3"/>
  <c r="P77" i="3"/>
  <c r="R273" i="3"/>
  <c r="R16" i="3"/>
  <c r="P138" i="3"/>
  <c r="P226" i="3"/>
  <c r="P125" i="3"/>
  <c r="P26" i="3"/>
  <c r="P108" i="3"/>
  <c r="P302" i="3"/>
  <c r="P294" i="3"/>
  <c r="R221" i="3"/>
  <c r="R86" i="3"/>
  <c r="R173" i="3"/>
  <c r="P140" i="3"/>
  <c r="R264" i="3"/>
  <c r="R164" i="3"/>
  <c r="P209" i="3"/>
  <c r="R188" i="3"/>
  <c r="P223" i="3"/>
  <c r="P216" i="3"/>
  <c r="P83" i="3"/>
  <c r="R180" i="3"/>
  <c r="P104" i="3"/>
  <c r="P295" i="3"/>
  <c r="R175" i="3"/>
  <c r="V611" i="3"/>
  <c r="R272" i="3"/>
  <c r="P89" i="3"/>
  <c r="P101" i="3"/>
  <c r="R284" i="3"/>
  <c r="P265" i="3"/>
  <c r="R230" i="3"/>
  <c r="R177" i="3"/>
  <c r="P148" i="3"/>
  <c r="P119" i="3"/>
  <c r="R235" i="3"/>
  <c r="R31" i="3"/>
  <c r="P161" i="3"/>
  <c r="P136" i="3"/>
  <c r="R170" i="3"/>
  <c r="P142" i="3"/>
  <c r="R200" i="3"/>
  <c r="R80" i="3"/>
  <c r="P292" i="3"/>
  <c r="P258" i="3"/>
  <c r="R147" i="3"/>
  <c r="R15" i="3"/>
  <c r="R25" i="3"/>
  <c r="P96" i="3"/>
  <c r="R165" i="3"/>
  <c r="P239" i="3"/>
  <c r="P114" i="3"/>
  <c r="P289" i="3"/>
  <c r="P233" i="3"/>
  <c r="P121" i="3"/>
  <c r="R291" i="3"/>
  <c r="P54" i="3"/>
  <c r="P72" i="3"/>
  <c r="R193" i="3"/>
  <c r="R209" i="3"/>
  <c r="P307" i="3"/>
  <c r="P68" i="3"/>
  <c r="R297" i="3"/>
  <c r="R303" i="3"/>
  <c r="R129" i="3"/>
  <c r="R197" i="3"/>
  <c r="R134" i="3"/>
  <c r="R127" i="3"/>
  <c r="T547" i="3"/>
  <c r="T421" i="3"/>
  <c r="P37" i="3"/>
  <c r="R40" i="3"/>
  <c r="P231" i="3"/>
  <c r="R288" i="3"/>
  <c r="P67" i="3"/>
  <c r="R156" i="3"/>
  <c r="R154" i="3"/>
  <c r="R270" i="3"/>
  <c r="R76" i="3"/>
  <c r="P296" i="3"/>
  <c r="P219" i="3"/>
  <c r="R71" i="3"/>
  <c r="R256" i="3"/>
  <c r="R184" i="3"/>
  <c r="R107" i="3"/>
  <c r="P236" i="3"/>
  <c r="R251" i="3"/>
  <c r="P237" i="3"/>
  <c r="P93" i="3"/>
  <c r="P261" i="3"/>
  <c r="P21" i="3"/>
  <c r="R73" i="3"/>
  <c r="P81" i="3"/>
  <c r="P91" i="3"/>
  <c r="R90" i="3"/>
  <c r="P42" i="3"/>
  <c r="P87" i="3"/>
  <c r="R126" i="3"/>
  <c r="P151" i="3"/>
  <c r="R109" i="3"/>
  <c r="P182" i="3"/>
  <c r="P44" i="3"/>
  <c r="P243" i="3"/>
  <c r="R130" i="3"/>
  <c r="P153" i="3"/>
  <c r="P221" i="3"/>
  <c r="R36" i="3"/>
  <c r="P193" i="3"/>
  <c r="P86" i="3"/>
  <c r="R99" i="3"/>
  <c r="P124" i="3"/>
  <c r="R55" i="3"/>
  <c r="R68" i="3"/>
  <c r="P129" i="3"/>
  <c r="P267" i="3"/>
  <c r="P242" i="3"/>
  <c r="R146" i="3"/>
  <c r="T609" i="3"/>
  <c r="T610" i="3"/>
  <c r="R37" i="3"/>
  <c r="P40" i="3"/>
  <c r="R231" i="3"/>
  <c r="P288" i="3"/>
  <c r="R67" i="3"/>
  <c r="P156" i="3"/>
  <c r="P154" i="3"/>
  <c r="P270" i="3"/>
  <c r="P76" i="3"/>
  <c r="R296" i="3"/>
  <c r="R219" i="3"/>
  <c r="P71" i="3"/>
  <c r="P256" i="3"/>
  <c r="P184" i="3"/>
  <c r="P107" i="3"/>
  <c r="R236" i="3"/>
  <c r="P251" i="3"/>
  <c r="R237" i="3"/>
  <c r="R93" i="3"/>
  <c r="R261" i="3"/>
  <c r="R21" i="3"/>
  <c r="P73" i="3"/>
  <c r="R81" i="3"/>
  <c r="R91" i="3"/>
  <c r="P90" i="3"/>
  <c r="R42" i="3"/>
  <c r="R87" i="3"/>
  <c r="P126" i="3"/>
  <c r="R151" i="3"/>
  <c r="P109" i="3"/>
  <c r="R182" i="3"/>
  <c r="R44" i="3"/>
  <c r="R243" i="3"/>
  <c r="P130" i="3"/>
  <c r="R153" i="3"/>
  <c r="R41" i="3"/>
  <c r="P278" i="3"/>
  <c r="R240" i="3"/>
  <c r="R52" i="3"/>
  <c r="P189" i="3"/>
  <c r="P297" i="3"/>
  <c r="R216" i="3"/>
  <c r="P55" i="3"/>
  <c r="R94" i="3"/>
  <c r="R113" i="3"/>
  <c r="R304" i="3"/>
  <c r="P113" i="3"/>
  <c r="P304" i="3"/>
  <c r="R95" i="3"/>
  <c r="P43" i="3"/>
  <c r="R305" i="3"/>
  <c r="P203" i="3"/>
  <c r="V609" i="3"/>
  <c r="V610" i="3"/>
  <c r="P103" i="3"/>
  <c r="R143" i="3"/>
  <c r="R46" i="3"/>
  <c r="P30" i="3"/>
  <c r="P283" i="3"/>
  <c r="P123" i="3"/>
  <c r="R110" i="3"/>
  <c r="P92" i="3"/>
  <c r="P212" i="3"/>
  <c r="R133" i="3"/>
  <c r="R300" i="3"/>
  <c r="P218" i="3"/>
  <c r="P224" i="3"/>
  <c r="R286" i="3"/>
  <c r="R149" i="3"/>
  <c r="P266" i="3"/>
  <c r="R210" i="3"/>
  <c r="P105" i="3"/>
  <c r="P195" i="3"/>
  <c r="R241" i="3"/>
  <c r="R208" i="3"/>
  <c r="R74" i="3"/>
  <c r="R299" i="3"/>
  <c r="R228" i="3"/>
  <c r="R274" i="3"/>
  <c r="P199" i="3"/>
  <c r="P17" i="3"/>
  <c r="R167" i="3"/>
  <c r="R22" i="3"/>
  <c r="P206" i="3"/>
  <c r="R252" i="3"/>
  <c r="R122" i="3"/>
  <c r="R196" i="3"/>
  <c r="R58" i="3"/>
  <c r="R185" i="3"/>
  <c r="P41" i="3"/>
  <c r="R278" i="3"/>
  <c r="P240" i="3"/>
  <c r="P52" i="3"/>
  <c r="P94" i="3"/>
  <c r="R301" i="3"/>
  <c r="P246" i="3"/>
  <c r="R268" i="3"/>
  <c r="P305" i="3"/>
  <c r="P198" i="3"/>
  <c r="P268" i="3"/>
  <c r="P175" i="3"/>
  <c r="P263" i="3"/>
  <c r="T466" i="3"/>
  <c r="T605" i="3"/>
  <c r="R103" i="3"/>
  <c r="P143" i="3"/>
  <c r="P46" i="3"/>
  <c r="R30" i="3"/>
  <c r="R283" i="3"/>
  <c r="R123" i="3"/>
  <c r="P110" i="3"/>
  <c r="R92" i="3"/>
  <c r="R212" i="3"/>
  <c r="P133" i="3"/>
  <c r="P300" i="3"/>
  <c r="R218" i="3"/>
  <c r="R224" i="3"/>
  <c r="P286" i="3"/>
  <c r="P149" i="3"/>
  <c r="R266" i="3"/>
  <c r="P210" i="3"/>
  <c r="R105" i="3"/>
  <c r="R195" i="3"/>
  <c r="P241" i="3"/>
  <c r="P208" i="3"/>
  <c r="P74" i="3"/>
  <c r="P299" i="3"/>
  <c r="P228" i="3"/>
  <c r="P274" i="3"/>
  <c r="R199" i="3"/>
  <c r="R17" i="3"/>
  <c r="P167" i="3"/>
  <c r="P22" i="3"/>
  <c r="R206" i="3"/>
  <c r="P252" i="3"/>
  <c r="P122" i="3"/>
  <c r="P196" i="3"/>
  <c r="P58" i="3"/>
  <c r="P185" i="3"/>
  <c r="P116" i="3"/>
  <c r="R106" i="3"/>
  <c r="R205" i="3"/>
  <c r="R102" i="3"/>
  <c r="P128" i="3"/>
  <c r="R287" i="3"/>
  <c r="R120" i="3"/>
  <c r="P57" i="3"/>
  <c r="P301" i="3"/>
  <c r="R198" i="3"/>
  <c r="R168" i="3"/>
  <c r="P222" i="3"/>
  <c r="R242" i="3"/>
  <c r="R157" i="3"/>
  <c r="R253" i="3"/>
  <c r="R97" i="3"/>
  <c r="R179" i="3"/>
  <c r="P141" i="3"/>
  <c r="P115" i="3"/>
  <c r="P176" i="3"/>
  <c r="R49" i="3"/>
  <c r="R169" i="3"/>
  <c r="P254" i="3"/>
  <c r="R33" i="3"/>
  <c r="P279" i="3"/>
  <c r="R112" i="3"/>
  <c r="R257" i="3"/>
  <c r="P213" i="3"/>
  <c r="P69" i="3"/>
  <c r="R229" i="3"/>
  <c r="R174" i="3"/>
  <c r="R215" i="3"/>
  <c r="R262" i="3"/>
  <c r="P98" i="3"/>
  <c r="R64" i="3"/>
  <c r="R244" i="3"/>
  <c r="R27" i="3"/>
  <c r="R118" i="3"/>
  <c r="P56" i="3"/>
  <c r="R281" i="3"/>
  <c r="R39" i="3"/>
  <c r="R78" i="3"/>
  <c r="R45" i="3"/>
  <c r="P255" i="3"/>
  <c r="R234" i="3"/>
  <c r="R34" i="3"/>
  <c r="R59" i="3"/>
  <c r="R181" i="3"/>
  <c r="R116" i="3"/>
  <c r="P106" i="3"/>
  <c r="P205" i="3"/>
  <c r="P102" i="3"/>
  <c r="R128" i="3"/>
  <c r="P287" i="3"/>
  <c r="P120" i="3"/>
  <c r="R57" i="3"/>
  <c r="P95" i="3"/>
  <c r="P303" i="3"/>
  <c r="P134" i="3"/>
  <c r="P171" i="3"/>
  <c r="P197" i="3"/>
  <c r="T608" i="3"/>
  <c r="P14" i="3"/>
  <c r="P157" i="3"/>
  <c r="P253" i="3"/>
  <c r="P97" i="3"/>
  <c r="P179" i="3"/>
  <c r="R141" i="3"/>
  <c r="R115" i="3"/>
  <c r="R176" i="3"/>
  <c r="P49" i="3"/>
  <c r="P169" i="3"/>
  <c r="R254" i="3"/>
  <c r="P33" i="3"/>
  <c r="R279" i="3"/>
  <c r="P112" i="3"/>
  <c r="P257" i="3"/>
  <c r="R213" i="3"/>
  <c r="R69" i="3"/>
  <c r="P229" i="3"/>
  <c r="P174" i="3"/>
  <c r="P215" i="3"/>
  <c r="P262" i="3"/>
  <c r="R98" i="3"/>
  <c r="P64" i="3"/>
  <c r="P244" i="3"/>
  <c r="P27" i="3"/>
  <c r="P118" i="3"/>
  <c r="R56" i="3"/>
  <c r="P281" i="3"/>
  <c r="P39" i="3"/>
  <c r="P78" i="3"/>
  <c r="P45" i="3"/>
  <c r="R255" i="3"/>
  <c r="P234" i="3"/>
  <c r="P34" i="3"/>
  <c r="P59" i="3"/>
  <c r="P181" i="3"/>
  <c r="R217" i="3"/>
  <c r="R227" i="3"/>
  <c r="R145" i="3"/>
  <c r="R171" i="3"/>
  <c r="R117" i="3"/>
  <c r="V608" i="3"/>
  <c r="R14" i="3"/>
  <c r="R38" i="3"/>
  <c r="P207" i="3"/>
  <c r="P183" i="3"/>
  <c r="R155" i="3"/>
  <c r="P249" i="3"/>
  <c r="R190" i="3"/>
  <c r="R48" i="3"/>
  <c r="R172" i="3"/>
  <c r="P201" i="3"/>
  <c r="R178" i="3"/>
  <c r="P32" i="3"/>
  <c r="R162" i="3"/>
  <c r="R204" i="3"/>
  <c r="R50" i="3"/>
  <c r="R131" i="3"/>
  <c r="P24" i="3"/>
  <c r="P51" i="3"/>
  <c r="R186" i="3"/>
  <c r="R137" i="3"/>
  <c r="P62" i="3"/>
  <c r="P187" i="3"/>
  <c r="P152" i="3"/>
  <c r="R88" i="3"/>
  <c r="R214" i="3"/>
  <c r="R150" i="3"/>
  <c r="R53" i="3"/>
  <c r="P159" i="3"/>
  <c r="P163" i="3"/>
  <c r="R192" i="3"/>
  <c r="P260" i="3"/>
  <c r="R220" i="3"/>
  <c r="R100" i="3"/>
  <c r="P285" i="3"/>
  <c r="P75" i="3"/>
  <c r="R238" i="3"/>
  <c r="P217" i="3"/>
  <c r="P227" i="3"/>
  <c r="R104" i="3"/>
  <c r="R267" i="3"/>
  <c r="R43" i="3"/>
  <c r="P61" i="3"/>
  <c r="R306" i="3"/>
  <c r="P168" i="3"/>
  <c r="T323" i="3"/>
  <c r="V605" i="3"/>
  <c r="P38" i="3"/>
  <c r="R207" i="3"/>
  <c r="R183" i="3"/>
  <c r="P155" i="3"/>
  <c r="R249" i="3"/>
  <c r="P190" i="3"/>
  <c r="P48" i="3"/>
  <c r="P172" i="3"/>
  <c r="R201" i="3"/>
  <c r="P178" i="3"/>
  <c r="R32" i="3"/>
  <c r="P162" i="3"/>
  <c r="P204" i="3"/>
  <c r="P50" i="3"/>
  <c r="P131" i="3"/>
  <c r="R24" i="3"/>
  <c r="R51" i="3"/>
  <c r="P186" i="3"/>
  <c r="P137" i="3"/>
  <c r="R62" i="3"/>
  <c r="R187" i="3"/>
  <c r="R152" i="3"/>
  <c r="P88" i="3"/>
  <c r="P214" i="3"/>
  <c r="P150" i="3"/>
  <c r="P53" i="3"/>
  <c r="R159" i="3"/>
  <c r="R163" i="3"/>
  <c r="P192" i="3"/>
  <c r="R260" i="3"/>
  <c r="P220" i="3"/>
  <c r="P100" i="3"/>
  <c r="R285" i="3"/>
  <c r="R75" i="3"/>
  <c r="P238" i="3"/>
  <c r="P117" i="3"/>
  <c r="R203" i="3"/>
  <c r="P127" i="3"/>
  <c r="R277" i="3"/>
  <c r="P139" i="3"/>
  <c r="R222" i="3"/>
  <c r="R263" i="3"/>
  <c r="P146" i="3"/>
  <c r="R295" i="3"/>
  <c r="R280" i="3"/>
  <c r="P225" i="3"/>
  <c r="R250" i="3"/>
  <c r="R85" i="3"/>
  <c r="P271" i="3"/>
  <c r="P290" i="3"/>
  <c r="R84" i="3"/>
  <c r="R275" i="3"/>
  <c r="R82" i="3"/>
  <c r="P79" i="3"/>
  <c r="P194" i="3"/>
  <c r="P111" i="3"/>
  <c r="R23" i="3"/>
  <c r="R132" i="3"/>
  <c r="R60" i="3"/>
  <c r="R298" i="3"/>
  <c r="P135" i="3"/>
  <c r="R47" i="3"/>
  <c r="R191" i="3"/>
  <c r="P63" i="3"/>
  <c r="P248" i="3"/>
  <c r="R166" i="3"/>
  <c r="R269" i="3"/>
  <c r="R29" i="3"/>
  <c r="R232" i="3"/>
  <c r="R282" i="3"/>
  <c r="P259" i="3"/>
  <c r="R276" i="3"/>
  <c r="P211" i="3"/>
  <c r="R160" i="3"/>
  <c r="R293" i="3"/>
  <c r="R144" i="3"/>
  <c r="R35" i="3"/>
  <c r="R70" i="3"/>
  <c r="P247" i="3"/>
  <c r="P277" i="3"/>
  <c r="T606" i="3"/>
  <c r="V607" i="3"/>
  <c r="P19" i="3"/>
  <c r="R19" i="3"/>
  <c r="S20" i="3"/>
  <c r="M20" i="3"/>
  <c r="N20" i="3" s="1"/>
  <c r="AG11" i="3"/>
  <c r="R607" i="3" s="1"/>
  <c r="O20" i="3"/>
  <c r="R564" i="3" l="1"/>
  <c r="R596" i="3"/>
  <c r="R422" i="3"/>
  <c r="R405" i="3"/>
  <c r="R398" i="3"/>
  <c r="R513" i="3"/>
  <c r="R449" i="3"/>
  <c r="R477" i="3"/>
  <c r="R349" i="3"/>
  <c r="R551" i="3"/>
  <c r="R485" i="3"/>
  <c r="R352" i="3"/>
  <c r="R381" i="3"/>
  <c r="R572" i="3"/>
  <c r="R372" i="3"/>
  <c r="R546" i="3"/>
  <c r="R344" i="3"/>
  <c r="R486" i="3"/>
  <c r="R418" i="3"/>
  <c r="R402" i="3"/>
  <c r="R474" i="3"/>
  <c r="R336" i="3"/>
  <c r="R514" i="3"/>
  <c r="R562" i="3"/>
  <c r="R497" i="3"/>
  <c r="R369" i="3"/>
  <c r="R495" i="3"/>
  <c r="R478" i="3"/>
  <c r="R533" i="3"/>
  <c r="R357" i="3"/>
  <c r="R556" i="3"/>
  <c r="R446" i="3"/>
  <c r="R322" i="3"/>
  <c r="R397" i="3"/>
  <c r="R484" i="3"/>
  <c r="R392" i="3"/>
  <c r="R603" i="3"/>
  <c r="R419" i="3"/>
  <c r="R445" i="3"/>
  <c r="R425" i="3"/>
  <c r="R343" i="3"/>
  <c r="R330" i="3"/>
  <c r="R450" i="3"/>
  <c r="R395" i="3"/>
  <c r="R465" i="3"/>
  <c r="R518" i="3"/>
  <c r="R378" i="3"/>
  <c r="R351" i="3"/>
  <c r="R339" i="3"/>
  <c r="R447" i="3"/>
  <c r="R420" i="3"/>
  <c r="R423" i="3"/>
  <c r="R428" i="3"/>
  <c r="R333" i="3"/>
  <c r="R414" i="3"/>
  <c r="R371" i="3"/>
  <c r="R426" i="3"/>
  <c r="R441" i="3"/>
  <c r="R453" i="3"/>
  <c r="R469" i="3"/>
  <c r="R456" i="3"/>
  <c r="R375" i="3"/>
  <c r="R583" i="3"/>
  <c r="R337" i="3"/>
  <c r="R455" i="3"/>
  <c r="R374" i="3"/>
  <c r="R468" i="3"/>
  <c r="R594" i="3"/>
  <c r="R586" i="3"/>
  <c r="R470" i="3"/>
  <c r="R412" i="3"/>
  <c r="R448" i="3"/>
  <c r="R452" i="3"/>
  <c r="R454" i="3"/>
  <c r="R483" i="3"/>
  <c r="R464" i="3"/>
  <c r="R318" i="3"/>
  <c r="R521" i="3"/>
  <c r="R570" i="3"/>
  <c r="R319" i="3"/>
  <c r="R472" i="3"/>
  <c r="R390" i="3"/>
  <c r="R516" i="3"/>
  <c r="R511" i="3"/>
  <c r="R508" i="3"/>
  <c r="R350" i="3"/>
  <c r="R549" i="3"/>
  <c r="R593" i="3"/>
  <c r="R577" i="3"/>
  <c r="R480" i="3"/>
  <c r="R576" i="3"/>
  <c r="R600" i="3"/>
  <c r="R348" i="3"/>
  <c r="R496" i="3"/>
  <c r="R578" i="3"/>
  <c r="R459" i="3"/>
  <c r="R561" i="3"/>
  <c r="R535" i="3"/>
  <c r="R379" i="3"/>
  <c r="R387" i="3"/>
  <c r="R347" i="3"/>
  <c r="R517" i="3"/>
  <c r="R599" i="3"/>
  <c r="R543" i="3"/>
  <c r="R559" i="3"/>
  <c r="R571" i="3"/>
  <c r="R355" i="3"/>
  <c r="R430" i="3"/>
  <c r="R567" i="3"/>
  <c r="R498" i="3"/>
  <c r="R548" i="3"/>
  <c r="R342" i="3"/>
  <c r="R528" i="3"/>
  <c r="R444" i="3"/>
  <c r="R563" i="3"/>
  <c r="R529" i="3"/>
  <c r="R512" i="3"/>
  <c r="R540" i="3"/>
  <c r="R346" i="3"/>
  <c r="R384" i="3"/>
  <c r="R451" i="3"/>
  <c r="R396" i="3"/>
  <c r="R417" i="3"/>
  <c r="R595" i="3"/>
  <c r="R415" i="3"/>
  <c r="R490" i="3"/>
  <c r="R362" i="3"/>
  <c r="R550" i="3"/>
  <c r="R462" i="3"/>
  <c r="R575" i="3"/>
  <c r="R523" i="3"/>
  <c r="R557" i="3"/>
  <c r="R532" i="3"/>
  <c r="R332" i="3"/>
  <c r="R458" i="3"/>
  <c r="R531" i="3"/>
  <c r="R460" i="3"/>
  <c r="R408" i="3"/>
  <c r="R363" i="3"/>
  <c r="R380" i="3"/>
  <c r="R538" i="3"/>
  <c r="R527" i="3"/>
  <c r="R491" i="3"/>
  <c r="R373" i="3"/>
  <c r="R341" i="3"/>
  <c r="R590" i="3"/>
  <c r="R542" i="3"/>
  <c r="R385" i="3"/>
  <c r="R358" i="3"/>
  <c r="R431" i="3"/>
  <c r="R388" i="3"/>
  <c r="R502" i="3"/>
  <c r="R541" i="3"/>
  <c r="R475" i="3"/>
  <c r="R581" i="3"/>
  <c r="R394" i="3"/>
  <c r="R364" i="3"/>
  <c r="R383" i="3"/>
  <c r="R413" i="3"/>
  <c r="R579" i="3"/>
  <c r="R365" i="3"/>
  <c r="R566" i="3"/>
  <c r="R558" i="3"/>
  <c r="R368" i="3"/>
  <c r="R325" i="3"/>
  <c r="R443" i="3"/>
  <c r="R463" i="3"/>
  <c r="R324" i="3"/>
  <c r="R439" i="3"/>
  <c r="R433" i="3"/>
  <c r="R360" i="3"/>
  <c r="R544" i="3"/>
  <c r="R473" i="3"/>
  <c r="R526" i="3"/>
  <c r="R552" i="3"/>
  <c r="R530" i="3"/>
  <c r="R522" i="3"/>
  <c r="R435" i="3"/>
  <c r="R354" i="3"/>
  <c r="R487" i="3"/>
  <c r="R520" i="3"/>
  <c r="R403" i="3"/>
  <c r="R573" i="3"/>
  <c r="R481" i="3"/>
  <c r="R466" i="3"/>
  <c r="R323" i="3"/>
  <c r="R482" i="3"/>
  <c r="R587" i="3"/>
  <c r="R476" i="3"/>
  <c r="R488" i="3"/>
  <c r="R536" i="3"/>
  <c r="R534" i="3"/>
  <c r="R317" i="3"/>
  <c r="R377" i="3"/>
  <c r="R361" i="3"/>
  <c r="R602" i="3"/>
  <c r="R367" i="3"/>
  <c r="R340" i="3"/>
  <c r="R404" i="3"/>
  <c r="R416" i="3"/>
  <c r="R391" i="3"/>
  <c r="R547" i="3"/>
  <c r="R509" i="3"/>
  <c r="R400" i="3"/>
  <c r="R489" i="3"/>
  <c r="R574" i="3"/>
  <c r="R604" i="3"/>
  <c r="R353" i="3"/>
  <c r="R553" i="3"/>
  <c r="R382" i="3"/>
  <c r="R597" i="3"/>
  <c r="R401" i="3"/>
  <c r="R389" i="3"/>
  <c r="R525" i="3"/>
  <c r="R331" i="3"/>
  <c r="R524" i="3"/>
  <c r="R505" i="3"/>
  <c r="R328" i="3"/>
  <c r="R393" i="3"/>
  <c r="R589" i="3"/>
  <c r="R592" i="3"/>
  <c r="R421" i="3"/>
  <c r="R588" i="3"/>
  <c r="R345" i="3"/>
  <c r="R591" i="3"/>
  <c r="R407" i="3"/>
  <c r="R471" i="3"/>
  <c r="R410" i="3"/>
  <c r="R503" i="3"/>
  <c r="R507" i="3"/>
  <c r="R436" i="3"/>
  <c r="R434" i="3"/>
  <c r="R519" i="3"/>
  <c r="R510" i="3"/>
  <c r="R554" i="3"/>
  <c r="R539" i="3"/>
  <c r="R386" i="3"/>
  <c r="R429" i="3"/>
  <c r="R399" i="3"/>
  <c r="R500" i="3"/>
  <c r="R585" i="3"/>
  <c r="R359" i="3"/>
  <c r="R432" i="3"/>
  <c r="R335" i="3"/>
  <c r="R504" i="3"/>
  <c r="R501" i="3"/>
  <c r="R499" i="3"/>
  <c r="R321" i="3"/>
  <c r="R555" i="3"/>
  <c r="R601" i="3"/>
  <c r="R494" i="3"/>
  <c r="R479" i="3"/>
  <c r="R326" i="3"/>
  <c r="R437" i="3"/>
  <c r="R334" i="3"/>
  <c r="R338" i="3"/>
  <c r="R427" i="3"/>
  <c r="R569" i="3"/>
  <c r="R438" i="3"/>
  <c r="R493" i="3"/>
  <c r="R584" i="3"/>
  <c r="R565" i="3"/>
  <c r="R424" i="3"/>
  <c r="R582" i="3"/>
  <c r="R327" i="3"/>
  <c r="R409" i="3"/>
  <c r="R329" i="3"/>
  <c r="R598" i="3"/>
  <c r="R457" i="3"/>
  <c r="R356" i="3"/>
  <c r="R411" i="3"/>
  <c r="R568" i="3"/>
  <c r="R515" i="3"/>
  <c r="R537" i="3"/>
  <c r="R545" i="3"/>
  <c r="R366" i="3"/>
  <c r="R492" i="3"/>
  <c r="R506" i="3"/>
  <c r="R461" i="3"/>
  <c r="R560" i="3"/>
  <c r="R370" i="3"/>
  <c r="R406" i="3"/>
  <c r="R440" i="3"/>
  <c r="R376" i="3"/>
  <c r="R580" i="3"/>
  <c r="R320" i="3"/>
  <c r="R467" i="3"/>
  <c r="R442" i="3"/>
  <c r="R610" i="3"/>
  <c r="R609" i="3"/>
  <c r="R608" i="3"/>
  <c r="R605" i="3"/>
  <c r="R611" i="3"/>
  <c r="R606" i="3"/>
  <c r="V20" i="3"/>
  <c r="P610" i="3"/>
  <c r="AC610" i="3" s="1"/>
  <c r="P336" i="3"/>
  <c r="P348" i="3"/>
  <c r="AD348" i="3" s="1"/>
  <c r="P360" i="3"/>
  <c r="AC360" i="3" s="1"/>
  <c r="P372" i="3"/>
  <c r="AC372" i="3" s="1"/>
  <c r="P384" i="3"/>
  <c r="P396" i="3"/>
  <c r="AC396" i="3" s="1"/>
  <c r="P408" i="3"/>
  <c r="AC408" i="3" s="1"/>
  <c r="P420" i="3"/>
  <c r="AC420" i="3" s="1"/>
  <c r="P432" i="3"/>
  <c r="P444" i="3"/>
  <c r="AD444" i="3" s="1"/>
  <c r="P456" i="3"/>
  <c r="AD456" i="3" s="1"/>
  <c r="P468" i="3"/>
  <c r="AC468" i="3" s="1"/>
  <c r="P480" i="3"/>
  <c r="AC480" i="3" s="1"/>
  <c r="P492" i="3"/>
  <c r="AD492" i="3" s="1"/>
  <c r="P504" i="3"/>
  <c r="AD504" i="3" s="1"/>
  <c r="P516" i="3"/>
  <c r="P528" i="3"/>
  <c r="P540" i="3"/>
  <c r="P552" i="3"/>
  <c r="P564" i="3"/>
  <c r="AD564" i="3" s="1"/>
  <c r="P576" i="3"/>
  <c r="AC576" i="3" s="1"/>
  <c r="P588" i="3"/>
  <c r="P600" i="3"/>
  <c r="AC600" i="3" s="1"/>
  <c r="P320" i="3"/>
  <c r="P427" i="3"/>
  <c r="AC427" i="3" s="1"/>
  <c r="P325" i="3"/>
  <c r="AD325" i="3" s="1"/>
  <c r="P337" i="3"/>
  <c r="AC337" i="3" s="1"/>
  <c r="P349" i="3"/>
  <c r="AC349" i="3" s="1"/>
  <c r="P361" i="3"/>
  <c r="P373" i="3"/>
  <c r="P385" i="3"/>
  <c r="P397" i="3"/>
  <c r="P409" i="3"/>
  <c r="P421" i="3"/>
  <c r="AC421" i="3" s="1"/>
  <c r="P433" i="3"/>
  <c r="P445" i="3"/>
  <c r="AC445" i="3" s="1"/>
  <c r="P457" i="3"/>
  <c r="AC457" i="3" s="1"/>
  <c r="P469" i="3"/>
  <c r="P481" i="3"/>
  <c r="AC481" i="3" s="1"/>
  <c r="P493" i="3"/>
  <c r="AD493" i="3" s="1"/>
  <c r="P505" i="3"/>
  <c r="AC505" i="3" s="1"/>
  <c r="P517" i="3"/>
  <c r="AC517" i="3" s="1"/>
  <c r="P529" i="3"/>
  <c r="P541" i="3"/>
  <c r="P553" i="3"/>
  <c r="AD553" i="3" s="1"/>
  <c r="P565" i="3"/>
  <c r="P577" i="3"/>
  <c r="AD577" i="3" s="1"/>
  <c r="P589" i="3"/>
  <c r="AD589" i="3" s="1"/>
  <c r="P601" i="3"/>
  <c r="P321" i="3"/>
  <c r="AC321" i="3" s="1"/>
  <c r="P326" i="3"/>
  <c r="AD326" i="3" s="1"/>
  <c r="P338" i="3"/>
  <c r="AD338" i="3" s="1"/>
  <c r="P350" i="3"/>
  <c r="AD350" i="3" s="1"/>
  <c r="P362" i="3"/>
  <c r="P374" i="3"/>
  <c r="AC374" i="3" s="1"/>
  <c r="P386" i="3"/>
  <c r="P398" i="3"/>
  <c r="AD398" i="3" s="1"/>
  <c r="P410" i="3"/>
  <c r="P422" i="3"/>
  <c r="AC422" i="3" s="1"/>
  <c r="P434" i="3"/>
  <c r="AD434" i="3" s="1"/>
  <c r="P446" i="3"/>
  <c r="AD446" i="3" s="1"/>
  <c r="P458" i="3"/>
  <c r="AD458" i="3" s="1"/>
  <c r="P470" i="3"/>
  <c r="P482" i="3"/>
  <c r="AD482" i="3" s="1"/>
  <c r="P494" i="3"/>
  <c r="P506" i="3"/>
  <c r="AD506" i="3" s="1"/>
  <c r="P518" i="3"/>
  <c r="P530" i="3"/>
  <c r="P542" i="3"/>
  <c r="AD542" i="3" s="1"/>
  <c r="P554" i="3"/>
  <c r="P566" i="3"/>
  <c r="AD566" i="3" s="1"/>
  <c r="P578" i="3"/>
  <c r="P590" i="3"/>
  <c r="AC590" i="3" s="1"/>
  <c r="P602" i="3"/>
  <c r="AC602" i="3" s="1"/>
  <c r="P322" i="3"/>
  <c r="AC322" i="3" s="1"/>
  <c r="P355" i="3"/>
  <c r="P327" i="3"/>
  <c r="AD327" i="3" s="1"/>
  <c r="P339" i="3"/>
  <c r="AD339" i="3" s="1"/>
  <c r="P351" i="3"/>
  <c r="P363" i="3"/>
  <c r="AD363" i="3" s="1"/>
  <c r="P375" i="3"/>
  <c r="AD375" i="3" s="1"/>
  <c r="P387" i="3"/>
  <c r="AC387" i="3" s="1"/>
  <c r="P399" i="3"/>
  <c r="P411" i="3"/>
  <c r="AC411" i="3" s="1"/>
  <c r="P423" i="3"/>
  <c r="AD423" i="3" s="1"/>
  <c r="P435" i="3"/>
  <c r="AC435" i="3" s="1"/>
  <c r="P447" i="3"/>
  <c r="AC447" i="3" s="1"/>
  <c r="P459" i="3"/>
  <c r="P471" i="3"/>
  <c r="P483" i="3"/>
  <c r="AD483" i="3" s="1"/>
  <c r="P495" i="3"/>
  <c r="AD495" i="3" s="1"/>
  <c r="P507" i="3"/>
  <c r="AD507" i="3" s="1"/>
  <c r="P519" i="3"/>
  <c r="AD519" i="3" s="1"/>
  <c r="P531" i="3"/>
  <c r="AC531" i="3" s="1"/>
  <c r="P543" i="3"/>
  <c r="AD543" i="3" s="1"/>
  <c r="P555" i="3"/>
  <c r="AD555" i="3" s="1"/>
  <c r="P567" i="3"/>
  <c r="AD567" i="3" s="1"/>
  <c r="P579" i="3"/>
  <c r="AD579" i="3" s="1"/>
  <c r="P591" i="3"/>
  <c r="AD591" i="3" s="1"/>
  <c r="P603" i="3"/>
  <c r="AC603" i="3" s="1"/>
  <c r="P323" i="3"/>
  <c r="AD323" i="3" s="1"/>
  <c r="P328" i="3"/>
  <c r="AD328" i="3" s="1"/>
  <c r="P340" i="3"/>
  <c r="AD340" i="3" s="1"/>
  <c r="P352" i="3"/>
  <c r="P364" i="3"/>
  <c r="AD364" i="3" s="1"/>
  <c r="P376" i="3"/>
  <c r="P388" i="3"/>
  <c r="AC388" i="3" s="1"/>
  <c r="P400" i="3"/>
  <c r="P412" i="3"/>
  <c r="P424" i="3"/>
  <c r="P436" i="3"/>
  <c r="AD436" i="3" s="1"/>
  <c r="P448" i="3"/>
  <c r="P460" i="3"/>
  <c r="AD460" i="3" s="1"/>
  <c r="P472" i="3"/>
  <c r="AD472" i="3" s="1"/>
  <c r="P484" i="3"/>
  <c r="P496" i="3"/>
  <c r="P508" i="3"/>
  <c r="AD508" i="3" s="1"/>
  <c r="P520" i="3"/>
  <c r="AD520" i="3" s="1"/>
  <c r="P532" i="3"/>
  <c r="AC532" i="3" s="1"/>
  <c r="P544" i="3"/>
  <c r="AD544" i="3" s="1"/>
  <c r="P556" i="3"/>
  <c r="AD556" i="3" s="1"/>
  <c r="P568" i="3"/>
  <c r="AD568" i="3" s="1"/>
  <c r="P580" i="3"/>
  <c r="AD580" i="3" s="1"/>
  <c r="P592" i="3"/>
  <c r="AD592" i="3" s="1"/>
  <c r="P604" i="3"/>
  <c r="P324" i="3"/>
  <c r="V14" i="3"/>
  <c r="P329" i="3"/>
  <c r="P341" i="3"/>
  <c r="AD341" i="3" s="1"/>
  <c r="P353" i="3"/>
  <c r="AC353" i="3" s="1"/>
  <c r="P365" i="3"/>
  <c r="AD365" i="3" s="1"/>
  <c r="P377" i="3"/>
  <c r="AC377" i="3" s="1"/>
  <c r="P389" i="3"/>
  <c r="AC389" i="3" s="1"/>
  <c r="P401" i="3"/>
  <c r="AD401" i="3" s="1"/>
  <c r="P413" i="3"/>
  <c r="AC413" i="3" s="1"/>
  <c r="P425" i="3"/>
  <c r="AD425" i="3" s="1"/>
  <c r="P437" i="3"/>
  <c r="P449" i="3"/>
  <c r="AD449" i="3" s="1"/>
  <c r="P461" i="3"/>
  <c r="AC461" i="3" s="1"/>
  <c r="P473" i="3"/>
  <c r="AC473" i="3" s="1"/>
  <c r="P485" i="3"/>
  <c r="P497" i="3"/>
  <c r="AC497" i="3" s="1"/>
  <c r="P509" i="3"/>
  <c r="P521" i="3"/>
  <c r="AD521" i="3" s="1"/>
  <c r="P533" i="3"/>
  <c r="AD533" i="3" s="1"/>
  <c r="P545" i="3"/>
  <c r="P557" i="3"/>
  <c r="P569" i="3"/>
  <c r="AD569" i="3" s="1"/>
  <c r="P581" i="3"/>
  <c r="P593" i="3"/>
  <c r="AD593" i="3" s="1"/>
  <c r="P605" i="3"/>
  <c r="P318" i="3"/>
  <c r="AC318" i="3" s="1"/>
  <c r="P343" i="3"/>
  <c r="AC343" i="3" s="1"/>
  <c r="P367" i="3"/>
  <c r="AC367" i="3" s="1"/>
  <c r="P391" i="3"/>
  <c r="AC391" i="3" s="1"/>
  <c r="P439" i="3"/>
  <c r="AC439" i="3" s="1"/>
  <c r="P463" i="3"/>
  <c r="P487" i="3"/>
  <c r="P511" i="3"/>
  <c r="P535" i="3"/>
  <c r="AC535" i="3" s="1"/>
  <c r="P559" i="3"/>
  <c r="P583" i="3"/>
  <c r="AC583" i="3" s="1"/>
  <c r="P607" i="3"/>
  <c r="AC607" i="3" s="1"/>
  <c r="P330" i="3"/>
  <c r="AD330" i="3" s="1"/>
  <c r="P342" i="3"/>
  <c r="AD342" i="3" s="1"/>
  <c r="P354" i="3"/>
  <c r="P366" i="3"/>
  <c r="P378" i="3"/>
  <c r="P390" i="3"/>
  <c r="P402" i="3"/>
  <c r="AC402" i="3" s="1"/>
  <c r="P414" i="3"/>
  <c r="AD414" i="3" s="1"/>
  <c r="P426" i="3"/>
  <c r="AD426" i="3" s="1"/>
  <c r="P438" i="3"/>
  <c r="P450" i="3"/>
  <c r="AC450" i="3" s="1"/>
  <c r="P462" i="3"/>
  <c r="AC462" i="3" s="1"/>
  <c r="P474" i="3"/>
  <c r="AC474" i="3" s="1"/>
  <c r="P486" i="3"/>
  <c r="AC486" i="3" s="1"/>
  <c r="P498" i="3"/>
  <c r="AD498" i="3" s="1"/>
  <c r="P510" i="3"/>
  <c r="AC510" i="3" s="1"/>
  <c r="P522" i="3"/>
  <c r="AD522" i="3" s="1"/>
  <c r="P534" i="3"/>
  <c r="P546" i="3"/>
  <c r="AD546" i="3" s="1"/>
  <c r="P558" i="3"/>
  <c r="AC558" i="3" s="1"/>
  <c r="P570" i="3"/>
  <c r="AD570" i="3" s="1"/>
  <c r="P582" i="3"/>
  <c r="P594" i="3"/>
  <c r="AC594" i="3" s="1"/>
  <c r="P606" i="3"/>
  <c r="AD606" i="3" s="1"/>
  <c r="P317" i="3"/>
  <c r="AC317" i="3" s="1"/>
  <c r="T14" i="3"/>
  <c r="P331" i="3"/>
  <c r="P379" i="3"/>
  <c r="AC379" i="3" s="1"/>
  <c r="P403" i="3"/>
  <c r="AC403" i="3" s="1"/>
  <c r="P451" i="3"/>
  <c r="AC451" i="3" s="1"/>
  <c r="P475" i="3"/>
  <c r="AD475" i="3" s="1"/>
  <c r="P499" i="3"/>
  <c r="AC499" i="3" s="1"/>
  <c r="P523" i="3"/>
  <c r="P547" i="3"/>
  <c r="P571" i="3"/>
  <c r="P595" i="3"/>
  <c r="AD595" i="3" s="1"/>
  <c r="P332" i="3"/>
  <c r="AC332" i="3" s="1"/>
  <c r="P344" i="3"/>
  <c r="AC344" i="3" s="1"/>
  <c r="P356" i="3"/>
  <c r="AC356" i="3" s="1"/>
  <c r="P368" i="3"/>
  <c r="AD368" i="3" s="1"/>
  <c r="P380" i="3"/>
  <c r="AC380" i="3" s="1"/>
  <c r="P392" i="3"/>
  <c r="P404" i="3"/>
  <c r="AC404" i="3" s="1"/>
  <c r="P416" i="3"/>
  <c r="AD416" i="3" s="1"/>
  <c r="P428" i="3"/>
  <c r="AC428" i="3" s="1"/>
  <c r="P440" i="3"/>
  <c r="P452" i="3"/>
  <c r="AD452" i="3" s="1"/>
  <c r="P464" i="3"/>
  <c r="AD464" i="3" s="1"/>
  <c r="P476" i="3"/>
  <c r="AC476" i="3" s="1"/>
  <c r="P488" i="3"/>
  <c r="P500" i="3"/>
  <c r="P512" i="3"/>
  <c r="AC512" i="3" s="1"/>
  <c r="P524" i="3"/>
  <c r="P536" i="3"/>
  <c r="P548" i="3"/>
  <c r="AD548" i="3" s="1"/>
  <c r="P560" i="3"/>
  <c r="AD560" i="3" s="1"/>
  <c r="P572" i="3"/>
  <c r="AC572" i="3" s="1"/>
  <c r="P584" i="3"/>
  <c r="P596" i="3"/>
  <c r="AC596" i="3" s="1"/>
  <c r="P608" i="3"/>
  <c r="AD608" i="3" s="1"/>
  <c r="P333" i="3"/>
  <c r="AC333" i="3" s="1"/>
  <c r="P345" i="3"/>
  <c r="AD345" i="3" s="1"/>
  <c r="P357" i="3"/>
  <c r="AD357" i="3" s="1"/>
  <c r="P369" i="3"/>
  <c r="AC369" i="3" s="1"/>
  <c r="P381" i="3"/>
  <c r="AD381" i="3" s="1"/>
  <c r="P393" i="3"/>
  <c r="AD393" i="3" s="1"/>
  <c r="P405" i="3"/>
  <c r="AD405" i="3" s="1"/>
  <c r="P417" i="3"/>
  <c r="AD417" i="3" s="1"/>
  <c r="P429" i="3"/>
  <c r="AD429" i="3" s="1"/>
  <c r="P441" i="3"/>
  <c r="P453" i="3"/>
  <c r="P465" i="3"/>
  <c r="AC465" i="3" s="1"/>
  <c r="P477" i="3"/>
  <c r="AD477" i="3" s="1"/>
  <c r="P489" i="3"/>
  <c r="AD489" i="3" s="1"/>
  <c r="P501" i="3"/>
  <c r="AD501" i="3" s="1"/>
  <c r="P513" i="3"/>
  <c r="AD513" i="3" s="1"/>
  <c r="P525" i="3"/>
  <c r="P537" i="3"/>
  <c r="P549" i="3"/>
  <c r="AD549" i="3" s="1"/>
  <c r="P561" i="3"/>
  <c r="AD561" i="3" s="1"/>
  <c r="P573" i="3"/>
  <c r="AD573" i="3" s="1"/>
  <c r="P585" i="3"/>
  <c r="AD585" i="3" s="1"/>
  <c r="P597" i="3"/>
  <c r="AC597" i="3" s="1"/>
  <c r="P609" i="3"/>
  <c r="AD609" i="3" s="1"/>
  <c r="P334" i="3"/>
  <c r="AD334" i="3" s="1"/>
  <c r="P346" i="3"/>
  <c r="P358" i="3"/>
  <c r="AD358" i="3" s="1"/>
  <c r="P370" i="3"/>
  <c r="AD370" i="3" s="1"/>
  <c r="P382" i="3"/>
  <c r="AD382" i="3" s="1"/>
  <c r="P394" i="3"/>
  <c r="P406" i="3"/>
  <c r="AD406" i="3" s="1"/>
  <c r="P418" i="3"/>
  <c r="AC418" i="3" s="1"/>
  <c r="P430" i="3"/>
  <c r="P442" i="3"/>
  <c r="P454" i="3"/>
  <c r="AC454" i="3" s="1"/>
  <c r="P466" i="3"/>
  <c r="AC466" i="3" s="1"/>
  <c r="P478" i="3"/>
  <c r="AC478" i="3" s="1"/>
  <c r="P490" i="3"/>
  <c r="AC490" i="3" s="1"/>
  <c r="P502" i="3"/>
  <c r="AC502" i="3" s="1"/>
  <c r="P514" i="3"/>
  <c r="P526" i="3"/>
  <c r="AC526" i="3" s="1"/>
  <c r="P538" i="3"/>
  <c r="AC538" i="3" s="1"/>
  <c r="P550" i="3"/>
  <c r="AC550" i="3" s="1"/>
  <c r="P562" i="3"/>
  <c r="P574" i="3"/>
  <c r="AC574" i="3" s="1"/>
  <c r="P586" i="3"/>
  <c r="AD586" i="3" s="1"/>
  <c r="P598" i="3"/>
  <c r="AD598" i="3" s="1"/>
  <c r="P611" i="3"/>
  <c r="AC611" i="3" s="1"/>
  <c r="P335" i="3"/>
  <c r="AD335" i="3" s="1"/>
  <c r="P347" i="3"/>
  <c r="AD347" i="3" s="1"/>
  <c r="P359" i="3"/>
  <c r="AC359" i="3" s="1"/>
  <c r="P371" i="3"/>
  <c r="AD371" i="3" s="1"/>
  <c r="P383" i="3"/>
  <c r="AD383" i="3" s="1"/>
  <c r="P395" i="3"/>
  <c r="AC395" i="3" s="1"/>
  <c r="P407" i="3"/>
  <c r="AD407" i="3" s="1"/>
  <c r="P419" i="3"/>
  <c r="AD419" i="3" s="1"/>
  <c r="P431" i="3"/>
  <c r="AC431" i="3" s="1"/>
  <c r="P443" i="3"/>
  <c r="P455" i="3"/>
  <c r="AD455" i="3" s="1"/>
  <c r="P467" i="3"/>
  <c r="P479" i="3"/>
  <c r="P491" i="3"/>
  <c r="P503" i="3"/>
  <c r="AD503" i="3" s="1"/>
  <c r="P515" i="3"/>
  <c r="AD515" i="3" s="1"/>
  <c r="P527" i="3"/>
  <c r="P539" i="3"/>
  <c r="AC539" i="3" s="1"/>
  <c r="P551" i="3"/>
  <c r="AD551" i="3" s="1"/>
  <c r="P563" i="3"/>
  <c r="AD563" i="3" s="1"/>
  <c r="P575" i="3"/>
  <c r="AD575" i="3" s="1"/>
  <c r="P587" i="3"/>
  <c r="P599" i="3"/>
  <c r="AD599" i="3" s="1"/>
  <c r="P319" i="3"/>
  <c r="AD319" i="3" s="1"/>
  <c r="P415" i="3"/>
  <c r="AC415" i="3" s="1"/>
  <c r="T20" i="3"/>
  <c r="P20" i="3"/>
  <c r="R20" i="3"/>
  <c r="T19" i="3"/>
  <c r="V19" i="3"/>
  <c r="T68" i="3"/>
  <c r="T44" i="3"/>
  <c r="T288" i="3"/>
  <c r="T138" i="3"/>
  <c r="T241" i="3"/>
  <c r="T246" i="3"/>
  <c r="T244" i="3"/>
  <c r="T152" i="3"/>
  <c r="T74" i="3"/>
  <c r="T164" i="3"/>
  <c r="T177" i="3"/>
  <c r="T215" i="3"/>
  <c r="T242" i="3"/>
  <c r="T193" i="3"/>
  <c r="T21" i="3"/>
  <c r="T104" i="3"/>
  <c r="T89" i="3"/>
  <c r="T110" i="3"/>
  <c r="T148" i="3"/>
  <c r="T56" i="3"/>
  <c r="T304" i="3"/>
  <c r="T73" i="3"/>
  <c r="T77" i="3"/>
  <c r="T106" i="3"/>
  <c r="T275" i="3"/>
  <c r="T240" i="3"/>
  <c r="T69" i="3"/>
  <c r="T276" i="3"/>
  <c r="T114" i="3"/>
  <c r="T57" i="3"/>
  <c r="T224" i="3"/>
  <c r="T46" i="3"/>
  <c r="T72" i="3"/>
  <c r="V290" i="3"/>
  <c r="T162" i="3"/>
  <c r="T88" i="3"/>
  <c r="T252" i="3"/>
  <c r="T53" i="3"/>
  <c r="T120" i="3"/>
  <c r="T205" i="3"/>
  <c r="T149" i="3"/>
  <c r="T168" i="3"/>
  <c r="T256" i="3"/>
  <c r="V237" i="3"/>
  <c r="T32" i="3"/>
  <c r="T190" i="3"/>
  <c r="T54" i="3"/>
  <c r="T249" i="3"/>
  <c r="T132" i="3"/>
  <c r="T179" i="3"/>
  <c r="T113" i="3"/>
  <c r="T147" i="3"/>
  <c r="T289" i="3"/>
  <c r="T262" i="3"/>
  <c r="T18" i="3"/>
  <c r="T271" i="3"/>
  <c r="T297" i="3"/>
  <c r="V288" i="3"/>
  <c r="V151" i="3"/>
  <c r="V158" i="3"/>
  <c r="V208" i="3"/>
  <c r="V79" i="3"/>
  <c r="V87" i="3"/>
  <c r="V109" i="3"/>
  <c r="V28" i="3"/>
  <c r="V164" i="3"/>
  <c r="V50" i="3"/>
  <c r="V33" i="3"/>
  <c r="V176" i="3"/>
  <c r="V292" i="3"/>
  <c r="V24" i="3"/>
  <c r="V127" i="3"/>
  <c r="V147" i="3"/>
  <c r="V195" i="3"/>
  <c r="V287" i="3"/>
  <c r="V242" i="3"/>
  <c r="V102" i="3"/>
  <c r="V71" i="3"/>
  <c r="V304" i="3"/>
  <c r="V60" i="3"/>
  <c r="V181" i="3"/>
  <c r="V217" i="3"/>
  <c r="V171" i="3"/>
  <c r="V280" i="3"/>
  <c r="T115" i="3"/>
  <c r="T150" i="3"/>
  <c r="T63" i="3"/>
  <c r="T165" i="3"/>
  <c r="T191" i="3"/>
  <c r="T122" i="3"/>
  <c r="T181" i="3"/>
  <c r="T301" i="3"/>
  <c r="T116" i="3"/>
  <c r="V301" i="3"/>
  <c r="T121" i="3"/>
  <c r="T117" i="3"/>
  <c r="T65" i="3"/>
  <c r="V306" i="3"/>
  <c r="T169" i="3"/>
  <c r="T136" i="3"/>
  <c r="T213" i="3"/>
  <c r="T227" i="3"/>
  <c r="T133" i="3"/>
  <c r="T258" i="3"/>
  <c r="V298" i="3"/>
  <c r="T48" i="3"/>
  <c r="V30" i="3"/>
  <c r="V159" i="3"/>
  <c r="V154" i="3"/>
  <c r="V137" i="3"/>
  <c r="V175" i="3"/>
  <c r="V165" i="3"/>
  <c r="V188" i="3"/>
  <c r="V278" i="3"/>
  <c r="V43" i="3"/>
  <c r="V160" i="3"/>
  <c r="V211" i="3"/>
  <c r="V138" i="3"/>
  <c r="V85" i="3"/>
  <c r="V93" i="3"/>
  <c r="V260" i="3"/>
  <c r="V107" i="3"/>
  <c r="V46" i="3"/>
  <c r="V214" i="3"/>
  <c r="V83" i="3"/>
  <c r="V25" i="3"/>
  <c r="V70" i="3"/>
  <c r="V56" i="3"/>
  <c r="V59" i="3"/>
  <c r="V21" i="3"/>
  <c r="V16" i="3"/>
  <c r="V73" i="3"/>
  <c r="V248" i="3"/>
  <c r="V194" i="3"/>
  <c r="V277" i="3"/>
  <c r="V281" i="3"/>
  <c r="V132" i="3"/>
  <c r="V215" i="3"/>
  <c r="V90" i="3"/>
  <c r="T129" i="3"/>
  <c r="T137" i="3"/>
  <c r="T236" i="3"/>
  <c r="V297" i="3"/>
  <c r="T60" i="3"/>
  <c r="AC60" i="3" s="1"/>
  <c r="T91" i="3"/>
  <c r="T207" i="3"/>
  <c r="T182" i="3"/>
  <c r="T134" i="3"/>
  <c r="T50" i="3"/>
  <c r="T194" i="3"/>
  <c r="T163" i="3"/>
  <c r="T151" i="3"/>
  <c r="V142" i="3"/>
  <c r="T284" i="3"/>
  <c r="T66" i="3"/>
  <c r="T222" i="3"/>
  <c r="T208" i="3"/>
  <c r="T257" i="3"/>
  <c r="T153" i="3"/>
  <c r="T278" i="3"/>
  <c r="T292" i="3"/>
  <c r="T174" i="3"/>
  <c r="T102" i="3"/>
  <c r="V91" i="3"/>
  <c r="V149" i="3"/>
  <c r="V166" i="3"/>
  <c r="V47" i="3"/>
  <c r="V125" i="3"/>
  <c r="V238" i="3"/>
  <c r="V227" i="3"/>
  <c r="V140" i="3"/>
  <c r="V189" i="3"/>
  <c r="V202" i="3"/>
  <c r="V78" i="3"/>
  <c r="V174" i="3"/>
  <c r="V148" i="3"/>
  <c r="V272" i="3"/>
  <c r="V120" i="3"/>
  <c r="V291" i="3"/>
  <c r="V253" i="3"/>
  <c r="V92" i="3"/>
  <c r="V223" i="3"/>
  <c r="V123" i="3"/>
  <c r="V17" i="3"/>
  <c r="V303" i="3"/>
  <c r="T221" i="3"/>
  <c r="V105" i="3"/>
  <c r="V112" i="3"/>
  <c r="V286" i="3"/>
  <c r="V258" i="3"/>
  <c r="T143" i="3"/>
  <c r="T298" i="3"/>
  <c r="T86" i="3"/>
  <c r="T305" i="3"/>
  <c r="T154" i="3"/>
  <c r="T141" i="3"/>
  <c r="V307" i="3"/>
  <c r="T201" i="3"/>
  <c r="T135" i="3"/>
  <c r="T85" i="3"/>
  <c r="T180" i="3"/>
  <c r="T125" i="3"/>
  <c r="T189" i="3"/>
  <c r="AD189" i="3" s="1"/>
  <c r="T229" i="3"/>
  <c r="T64" i="3"/>
  <c r="T27" i="3"/>
  <c r="T47" i="3"/>
  <c r="T112" i="3"/>
  <c r="T226" i="3"/>
  <c r="T273" i="3"/>
  <c r="T217" i="3"/>
  <c r="T300" i="3"/>
  <c r="T123" i="3"/>
  <c r="V230" i="3"/>
  <c r="V103" i="3"/>
  <c r="V131" i="3"/>
  <c r="V210" i="3"/>
  <c r="V285" i="3"/>
  <c r="V233" i="3"/>
  <c r="V80" i="3"/>
  <c r="V36" i="3"/>
  <c r="V269" i="3"/>
  <c r="V252" i="3"/>
  <c r="V254" i="3"/>
  <c r="V113" i="3"/>
  <c r="V95" i="3"/>
  <c r="V216" i="3"/>
  <c r="V27" i="3"/>
  <c r="V155" i="3"/>
  <c r="V51" i="3"/>
  <c r="V96" i="3"/>
  <c r="V35" i="3"/>
  <c r="V192" i="3"/>
  <c r="T183" i="3"/>
  <c r="V289" i="3"/>
  <c r="V118" i="3"/>
  <c r="V66" i="3"/>
  <c r="T283" i="3"/>
  <c r="T105" i="3"/>
  <c r="T52" i="3"/>
  <c r="T70" i="3"/>
  <c r="T166" i="3"/>
  <c r="T216" i="3"/>
  <c r="T171" i="3"/>
  <c r="T274" i="3"/>
  <c r="T270" i="3"/>
  <c r="T87" i="3"/>
  <c r="T286" i="3"/>
  <c r="T285" i="3"/>
  <c r="T206" i="3"/>
  <c r="V139" i="3"/>
  <c r="T61" i="3"/>
  <c r="T176" i="3"/>
  <c r="T210" i="3"/>
  <c r="T291" i="3"/>
  <c r="T78" i="3"/>
  <c r="T94" i="3"/>
  <c r="T41" i="3"/>
  <c r="T83" i="3"/>
  <c r="T211" i="3"/>
  <c r="V234" i="3"/>
  <c r="V245" i="3"/>
  <c r="V114" i="3"/>
  <c r="V283" i="3"/>
  <c r="V45" i="3"/>
  <c r="V163" i="3"/>
  <c r="V76" i="3"/>
  <c r="V106" i="3"/>
  <c r="V168" i="3"/>
  <c r="V212" i="3"/>
  <c r="V39" i="3"/>
  <c r="V37" i="3"/>
  <c r="V135" i="3"/>
  <c r="V128" i="3"/>
  <c r="V244" i="3"/>
  <c r="V222" i="3"/>
  <c r="V200" i="3"/>
  <c r="V88" i="3"/>
  <c r="V205" i="3"/>
  <c r="V22" i="3"/>
  <c r="V65" i="3"/>
  <c r="V64" i="3"/>
  <c r="V81" i="3"/>
  <c r="V219" i="3"/>
  <c r="V247" i="3"/>
  <c r="V134" i="3"/>
  <c r="V267" i="3"/>
  <c r="V220" i="3"/>
  <c r="V183" i="3"/>
  <c r="V279" i="3"/>
  <c r="V75" i="3"/>
  <c r="V162" i="3"/>
  <c r="T40" i="3"/>
  <c r="T109" i="3"/>
  <c r="T295" i="3"/>
  <c r="T36" i="3"/>
  <c r="T234" i="3"/>
  <c r="AD234" i="3" s="1"/>
  <c r="T29" i="3"/>
  <c r="T281" i="3"/>
  <c r="AC281" i="3" s="1"/>
  <c r="T33" i="3"/>
  <c r="AC33" i="3" s="1"/>
  <c r="T264" i="3"/>
  <c r="T172" i="3"/>
  <c r="T24" i="3"/>
  <c r="T45" i="3"/>
  <c r="T235" i="3"/>
  <c r="T265" i="3"/>
  <c r="T58" i="3"/>
  <c r="T81" i="3"/>
  <c r="T197" i="3"/>
  <c r="T17" i="3"/>
  <c r="AC17" i="3" s="1"/>
  <c r="T140" i="3"/>
  <c r="T167" i="3"/>
  <c r="T204" i="3"/>
  <c r="T296" i="3"/>
  <c r="T254" i="3"/>
  <c r="V161" i="3"/>
  <c r="V41" i="3"/>
  <c r="V231" i="3"/>
  <c r="V197" i="3"/>
  <c r="V122" i="3"/>
  <c r="V157" i="3"/>
  <c r="V229" i="3"/>
  <c r="V108" i="3"/>
  <c r="V117" i="3"/>
  <c r="V156" i="3"/>
  <c r="V150" i="3"/>
  <c r="V259" i="3"/>
  <c r="V251" i="3"/>
  <c r="V130" i="3"/>
  <c r="V264" i="3"/>
  <c r="V34" i="3"/>
  <c r="V262" i="3"/>
  <c r="V104" i="3"/>
  <c r="V198" i="3"/>
  <c r="V191" i="3"/>
  <c r="V199" i="3"/>
  <c r="V69" i="3"/>
  <c r="V294" i="3"/>
  <c r="V67" i="3"/>
  <c r="T127" i="3"/>
  <c r="T124" i="3"/>
  <c r="T192" i="3"/>
  <c r="T250" i="3"/>
  <c r="T218" i="3"/>
  <c r="T277" i="3"/>
  <c r="T184" i="3"/>
  <c r="T62" i="3"/>
  <c r="T199" i="3"/>
  <c r="AD199" i="3" s="1"/>
  <c r="T139" i="3"/>
  <c r="T93" i="3"/>
  <c r="T42" i="3"/>
  <c r="T294" i="3"/>
  <c r="T98" i="3"/>
  <c r="T308" i="3"/>
  <c r="T34" i="3"/>
  <c r="T145" i="3"/>
  <c r="T75" i="3"/>
  <c r="T247" i="3"/>
  <c r="T279" i="3"/>
  <c r="T30" i="3"/>
  <c r="AC30" i="3" s="1"/>
  <c r="T266" i="3"/>
  <c r="T259" i="3"/>
  <c r="V224" i="3"/>
  <c r="V170" i="3"/>
  <c r="V235" i="3"/>
  <c r="V275" i="3"/>
  <c r="V42" i="3"/>
  <c r="V153" i="3"/>
  <c r="V293" i="3"/>
  <c r="V246" i="3"/>
  <c r="V40" i="3"/>
  <c r="V271" i="3"/>
  <c r="AC271" i="3" s="1"/>
  <c r="V273" i="3"/>
  <c r="V196" i="3"/>
  <c r="V86" i="3"/>
  <c r="V282" i="3"/>
  <c r="V26" i="3"/>
  <c r="V187" i="3"/>
  <c r="V276" i="3"/>
  <c r="V82" i="3"/>
  <c r="V115" i="3"/>
  <c r="V207" i="3"/>
  <c r="V119" i="3"/>
  <c r="V72" i="3"/>
  <c r="V55" i="3"/>
  <c r="V18" i="3"/>
  <c r="AD18" i="3" s="1"/>
  <c r="V74" i="3"/>
  <c r="T92" i="3"/>
  <c r="V101" i="3"/>
  <c r="V110" i="3"/>
  <c r="T293" i="3"/>
  <c r="T223" i="3"/>
  <c r="T26" i="3"/>
  <c r="T245" i="3"/>
  <c r="AD245" i="3" s="1"/>
  <c r="T38" i="3"/>
  <c r="T290" i="3"/>
  <c r="T71" i="3"/>
  <c r="T23" i="3"/>
  <c r="T158" i="3"/>
  <c r="T272" i="3"/>
  <c r="T103" i="3"/>
  <c r="T80" i="3"/>
  <c r="T146" i="3"/>
  <c r="T155" i="3"/>
  <c r="T238" i="3"/>
  <c r="T128" i="3"/>
  <c r="AD128" i="3" s="1"/>
  <c r="T195" i="3"/>
  <c r="T55" i="3"/>
  <c r="T306" i="3"/>
  <c r="T263" i="3"/>
  <c r="T157" i="3"/>
  <c r="T196" i="3"/>
  <c r="V126" i="3"/>
  <c r="V204" i="3"/>
  <c r="V124" i="3"/>
  <c r="V145" i="3"/>
  <c r="V182" i="3"/>
  <c r="V274" i="3"/>
  <c r="V172" i="3"/>
  <c r="V213" i="3"/>
  <c r="V116" i="3"/>
  <c r="V206" i="3"/>
  <c r="V29" i="3"/>
  <c r="V100" i="3"/>
  <c r="V190" i="3"/>
  <c r="V236" i="3"/>
  <c r="V167" i="3"/>
  <c r="V201" i="3"/>
  <c r="V266" i="3"/>
  <c r="V240" i="3"/>
  <c r="V265" i="3"/>
  <c r="V141" i="3"/>
  <c r="AD141" i="3" s="1"/>
  <c r="V23" i="3"/>
  <c r="V15" i="3"/>
  <c r="V57" i="3"/>
  <c r="V63" i="3"/>
  <c r="V54" i="3"/>
  <c r="V62" i="3"/>
  <c r="V268" i="3"/>
  <c r="V225" i="3"/>
  <c r="V256" i="3"/>
  <c r="V239" i="3"/>
  <c r="V111" i="3"/>
  <c r="V61" i="3"/>
  <c r="V203" i="3"/>
  <c r="V261" i="3"/>
  <c r="T101" i="3"/>
  <c r="AD101" i="3" s="1"/>
  <c r="T35" i="3"/>
  <c r="AC35" i="3" s="1"/>
  <c r="T268" i="3"/>
  <c r="T51" i="3"/>
  <c r="T219" i="3"/>
  <c r="V295" i="3"/>
  <c r="V284" i="3"/>
  <c r="T253" i="3"/>
  <c r="T303" i="3"/>
  <c r="AD303" i="3" s="1"/>
  <c r="T230" i="3"/>
  <c r="T239" i="3"/>
  <c r="V308" i="3"/>
  <c r="T228" i="3"/>
  <c r="T160" i="3"/>
  <c r="T97" i="3"/>
  <c r="T231" i="3"/>
  <c r="AD231" i="3" s="1"/>
  <c r="V299" i="3"/>
  <c r="T170" i="3"/>
  <c r="AC170" i="3" s="1"/>
  <c r="V221" i="3"/>
  <c r="T302" i="3"/>
  <c r="T287" i="3"/>
  <c r="T37" i="3"/>
  <c r="AD37" i="3" s="1"/>
  <c r="T100" i="3"/>
  <c r="V136" i="3"/>
  <c r="V185" i="3"/>
  <c r="V133" i="3"/>
  <c r="V48" i="3"/>
  <c r="V97" i="3"/>
  <c r="V270" i="3"/>
  <c r="V177" i="3"/>
  <c r="V184" i="3"/>
  <c r="V31" i="3"/>
  <c r="V98" i="3"/>
  <c r="V84" i="3"/>
  <c r="V249" i="3"/>
  <c r="V129" i="3"/>
  <c r="V218" i="3"/>
  <c r="V186" i="3"/>
  <c r="V179" i="3"/>
  <c r="T299" i="3"/>
  <c r="V209" i="3"/>
  <c r="V32" i="3"/>
  <c r="V58" i="3"/>
  <c r="T232" i="3"/>
  <c r="T28" i="3"/>
  <c r="AC28" i="3" s="1"/>
  <c r="T119" i="3"/>
  <c r="T31" i="3"/>
  <c r="T233" i="3"/>
  <c r="T79" i="3"/>
  <c r="T280" i="3"/>
  <c r="T260" i="3"/>
  <c r="T15" i="3"/>
  <c r="T131" i="3"/>
  <c r="T90" i="3"/>
  <c r="T107" i="3"/>
  <c r="T25" i="3"/>
  <c r="AC25" i="3" s="1"/>
  <c r="T212" i="3"/>
  <c r="T237" i="3"/>
  <c r="AC237" i="3" s="1"/>
  <c r="V300" i="3"/>
  <c r="T209" i="3"/>
  <c r="T214" i="3"/>
  <c r="AC214" i="3" s="1"/>
  <c r="T144" i="3"/>
  <c r="T67" i="3"/>
  <c r="T43" i="3"/>
  <c r="T186" i="3"/>
  <c r="T220" i="3"/>
  <c r="V143" i="3"/>
  <c r="V232" i="3"/>
  <c r="V180" i="3"/>
  <c r="V52" i="3"/>
  <c r="V89" i="3"/>
  <c r="V68" i="3"/>
  <c r="T188" i="3"/>
  <c r="AD188" i="3" s="1"/>
  <c r="T49" i="3"/>
  <c r="T202" i="3"/>
  <c r="AD202" i="3" s="1"/>
  <c r="T99" i="3"/>
  <c r="T255" i="3"/>
  <c r="T126" i="3"/>
  <c r="T175" i="3"/>
  <c r="T185" i="3"/>
  <c r="T173" i="3"/>
  <c r="T261" i="3"/>
  <c r="T161" i="3"/>
  <c r="AD161" i="3" s="1"/>
  <c r="T84" i="3"/>
  <c r="T248" i="3"/>
  <c r="T39" i="3"/>
  <c r="T267" i="3"/>
  <c r="T200" i="3"/>
  <c r="T178" i="3"/>
  <c r="T108" i="3"/>
  <c r="T156" i="3"/>
  <c r="T142" i="3"/>
  <c r="T59" i="3"/>
  <c r="T269" i="3"/>
  <c r="T251" i="3"/>
  <c r="AC251" i="3" s="1"/>
  <c r="T282" i="3"/>
  <c r="AC282" i="3" s="1"/>
  <c r="V228" i="3"/>
  <c r="V173" i="3"/>
  <c r="V243" i="3"/>
  <c r="V94" i="3"/>
  <c r="V144" i="3"/>
  <c r="V44" i="3"/>
  <c r="V169" i="3"/>
  <c r="V255" i="3"/>
  <c r="V178" i="3"/>
  <c r="V193" i="3"/>
  <c r="V250" i="3"/>
  <c r="V257" i="3"/>
  <c r="V146" i="3"/>
  <c r="V99" i="3"/>
  <c r="V152" i="3"/>
  <c r="V241" i="3"/>
  <c r="V263" i="3"/>
  <c r="V38" i="3"/>
  <c r="V77" i="3"/>
  <c r="V53" i="3"/>
  <c r="V302" i="3"/>
  <c r="T225" i="3"/>
  <c r="AC225" i="3" s="1"/>
  <c r="T111" i="3"/>
  <c r="T203" i="3"/>
  <c r="T243" i="3"/>
  <c r="T159" i="3"/>
  <c r="T118" i="3"/>
  <c r="T96" i="3"/>
  <c r="T16" i="3"/>
  <c r="T130" i="3"/>
  <c r="T22" i="3"/>
  <c r="AD22" i="3" s="1"/>
  <c r="T82" i="3"/>
  <c r="V296" i="3"/>
  <c r="T187" i="3"/>
  <c r="T198" i="3"/>
  <c r="T307" i="3"/>
  <c r="AC307" i="3" s="1"/>
  <c r="T95" i="3"/>
  <c r="T76" i="3"/>
  <c r="V305" i="3"/>
  <c r="V226" i="3"/>
  <c r="V49" i="3"/>
  <c r="V121" i="3"/>
  <c r="AD298" i="3" l="1"/>
  <c r="AC142" i="3"/>
  <c r="AC247" i="3"/>
  <c r="AD587" i="3"/>
  <c r="AC559" i="3"/>
  <c r="AD470" i="3"/>
  <c r="AC208" i="3"/>
  <c r="AD537" i="3"/>
  <c r="AD390" i="3"/>
  <c r="AD527" i="3"/>
  <c r="AC525" i="3"/>
  <c r="AD488" i="3"/>
  <c r="BQ528" i="1" s="1"/>
  <c r="AC541" i="3"/>
  <c r="AC571" i="3"/>
  <c r="AC443" i="3"/>
  <c r="AD441" i="3"/>
  <c r="BQ481" i="1" s="1"/>
  <c r="AD584" i="3"/>
  <c r="BQ624" i="1" s="1"/>
  <c r="AC82" i="3"/>
  <c r="AD554" i="3"/>
  <c r="AC440" i="3"/>
  <c r="AD438" i="3"/>
  <c r="AD588" i="3"/>
  <c r="AC432" i="3"/>
  <c r="BR472" i="1" s="1"/>
  <c r="AC329" i="3"/>
  <c r="BR369" i="1" s="1"/>
  <c r="AD530" i="3"/>
  <c r="AD362" i="3"/>
  <c r="AC604" i="3"/>
  <c r="AD361" i="3"/>
  <c r="BQ401" i="1" s="1"/>
  <c r="AD34" i="3"/>
  <c r="BQ82" i="1" s="1"/>
  <c r="AC160" i="3"/>
  <c r="BR208" i="1" s="1"/>
  <c r="AD528" i="3"/>
  <c r="AD119" i="3"/>
  <c r="AC601" i="3"/>
  <c r="BR641" i="1" s="1"/>
  <c r="AC336" i="3"/>
  <c r="AC320" i="3"/>
  <c r="BR360" i="1" s="1"/>
  <c r="AD496" i="3"/>
  <c r="BQ536" i="1" s="1"/>
  <c r="AC397" i="3"/>
  <c r="AD518" i="3"/>
  <c r="AC552" i="3"/>
  <c r="AC547" i="3"/>
  <c r="BR587" i="1" s="1"/>
  <c r="AD540" i="3"/>
  <c r="BQ580" i="1" s="1"/>
  <c r="AD448" i="3"/>
  <c r="AC562" i="3"/>
  <c r="AC511" i="3"/>
  <c r="AD557" i="3"/>
  <c r="BQ597" i="1" s="1"/>
  <c r="AC487" i="3"/>
  <c r="AC469" i="3"/>
  <c r="BR509" i="1" s="1"/>
  <c r="AC394" i="3"/>
  <c r="BR434" i="1" s="1"/>
  <c r="AD392" i="3"/>
  <c r="AC534" i="3"/>
  <c r="AD459" i="3"/>
  <c r="AC524" i="3"/>
  <c r="BR564" i="1" s="1"/>
  <c r="AC400" i="3"/>
  <c r="BR440" i="1" s="1"/>
  <c r="AC366" i="3"/>
  <c r="BR406" i="1" s="1"/>
  <c r="AC433" i="3"/>
  <c r="AC256" i="3"/>
  <c r="AD26" i="3"/>
  <c r="AC197" i="3"/>
  <c r="AC500" i="3"/>
  <c r="AD376" i="3"/>
  <c r="BQ416" i="1" s="1"/>
  <c r="AC565" i="3"/>
  <c r="AC430" i="3"/>
  <c r="AD287" i="3"/>
  <c r="BQ335" i="1" s="1"/>
  <c r="AD90" i="3"/>
  <c r="BQ138" i="1" s="1"/>
  <c r="AD81" i="3"/>
  <c r="BQ129" i="1" s="1"/>
  <c r="AC409" i="3"/>
  <c r="AC479" i="3"/>
  <c r="AC352" i="3"/>
  <c r="AD43" i="3"/>
  <c r="BQ91" i="1" s="1"/>
  <c r="AC605" i="3"/>
  <c r="AC351" i="3"/>
  <c r="BR391" i="1" s="1"/>
  <c r="AD529" i="3"/>
  <c r="BQ569" i="1" s="1"/>
  <c r="AC385" i="3"/>
  <c r="AC324" i="3"/>
  <c r="AC442" i="3"/>
  <c r="BR482" i="1" s="1"/>
  <c r="AC582" i="3"/>
  <c r="BR622" i="1" s="1"/>
  <c r="AC437" i="3"/>
  <c r="BR477" i="1" s="1"/>
  <c r="AC150" i="3"/>
  <c r="BR198" i="1" s="1"/>
  <c r="AD79" i="3"/>
  <c r="AD523" i="3"/>
  <c r="AC355" i="3"/>
  <c r="AD516" i="3"/>
  <c r="AC545" i="3"/>
  <c r="BR585" i="1" s="1"/>
  <c r="AD424" i="3"/>
  <c r="BQ464" i="1" s="1"/>
  <c r="AC536" i="3"/>
  <c r="AC463" i="3"/>
  <c r="AD412" i="3"/>
  <c r="BQ452" i="1" s="1"/>
  <c r="AC378" i="3"/>
  <c r="BR418" i="1" s="1"/>
  <c r="AC578" i="3"/>
  <c r="BR618" i="1" s="1"/>
  <c r="AD193" i="3"/>
  <c r="BQ241" i="1" s="1"/>
  <c r="AC206" i="3"/>
  <c r="AD164" i="3"/>
  <c r="AD514" i="3"/>
  <c r="BQ554" i="1" s="1"/>
  <c r="AD509" i="3"/>
  <c r="AC399" i="3"/>
  <c r="BR439" i="1" s="1"/>
  <c r="AC107" i="3"/>
  <c r="BR155" i="1" s="1"/>
  <c r="AC285" i="3"/>
  <c r="AD137" i="3"/>
  <c r="AC331" i="3"/>
  <c r="AD354" i="3"/>
  <c r="BQ394" i="1" s="1"/>
  <c r="AD410" i="3"/>
  <c r="BQ450" i="1" s="1"/>
  <c r="AC223" i="3"/>
  <c r="BR271" i="1" s="1"/>
  <c r="AD491" i="3"/>
  <c r="AD346" i="3"/>
  <c r="AD485" i="3"/>
  <c r="BQ525" i="1" s="1"/>
  <c r="AD219" i="3"/>
  <c r="AC386" i="3"/>
  <c r="AD467" i="3"/>
  <c r="BQ507" i="1" s="1"/>
  <c r="AD484" i="3"/>
  <c r="AC261" i="3"/>
  <c r="AD195" i="3"/>
  <c r="BQ243" i="1" s="1"/>
  <c r="AC179" i="3"/>
  <c r="BR227" i="1" s="1"/>
  <c r="AD453" i="3"/>
  <c r="BQ493" i="1" s="1"/>
  <c r="AC373" i="3"/>
  <c r="BR413" i="1" s="1"/>
  <c r="AD581" i="3"/>
  <c r="AD471" i="3"/>
  <c r="AC494" i="3"/>
  <c r="BR534" i="1" s="1"/>
  <c r="AD384" i="3"/>
  <c r="BQ424" i="1" s="1"/>
  <c r="AD572" i="3"/>
  <c r="BQ612" i="1" s="1"/>
  <c r="AC580" i="3"/>
  <c r="BR620" i="1" s="1"/>
  <c r="AC328" i="3"/>
  <c r="AC340" i="3"/>
  <c r="AD322" i="3"/>
  <c r="BQ362" i="1" s="1"/>
  <c r="AD418" i="3"/>
  <c r="BQ458" i="1" s="1"/>
  <c r="AD476" i="3"/>
  <c r="BQ516" i="1" s="1"/>
  <c r="AC452" i="3"/>
  <c r="AC429" i="3"/>
  <c r="AC585" i="3"/>
  <c r="AD468" i="3"/>
  <c r="BQ508" i="1" s="1"/>
  <c r="AD461" i="3"/>
  <c r="AC482" i="3"/>
  <c r="BR522" i="1" s="1"/>
  <c r="AD607" i="3"/>
  <c r="BQ647" i="1" s="1"/>
  <c r="AD536" i="3"/>
  <c r="AD469" i="3"/>
  <c r="AD395" i="3"/>
  <c r="AC573" i="3"/>
  <c r="BR613" i="1" s="1"/>
  <c r="AD447" i="3"/>
  <c r="BQ487" i="1" s="1"/>
  <c r="AD321" i="3"/>
  <c r="BQ361" i="1" s="1"/>
  <c r="AD356" i="3"/>
  <c r="AC424" i="3"/>
  <c r="AD535" i="3"/>
  <c r="BQ575" i="1" s="1"/>
  <c r="AC563" i="3"/>
  <c r="AD369" i="3"/>
  <c r="BQ409" i="1" s="1"/>
  <c r="AC326" i="3"/>
  <c r="BR366" i="1" s="1"/>
  <c r="AC496" i="3"/>
  <c r="AD439" i="3"/>
  <c r="AD500" i="3"/>
  <c r="BQ540" i="1" s="1"/>
  <c r="AC358" i="3"/>
  <c r="BR398" i="1" s="1"/>
  <c r="AD344" i="3"/>
  <c r="BQ384" i="1" s="1"/>
  <c r="AD531" i="3"/>
  <c r="BQ571" i="1" s="1"/>
  <c r="AD379" i="3"/>
  <c r="AC593" i="3"/>
  <c r="AD318" i="3"/>
  <c r="BQ358" i="1" s="1"/>
  <c r="AD378" i="3"/>
  <c r="BQ418" i="1" s="1"/>
  <c r="AD565" i="3"/>
  <c r="BQ605" i="1" s="1"/>
  <c r="AC325" i="3"/>
  <c r="BR365" i="1" s="1"/>
  <c r="AC566" i="3"/>
  <c r="AC569" i="3"/>
  <c r="AD604" i="3"/>
  <c r="BQ644" i="1" s="1"/>
  <c r="AC406" i="3"/>
  <c r="BR446" i="1" s="1"/>
  <c r="AC330" i="3"/>
  <c r="BR370" i="1" s="1"/>
  <c r="AC368" i="3"/>
  <c r="AC551" i="3"/>
  <c r="AD351" i="3"/>
  <c r="AD486" i="3"/>
  <c r="BQ526" i="1" s="1"/>
  <c r="AC498" i="3"/>
  <c r="AC609" i="3"/>
  <c r="AC527" i="3"/>
  <c r="BR567" i="1" s="1"/>
  <c r="AC382" i="3"/>
  <c r="AC426" i="3"/>
  <c r="AC485" i="3"/>
  <c r="AD404" i="3"/>
  <c r="BQ444" i="1" s="1"/>
  <c r="AD432" i="3"/>
  <c r="BQ472" i="1" s="1"/>
  <c r="AD396" i="3"/>
  <c r="AD343" i="3"/>
  <c r="AD440" i="3"/>
  <c r="AD578" i="3"/>
  <c r="BQ618" i="1" s="1"/>
  <c r="AD443" i="3"/>
  <c r="BQ483" i="1" s="1"/>
  <c r="AD541" i="3"/>
  <c r="BQ581" i="1" s="1"/>
  <c r="AD602" i="3"/>
  <c r="BQ642" i="1" s="1"/>
  <c r="AC339" i="3"/>
  <c r="AC522" i="3"/>
  <c r="AC488" i="3"/>
  <c r="AC533" i="3"/>
  <c r="BR573" i="1" s="1"/>
  <c r="AC341" i="3"/>
  <c r="BR381" i="1" s="1"/>
  <c r="AD400" i="3"/>
  <c r="BQ440" i="1" s="1"/>
  <c r="AD367" i="3"/>
  <c r="AD479" i="3"/>
  <c r="AD605" i="3"/>
  <c r="BQ645" i="1" s="1"/>
  <c r="AD403" i="3"/>
  <c r="AC364" i="3"/>
  <c r="BR404" i="1" s="1"/>
  <c r="AC560" i="3"/>
  <c r="BR600" i="1" s="1"/>
  <c r="AD582" i="3"/>
  <c r="AC323" i="3"/>
  <c r="AC475" i="3"/>
  <c r="BR515" i="1" s="1"/>
  <c r="AD534" i="3"/>
  <c r="BQ574" i="1" s="1"/>
  <c r="AC363" i="3"/>
  <c r="BR403" i="1" s="1"/>
  <c r="AC464" i="3"/>
  <c r="BR504" i="1" s="1"/>
  <c r="AC599" i="3"/>
  <c r="AC577" i="3"/>
  <c r="AC345" i="3"/>
  <c r="AC334" i="3"/>
  <c r="AC513" i="3"/>
  <c r="BR553" i="1" s="1"/>
  <c r="AD600" i="3"/>
  <c r="BQ640" i="1" s="1"/>
  <c r="AD601" i="3"/>
  <c r="AC375" i="3"/>
  <c r="AC405" i="3"/>
  <c r="BR445" i="1" s="1"/>
  <c r="AD372" i="3"/>
  <c r="BQ412" i="1" s="1"/>
  <c r="AC458" i="3"/>
  <c r="BR498" i="1" s="1"/>
  <c r="AD539" i="3"/>
  <c r="BQ579" i="1" s="1"/>
  <c r="AD415" i="3"/>
  <c r="AC564" i="3"/>
  <c r="AC477" i="3"/>
  <c r="BR517" i="1" s="1"/>
  <c r="AD394" i="3"/>
  <c r="BQ434" i="1" s="1"/>
  <c r="AC455" i="3"/>
  <c r="BR495" i="1" s="1"/>
  <c r="AC555" i="3"/>
  <c r="BR595" i="1" s="1"/>
  <c r="AC514" i="3"/>
  <c r="AC567" i="3"/>
  <c r="AC371" i="3"/>
  <c r="BR411" i="1" s="1"/>
  <c r="AD510" i="3"/>
  <c r="BQ550" i="1" s="1"/>
  <c r="AD474" i="3"/>
  <c r="BQ514" i="1" s="1"/>
  <c r="AD490" i="3"/>
  <c r="BQ530" i="1" s="1"/>
  <c r="AD499" i="3"/>
  <c r="AD435" i="3"/>
  <c r="AC491" i="3"/>
  <c r="BR531" i="1" s="1"/>
  <c r="AC434" i="3"/>
  <c r="AC417" i="3"/>
  <c r="BR457" i="1" s="1"/>
  <c r="AD558" i="3"/>
  <c r="BQ598" i="1" s="1"/>
  <c r="AD576" i="3"/>
  <c r="AD512" i="3"/>
  <c r="AD422" i="3"/>
  <c r="BQ462" i="1" s="1"/>
  <c r="AC554" i="3"/>
  <c r="BR594" i="1" s="1"/>
  <c r="AC446" i="3"/>
  <c r="BR486" i="1" s="1"/>
  <c r="AD550" i="3"/>
  <c r="BQ590" i="1" s="1"/>
  <c r="AC393" i="3"/>
  <c r="AD545" i="3"/>
  <c r="AC556" i="3"/>
  <c r="BR596" i="1" s="1"/>
  <c r="AC606" i="3"/>
  <c r="AC540" i="3"/>
  <c r="BR580" i="1" s="1"/>
  <c r="AD524" i="3"/>
  <c r="BQ564" i="1" s="1"/>
  <c r="AD552" i="3"/>
  <c r="AC350" i="3"/>
  <c r="AC392" i="3"/>
  <c r="BR432" i="1" s="1"/>
  <c r="AC518" i="3"/>
  <c r="BR558" i="1" s="1"/>
  <c r="AC589" i="3"/>
  <c r="BR629" i="1" s="1"/>
  <c r="AC384" i="3"/>
  <c r="BR424" i="1" s="1"/>
  <c r="AD466" i="3"/>
  <c r="AD497" i="3"/>
  <c r="AC390" i="3"/>
  <c r="BR430" i="1" s="1"/>
  <c r="AC529" i="3"/>
  <c r="AC492" i="3"/>
  <c r="BR532" i="1" s="1"/>
  <c r="AC591" i="3"/>
  <c r="BR631" i="1" s="1"/>
  <c r="AC419" i="3"/>
  <c r="AD603" i="3"/>
  <c r="AD360" i="3"/>
  <c r="BQ400" i="1" s="1"/>
  <c r="AC441" i="3"/>
  <c r="BR481" i="1" s="1"/>
  <c r="AC523" i="3"/>
  <c r="BR563" i="1" s="1"/>
  <c r="AD324" i="3"/>
  <c r="BQ364" i="1" s="1"/>
  <c r="AC460" i="3"/>
  <c r="AD411" i="3"/>
  <c r="AD526" i="3"/>
  <c r="BQ566" i="1" s="1"/>
  <c r="AD409" i="3"/>
  <c r="BQ449" i="1" s="1"/>
  <c r="AC537" i="3"/>
  <c r="BR577" i="1" s="1"/>
  <c r="AD559" i="3"/>
  <c r="BQ599" i="1" s="1"/>
  <c r="AD402" i="3"/>
  <c r="AC456" i="3"/>
  <c r="AD397" i="3"/>
  <c r="BQ437" i="1" s="1"/>
  <c r="AC501" i="3"/>
  <c r="BR541" i="1" s="1"/>
  <c r="AC453" i="3"/>
  <c r="BR493" i="1" s="1"/>
  <c r="AC528" i="3"/>
  <c r="BR568" i="1" s="1"/>
  <c r="AD597" i="3"/>
  <c r="AC544" i="3"/>
  <c r="AC598" i="3"/>
  <c r="BR638" i="1" s="1"/>
  <c r="AC575" i="3"/>
  <c r="AD457" i="3"/>
  <c r="BQ497" i="1" s="1"/>
  <c r="AD359" i="3"/>
  <c r="BQ399" i="1" s="1"/>
  <c r="AD420" i="3"/>
  <c r="AD389" i="3"/>
  <c r="AC495" i="3"/>
  <c r="BR535" i="1" s="1"/>
  <c r="AD538" i="3"/>
  <c r="BQ578" i="1" s="1"/>
  <c r="AD430" i="3"/>
  <c r="BQ470" i="1" s="1"/>
  <c r="AC448" i="3"/>
  <c r="BR488" i="1" s="1"/>
  <c r="AD427" i="3"/>
  <c r="AC595" i="3"/>
  <c r="AD525" i="3"/>
  <c r="BQ565" i="1" s="1"/>
  <c r="AC504" i="3"/>
  <c r="AC335" i="3"/>
  <c r="BR375" i="1" s="1"/>
  <c r="AC383" i="3"/>
  <c r="BR423" i="1" s="1"/>
  <c r="AC503" i="3"/>
  <c r="AC546" i="3"/>
  <c r="AC520" i="3"/>
  <c r="BR560" i="1" s="1"/>
  <c r="AC561" i="3"/>
  <c r="BR601" i="1" s="1"/>
  <c r="AD355" i="3"/>
  <c r="BQ395" i="1" s="1"/>
  <c r="AD574" i="3"/>
  <c r="BQ614" i="1" s="1"/>
  <c r="AD517" i="3"/>
  <c r="AC608" i="3"/>
  <c r="AC338" i="3"/>
  <c r="BR378" i="1" s="1"/>
  <c r="AD481" i="3"/>
  <c r="BQ521" i="1" s="1"/>
  <c r="AD487" i="3"/>
  <c r="BQ527" i="1" s="1"/>
  <c r="AD333" i="3"/>
  <c r="BQ373" i="1" s="1"/>
  <c r="AD353" i="3"/>
  <c r="AD596" i="3"/>
  <c r="AD352" i="3"/>
  <c r="AC484" i="3"/>
  <c r="BR524" i="1" s="1"/>
  <c r="AD337" i="3"/>
  <c r="BQ377" i="1" s="1"/>
  <c r="AD594" i="3"/>
  <c r="BQ634" i="1" s="1"/>
  <c r="AD511" i="3"/>
  <c r="AD473" i="3"/>
  <c r="AD611" i="3"/>
  <c r="BQ651" i="1" s="1"/>
  <c r="AD399" i="3"/>
  <c r="AC348" i="3"/>
  <c r="BR388" i="1" s="1"/>
  <c r="AC438" i="3"/>
  <c r="BR478" i="1" s="1"/>
  <c r="AC586" i="3"/>
  <c r="AC509" i="3"/>
  <c r="AC16" i="3"/>
  <c r="AC15" i="3"/>
  <c r="BR63" i="1" s="1"/>
  <c r="AC51" i="3"/>
  <c r="BR99" i="1" s="1"/>
  <c r="AC80" i="3"/>
  <c r="BR128" i="1" s="1"/>
  <c r="AD308" i="3"/>
  <c r="AD109" i="3"/>
  <c r="AC194" i="3"/>
  <c r="AD278" i="3"/>
  <c r="AD186" i="3"/>
  <c r="BQ234" i="1" s="1"/>
  <c r="AD99" i="3"/>
  <c r="BQ147" i="1" s="1"/>
  <c r="AC267" i="3"/>
  <c r="AD103" i="3"/>
  <c r="AC362" i="3"/>
  <c r="BR402" i="1" s="1"/>
  <c r="AC570" i="3"/>
  <c r="BR610" i="1" s="1"/>
  <c r="AD502" i="3"/>
  <c r="BQ542" i="1" s="1"/>
  <c r="AD478" i="3"/>
  <c r="BQ518" i="1" s="1"/>
  <c r="AD505" i="3"/>
  <c r="AC398" i="3"/>
  <c r="AD442" i="3"/>
  <c r="BQ482" i="1" s="1"/>
  <c r="AC493" i="3"/>
  <c r="BR533" i="1" s="1"/>
  <c r="AC444" i="3"/>
  <c r="BR484" i="1" s="1"/>
  <c r="AC530" i="3"/>
  <c r="BR570" i="1" s="1"/>
  <c r="AD349" i="3"/>
  <c r="AC342" i="3"/>
  <c r="AC521" i="3"/>
  <c r="BR561" i="1" s="1"/>
  <c r="AD463" i="3"/>
  <c r="BQ503" i="1" s="1"/>
  <c r="AD388" i="3"/>
  <c r="BQ428" i="1" s="1"/>
  <c r="AC507" i="3"/>
  <c r="BR547" i="1" s="1"/>
  <c r="AD450" i="3"/>
  <c r="AD387" i="3"/>
  <c r="AC410" i="3"/>
  <c r="BR450" i="1" s="1"/>
  <c r="AC472" i="3"/>
  <c r="BR512" i="1" s="1"/>
  <c r="AC588" i="3"/>
  <c r="BR628" i="1" s="1"/>
  <c r="AC489" i="3"/>
  <c r="BR529" i="1" s="1"/>
  <c r="AC549" i="3"/>
  <c r="AC423" i="3"/>
  <c r="AD385" i="3"/>
  <c r="BQ425" i="1" s="1"/>
  <c r="AD437" i="3"/>
  <c r="BQ477" i="1" s="1"/>
  <c r="AC370" i="3"/>
  <c r="BR410" i="1" s="1"/>
  <c r="AD391" i="3"/>
  <c r="BQ431" i="1" s="1"/>
  <c r="AD462" i="3"/>
  <c r="AD583" i="3"/>
  <c r="AD374" i="3"/>
  <c r="BQ414" i="1" s="1"/>
  <c r="AC516" i="3"/>
  <c r="AD451" i="3"/>
  <c r="BQ491" i="1" s="1"/>
  <c r="AC319" i="3"/>
  <c r="BR359" i="1" s="1"/>
  <c r="AD331" i="3"/>
  <c r="AC407" i="3"/>
  <c r="AC557" i="3"/>
  <c r="BR597" i="1" s="1"/>
  <c r="AC459" i="3"/>
  <c r="BR499" i="1" s="1"/>
  <c r="AD480" i="3"/>
  <c r="BQ520" i="1" s="1"/>
  <c r="AD454" i="3"/>
  <c r="BQ494" i="1" s="1"/>
  <c r="AC543" i="3"/>
  <c r="AC519" i="3"/>
  <c r="AD408" i="3"/>
  <c r="BQ448" i="1" s="1"/>
  <c r="AD547" i="3"/>
  <c r="AC401" i="3"/>
  <c r="BR441" i="1" s="1"/>
  <c r="AD377" i="3"/>
  <c r="BQ417" i="1" s="1"/>
  <c r="AD465" i="3"/>
  <c r="AC587" i="3"/>
  <c r="AC548" i="3"/>
  <c r="BR588" i="1" s="1"/>
  <c r="AC243" i="3"/>
  <c r="BR291" i="1" s="1"/>
  <c r="AD24" i="3"/>
  <c r="BQ72" i="1" s="1"/>
  <c r="AC205" i="3"/>
  <c r="BR253" i="1" s="1"/>
  <c r="AD317" i="3"/>
  <c r="AC365" i="3"/>
  <c r="AC361" i="3"/>
  <c r="BR401" i="1" s="1"/>
  <c r="AC425" i="3"/>
  <c r="BR465" i="1" s="1"/>
  <c r="AD413" i="3"/>
  <c r="BQ453" i="1" s="1"/>
  <c r="AC449" i="3"/>
  <c r="BR489" i="1" s="1"/>
  <c r="AC584" i="3"/>
  <c r="AD366" i="3"/>
  <c r="AC568" i="3"/>
  <c r="BR608" i="1" s="1"/>
  <c r="AC506" i="3"/>
  <c r="BR546" i="1" s="1"/>
  <c r="AC508" i="3"/>
  <c r="BR548" i="1" s="1"/>
  <c r="AC581" i="3"/>
  <c r="BR621" i="1" s="1"/>
  <c r="AC354" i="3"/>
  <c r="AD610" i="3"/>
  <c r="AD320" i="3"/>
  <c r="BQ360" i="1" s="1"/>
  <c r="AC471" i="3"/>
  <c r="BR511" i="1" s="1"/>
  <c r="AC327" i="3"/>
  <c r="BR367" i="1" s="1"/>
  <c r="AC357" i="3"/>
  <c r="BR397" i="1" s="1"/>
  <c r="AD590" i="3"/>
  <c r="AD386" i="3"/>
  <c r="AC381" i="3"/>
  <c r="BR421" i="1" s="1"/>
  <c r="AC553" i="3"/>
  <c r="BR593" i="1" s="1"/>
  <c r="AC515" i="3"/>
  <c r="BR555" i="1" s="1"/>
  <c r="AD428" i="3"/>
  <c r="BQ468" i="1" s="1"/>
  <c r="AD373" i="3"/>
  <c r="AC579" i="3"/>
  <c r="AC414" i="3"/>
  <c r="AD332" i="3"/>
  <c r="BQ372" i="1" s="1"/>
  <c r="AC436" i="3"/>
  <c r="AD445" i="3"/>
  <c r="BQ485" i="1" s="1"/>
  <c r="AC483" i="3"/>
  <c r="AD336" i="3"/>
  <c r="AC542" i="3"/>
  <c r="BR582" i="1" s="1"/>
  <c r="AC416" i="3"/>
  <c r="BR456" i="1" s="1"/>
  <c r="AD431" i="3"/>
  <c r="BQ471" i="1" s="1"/>
  <c r="AD532" i="3"/>
  <c r="BQ572" i="1" s="1"/>
  <c r="AC346" i="3"/>
  <c r="AD433" i="3"/>
  <c r="AD380" i="3"/>
  <c r="BQ420" i="1" s="1"/>
  <c r="AD571" i="3"/>
  <c r="BQ611" i="1" s="1"/>
  <c r="AC470" i="3"/>
  <c r="BR510" i="1" s="1"/>
  <c r="AC592" i="3"/>
  <c r="BR632" i="1" s="1"/>
  <c r="AD562" i="3"/>
  <c r="AD494" i="3"/>
  <c r="AC467" i="3"/>
  <c r="BR507" i="1" s="1"/>
  <c r="AC347" i="3"/>
  <c r="BR387" i="1" s="1"/>
  <c r="AD329" i="3"/>
  <c r="BQ369" i="1" s="1"/>
  <c r="AC376" i="3"/>
  <c r="BR416" i="1" s="1"/>
  <c r="AD421" i="3"/>
  <c r="AC412" i="3"/>
  <c r="AD55" i="3"/>
  <c r="BQ103" i="1" s="1"/>
  <c r="AC29" i="3"/>
  <c r="BR77" i="1" s="1"/>
  <c r="AC123" i="3"/>
  <c r="AD175" i="3"/>
  <c r="BQ223" i="1" s="1"/>
  <c r="AC238" i="3"/>
  <c r="AC277" i="3"/>
  <c r="AC108" i="3"/>
  <c r="BR156" i="1" s="1"/>
  <c r="AC155" i="3"/>
  <c r="BR203" i="1" s="1"/>
  <c r="AD218" i="3"/>
  <c r="BQ266" i="1" s="1"/>
  <c r="AC36" i="3"/>
  <c r="BR84" i="1" s="1"/>
  <c r="AC211" i="3"/>
  <c r="BR259" i="1" s="1"/>
  <c r="AC85" i="3"/>
  <c r="BR133" i="1" s="1"/>
  <c r="AC151" i="3"/>
  <c r="BR199" i="1" s="1"/>
  <c r="AC156" i="3"/>
  <c r="BR204" i="1" s="1"/>
  <c r="AD75" i="3"/>
  <c r="BQ123" i="1" s="1"/>
  <c r="AC130" i="3"/>
  <c r="BR178" i="1" s="1"/>
  <c r="AD126" i="3"/>
  <c r="AC250" i="3"/>
  <c r="AC83" i="3"/>
  <c r="BR131" i="1" s="1"/>
  <c r="AD87" i="3"/>
  <c r="BQ135" i="1" s="1"/>
  <c r="AC102" i="3"/>
  <c r="BR150" i="1" s="1"/>
  <c r="AC96" i="3"/>
  <c r="BR144" i="1" s="1"/>
  <c r="AD200" i="3"/>
  <c r="BQ248" i="1" s="1"/>
  <c r="AC192" i="3"/>
  <c r="BR240" i="1" s="1"/>
  <c r="AC183" i="3"/>
  <c r="BR231" i="1" s="1"/>
  <c r="AC273" i="3"/>
  <c r="AC227" i="3"/>
  <c r="BR275" i="1" s="1"/>
  <c r="AC185" i="3"/>
  <c r="BR233" i="1" s="1"/>
  <c r="AC260" i="3"/>
  <c r="AC76" i="3"/>
  <c r="AD92" i="3"/>
  <c r="BQ140" i="1" s="1"/>
  <c r="AC45" i="3"/>
  <c r="BR93" i="1" s="1"/>
  <c r="AC248" i="3"/>
  <c r="BR296" i="1" s="1"/>
  <c r="AC154" i="3"/>
  <c r="BR202" i="1" s="1"/>
  <c r="AC203" i="3"/>
  <c r="BR251" i="1" s="1"/>
  <c r="AC233" i="3"/>
  <c r="BR281" i="1" s="1"/>
  <c r="AD210" i="3"/>
  <c r="AD237" i="3"/>
  <c r="BQ285" i="1" s="1"/>
  <c r="AC253" i="3"/>
  <c r="BR301" i="1" s="1"/>
  <c r="AC184" i="3"/>
  <c r="BR232" i="1" s="1"/>
  <c r="AC283" i="3"/>
  <c r="AD125" i="3"/>
  <c r="AD284" i="3"/>
  <c r="BQ332" i="1" s="1"/>
  <c r="AD236" i="3"/>
  <c r="BQ284" i="1" s="1"/>
  <c r="AC48" i="3"/>
  <c r="BR96" i="1" s="1"/>
  <c r="AC190" i="3"/>
  <c r="BR238" i="1" s="1"/>
  <c r="AC73" i="3"/>
  <c r="BR121" i="1" s="1"/>
  <c r="AD180" i="3"/>
  <c r="BQ228" i="1" s="1"/>
  <c r="AC297" i="3"/>
  <c r="BR345" i="1" s="1"/>
  <c r="AC46" i="3"/>
  <c r="BR94" i="1" s="1"/>
  <c r="AC220" i="3"/>
  <c r="BR268" i="1" s="1"/>
  <c r="AC131" i="3"/>
  <c r="AD146" i="3"/>
  <c r="AC265" i="3"/>
  <c r="AC41" i="3"/>
  <c r="BR89" i="1" s="1"/>
  <c r="AC174" i="3"/>
  <c r="BR222" i="1" s="1"/>
  <c r="AC168" i="3"/>
  <c r="BR216" i="1" s="1"/>
  <c r="AD149" i="3"/>
  <c r="BQ197" i="1" s="1"/>
  <c r="AC159" i="3"/>
  <c r="BR207" i="1" s="1"/>
  <c r="AC280" i="3"/>
  <c r="BR328" i="1" s="1"/>
  <c r="AC171" i="3"/>
  <c r="BR219" i="1" s="1"/>
  <c r="AD205" i="3"/>
  <c r="BQ253" i="1" s="1"/>
  <c r="AC302" i="3"/>
  <c r="BR350" i="1" s="1"/>
  <c r="AD158" i="3"/>
  <c r="BQ206" i="1" s="1"/>
  <c r="AC291" i="3"/>
  <c r="AC216" i="3"/>
  <c r="AD47" i="3"/>
  <c r="BQ95" i="1" s="1"/>
  <c r="AC84" i="3"/>
  <c r="BR132" i="1" s="1"/>
  <c r="AC259" i="3"/>
  <c r="BR307" i="1" s="1"/>
  <c r="AD93" i="3"/>
  <c r="BQ141" i="1" s="1"/>
  <c r="AC296" i="3"/>
  <c r="BR344" i="1" s="1"/>
  <c r="AD172" i="3"/>
  <c r="BQ220" i="1" s="1"/>
  <c r="AC178" i="3"/>
  <c r="BR226" i="1" s="1"/>
  <c r="AC111" i="3"/>
  <c r="BR159" i="1" s="1"/>
  <c r="AD249" i="3"/>
  <c r="AC100" i="3"/>
  <c r="BR148" i="1" s="1"/>
  <c r="AC139" i="3"/>
  <c r="AC286" i="3"/>
  <c r="AD256" i="3"/>
  <c r="BQ304" i="1" s="1"/>
  <c r="AD201" i="3"/>
  <c r="BQ249" i="1" s="1"/>
  <c r="AC122" i="3"/>
  <c r="BR170" i="1" s="1"/>
  <c r="AC262" i="3"/>
  <c r="BR310" i="1" s="1"/>
  <c r="AD57" i="3"/>
  <c r="BQ105" i="1" s="1"/>
  <c r="AC110" i="3"/>
  <c r="BR158" i="1" s="1"/>
  <c r="AD118" i="3"/>
  <c r="BQ166" i="1" s="1"/>
  <c r="AC67" i="3"/>
  <c r="BR115" i="1" s="1"/>
  <c r="AC98" i="3"/>
  <c r="BR146" i="1" s="1"/>
  <c r="AC299" i="3"/>
  <c r="BR347" i="1" s="1"/>
  <c r="AC270" i="3"/>
  <c r="AC127" i="3"/>
  <c r="AC78" i="3"/>
  <c r="BR126" i="1" s="1"/>
  <c r="AC141" i="3"/>
  <c r="BR189" i="1" s="1"/>
  <c r="AD153" i="3"/>
  <c r="BQ201" i="1" s="1"/>
  <c r="AD63" i="3"/>
  <c r="BQ111" i="1" s="1"/>
  <c r="AD209" i="3"/>
  <c r="BQ257" i="1" s="1"/>
  <c r="AD306" i="3"/>
  <c r="BQ354" i="1" s="1"/>
  <c r="AD52" i="3"/>
  <c r="BQ100" i="1" s="1"/>
  <c r="AD59" i="3"/>
  <c r="BQ107" i="1" s="1"/>
  <c r="AD140" i="3"/>
  <c r="BQ188" i="1" s="1"/>
  <c r="AD143" i="3"/>
  <c r="BQ191" i="1" s="1"/>
  <c r="AD19" i="3"/>
  <c r="BQ67" i="1" s="1"/>
  <c r="AD116" i="3"/>
  <c r="AD32" i="3"/>
  <c r="BQ80" i="1" s="1"/>
  <c r="AD72" i="3"/>
  <c r="BQ120" i="1" s="1"/>
  <c r="AC304" i="3"/>
  <c r="BR352" i="1" s="1"/>
  <c r="AD74" i="3"/>
  <c r="BQ122" i="1" s="1"/>
  <c r="AD160" i="3"/>
  <c r="BQ208" i="1" s="1"/>
  <c r="AD168" i="3"/>
  <c r="BQ216" i="1" s="1"/>
  <c r="AD145" i="3"/>
  <c r="BQ193" i="1" s="1"/>
  <c r="AC300" i="3"/>
  <c r="BR348" i="1" s="1"/>
  <c r="AD129" i="3"/>
  <c r="BQ177" i="1" s="1"/>
  <c r="AC258" i="3"/>
  <c r="BR306" i="1" s="1"/>
  <c r="AD301" i="3"/>
  <c r="BQ349" i="1" s="1"/>
  <c r="AD271" i="3"/>
  <c r="AD56" i="3"/>
  <c r="BQ104" i="1" s="1"/>
  <c r="AD152" i="3"/>
  <c r="BQ200" i="1" s="1"/>
  <c r="AC14" i="3"/>
  <c r="BR62" i="1" s="1"/>
  <c r="AD185" i="3"/>
  <c r="BQ233" i="1" s="1"/>
  <c r="AC26" i="3"/>
  <c r="BR74" i="1" s="1"/>
  <c r="AD83" i="3"/>
  <c r="BQ131" i="1" s="1"/>
  <c r="AC255" i="3"/>
  <c r="BR303" i="1" s="1"/>
  <c r="AD293" i="3"/>
  <c r="BQ341" i="1" s="1"/>
  <c r="AC58" i="3"/>
  <c r="BR106" i="1" s="1"/>
  <c r="AC295" i="3"/>
  <c r="BR343" i="1" s="1"/>
  <c r="AC217" i="3"/>
  <c r="BR265" i="1" s="1"/>
  <c r="AC135" i="3"/>
  <c r="BR183" i="1" s="1"/>
  <c r="AC163" i="3"/>
  <c r="BR211" i="1" s="1"/>
  <c r="AC133" i="3"/>
  <c r="BR181" i="1" s="1"/>
  <c r="AD181" i="3"/>
  <c r="BQ229" i="1" s="1"/>
  <c r="AC18" i="3"/>
  <c r="BR66" i="1" s="1"/>
  <c r="AD224" i="3"/>
  <c r="BQ272" i="1" s="1"/>
  <c r="AC148" i="3"/>
  <c r="BR196" i="1" s="1"/>
  <c r="AC244" i="3"/>
  <c r="BR292" i="1" s="1"/>
  <c r="AC74" i="3"/>
  <c r="BR122" i="1" s="1"/>
  <c r="AD159" i="3"/>
  <c r="BQ207" i="1" s="1"/>
  <c r="AD123" i="3"/>
  <c r="BQ171" i="1" s="1"/>
  <c r="AC246" i="3"/>
  <c r="BR294" i="1" s="1"/>
  <c r="AC234" i="3"/>
  <c r="AC199" i="3"/>
  <c r="BR247" i="1" s="1"/>
  <c r="AD110" i="3"/>
  <c r="BQ158" i="1" s="1"/>
  <c r="AD97" i="3"/>
  <c r="BQ145" i="1" s="1"/>
  <c r="AC268" i="3"/>
  <c r="AD98" i="3"/>
  <c r="BQ146" i="1" s="1"/>
  <c r="AC124" i="3"/>
  <c r="BR172" i="1" s="1"/>
  <c r="AD235" i="3"/>
  <c r="BQ283" i="1" s="1"/>
  <c r="AC40" i="3"/>
  <c r="BR88" i="1" s="1"/>
  <c r="AD94" i="3"/>
  <c r="BQ142" i="1" s="1"/>
  <c r="AC274" i="3"/>
  <c r="BR322" i="1" s="1"/>
  <c r="AC226" i="3"/>
  <c r="BR274" i="1" s="1"/>
  <c r="AC292" i="3"/>
  <c r="AD50" i="3"/>
  <c r="BQ98" i="1" s="1"/>
  <c r="AC213" i="3"/>
  <c r="BR261" i="1" s="1"/>
  <c r="AC191" i="3"/>
  <c r="BR239" i="1" s="1"/>
  <c r="AC289" i="3"/>
  <c r="BR337" i="1" s="1"/>
  <c r="AC149" i="3"/>
  <c r="BR197" i="1" s="1"/>
  <c r="AC114" i="3"/>
  <c r="BR162" i="1" s="1"/>
  <c r="AC89" i="3"/>
  <c r="BR137" i="1" s="1"/>
  <c r="AC241" i="3"/>
  <c r="BR289" i="1" s="1"/>
  <c r="AD243" i="3"/>
  <c r="BQ291" i="1" s="1"/>
  <c r="AC221" i="3"/>
  <c r="BR269" i="1" s="1"/>
  <c r="AC39" i="3"/>
  <c r="BR87" i="1" s="1"/>
  <c r="AC49" i="3"/>
  <c r="BR97" i="1" s="1"/>
  <c r="AC144" i="3"/>
  <c r="BR192" i="1" s="1"/>
  <c r="AC196" i="3"/>
  <c r="BR244" i="1" s="1"/>
  <c r="AD272" i="3"/>
  <c r="BQ320" i="1" s="1"/>
  <c r="AC294" i="3"/>
  <c r="BR342" i="1" s="1"/>
  <c r="AD78" i="3"/>
  <c r="BQ126" i="1" s="1"/>
  <c r="AC112" i="3"/>
  <c r="BR160" i="1" s="1"/>
  <c r="AC278" i="3"/>
  <c r="BR326" i="1" s="1"/>
  <c r="AC134" i="3"/>
  <c r="AC136" i="3"/>
  <c r="BR184" i="1" s="1"/>
  <c r="AC165" i="3"/>
  <c r="BR213" i="1" s="1"/>
  <c r="AC147" i="3"/>
  <c r="BR195" i="1" s="1"/>
  <c r="AD276" i="3"/>
  <c r="AD104" i="3"/>
  <c r="BQ152" i="1" s="1"/>
  <c r="AC138" i="3"/>
  <c r="BR186" i="1" s="1"/>
  <c r="AC180" i="3"/>
  <c r="BR228" i="1" s="1"/>
  <c r="AD163" i="3"/>
  <c r="BQ211" i="1" s="1"/>
  <c r="AC95" i="3"/>
  <c r="BR143" i="1" s="1"/>
  <c r="AC228" i="3"/>
  <c r="BR276" i="1" s="1"/>
  <c r="AC157" i="3"/>
  <c r="BR205" i="1" s="1"/>
  <c r="AC42" i="3"/>
  <c r="AC254" i="3"/>
  <c r="BR302" i="1" s="1"/>
  <c r="AC153" i="3"/>
  <c r="BR201" i="1" s="1"/>
  <c r="AD182" i="3"/>
  <c r="BQ230" i="1" s="1"/>
  <c r="AC169" i="3"/>
  <c r="BR217" i="1" s="1"/>
  <c r="AC63" i="3"/>
  <c r="BR111" i="1" s="1"/>
  <c r="AC87" i="3"/>
  <c r="BR135" i="1" s="1"/>
  <c r="AD113" i="3"/>
  <c r="BQ161" i="1" s="1"/>
  <c r="AD120" i="3"/>
  <c r="BQ168" i="1" s="1"/>
  <c r="AC69" i="3"/>
  <c r="BR117" i="1" s="1"/>
  <c r="AC21" i="3"/>
  <c r="BR69" i="1" s="1"/>
  <c r="AD288" i="3"/>
  <c r="BQ336" i="1" s="1"/>
  <c r="AD206" i="3"/>
  <c r="BQ254" i="1" s="1"/>
  <c r="AD268" i="3"/>
  <c r="BQ316" i="1" s="1"/>
  <c r="AD82" i="3"/>
  <c r="BQ130" i="1" s="1"/>
  <c r="AC272" i="3"/>
  <c r="BR320" i="1" s="1"/>
  <c r="AC209" i="3"/>
  <c r="AD166" i="3"/>
  <c r="BQ214" i="1" s="1"/>
  <c r="AC27" i="3"/>
  <c r="BR75" i="1" s="1"/>
  <c r="AD305" i="3"/>
  <c r="BQ353" i="1" s="1"/>
  <c r="AC257" i="3"/>
  <c r="BR305" i="1" s="1"/>
  <c r="AC207" i="3"/>
  <c r="BR255" i="1" s="1"/>
  <c r="AC53" i="3"/>
  <c r="BR101" i="1" s="1"/>
  <c r="AC240" i="3"/>
  <c r="BR288" i="1" s="1"/>
  <c r="AC193" i="3"/>
  <c r="BR241" i="1" s="1"/>
  <c r="AD44" i="3"/>
  <c r="BQ92" i="1" s="1"/>
  <c r="AD14" i="3"/>
  <c r="BQ62" i="1" s="1"/>
  <c r="AC263" i="3"/>
  <c r="AC198" i="3"/>
  <c r="BR246" i="1" s="1"/>
  <c r="AD250" i="3"/>
  <c r="BQ298" i="1" s="1"/>
  <c r="AC31" i="3"/>
  <c r="BR79" i="1" s="1"/>
  <c r="AC239" i="3"/>
  <c r="BR287" i="1" s="1"/>
  <c r="AD23" i="3"/>
  <c r="BQ71" i="1" s="1"/>
  <c r="AD71" i="3"/>
  <c r="BQ119" i="1" s="1"/>
  <c r="AC55" i="3"/>
  <c r="BR103" i="1" s="1"/>
  <c r="AD273" i="3"/>
  <c r="BQ321" i="1" s="1"/>
  <c r="AC266" i="3"/>
  <c r="BR314" i="1" s="1"/>
  <c r="AD156" i="3"/>
  <c r="BQ204" i="1" s="1"/>
  <c r="AC204" i="3"/>
  <c r="BR252" i="1" s="1"/>
  <c r="AC264" i="3"/>
  <c r="BR312" i="1" s="1"/>
  <c r="AD45" i="3"/>
  <c r="AD176" i="3"/>
  <c r="BQ224" i="1" s="1"/>
  <c r="AD70" i="3"/>
  <c r="BQ118" i="1" s="1"/>
  <c r="AD64" i="3"/>
  <c r="BQ112" i="1" s="1"/>
  <c r="AC86" i="3"/>
  <c r="BR134" i="1" s="1"/>
  <c r="AC91" i="3"/>
  <c r="BR139" i="1" s="1"/>
  <c r="AD65" i="3"/>
  <c r="BQ113" i="1" s="1"/>
  <c r="AD115" i="3"/>
  <c r="BQ163" i="1" s="1"/>
  <c r="AD132" i="3"/>
  <c r="AC252" i="3"/>
  <c r="BR300" i="1" s="1"/>
  <c r="AC275" i="3"/>
  <c r="AC242" i="3"/>
  <c r="BR290" i="1" s="1"/>
  <c r="AD68" i="3"/>
  <c r="AD285" i="3"/>
  <c r="BQ333" i="1" s="1"/>
  <c r="AD291" i="3"/>
  <c r="BQ339" i="1" s="1"/>
  <c r="AD232" i="3"/>
  <c r="BQ280" i="1" s="1"/>
  <c r="AC187" i="3"/>
  <c r="BR235" i="1" s="1"/>
  <c r="AD269" i="3"/>
  <c r="BQ317" i="1" s="1"/>
  <c r="AC52" i="3"/>
  <c r="BR100" i="1" s="1"/>
  <c r="AD229" i="3"/>
  <c r="BQ277" i="1" s="1"/>
  <c r="AC222" i="3"/>
  <c r="BR270" i="1" s="1"/>
  <c r="AC117" i="3"/>
  <c r="BR165" i="1" s="1"/>
  <c r="AC249" i="3"/>
  <c r="BR297" i="1" s="1"/>
  <c r="AC88" i="3"/>
  <c r="BR136" i="1" s="1"/>
  <c r="AD106" i="3"/>
  <c r="BQ154" i="1" s="1"/>
  <c r="AC215" i="3"/>
  <c r="BR263" i="1" s="1"/>
  <c r="AD216" i="3"/>
  <c r="BQ264" i="1" s="1"/>
  <c r="AC230" i="3"/>
  <c r="BR278" i="1" s="1"/>
  <c r="AD290" i="3"/>
  <c r="BQ338" i="1" s="1"/>
  <c r="AC167" i="3"/>
  <c r="BR215" i="1" s="1"/>
  <c r="AD61" i="3"/>
  <c r="BQ109" i="1" s="1"/>
  <c r="AC173" i="3"/>
  <c r="BR221" i="1" s="1"/>
  <c r="AD212" i="3"/>
  <c r="BQ260" i="1" s="1"/>
  <c r="AC38" i="3"/>
  <c r="BR86" i="1" s="1"/>
  <c r="AC279" i="3"/>
  <c r="BR327" i="1" s="1"/>
  <c r="AD62" i="3"/>
  <c r="BQ110" i="1" s="1"/>
  <c r="AC105" i="3"/>
  <c r="AC143" i="3"/>
  <c r="BR191" i="1" s="1"/>
  <c r="AC66" i="3"/>
  <c r="BR114" i="1" s="1"/>
  <c r="AD121" i="3"/>
  <c r="BQ169" i="1" s="1"/>
  <c r="AC54" i="3"/>
  <c r="BR102" i="1" s="1"/>
  <c r="AC162" i="3"/>
  <c r="BR210" i="1" s="1"/>
  <c r="AD77" i="3"/>
  <c r="BQ125" i="1" s="1"/>
  <c r="AD177" i="3"/>
  <c r="BQ225" i="1" s="1"/>
  <c r="AC19" i="3"/>
  <c r="BR67" i="1" s="1"/>
  <c r="AC120" i="3"/>
  <c r="BR168" i="1" s="1"/>
  <c r="AC125" i="3"/>
  <c r="BR173" i="1" s="1"/>
  <c r="AC166" i="3"/>
  <c r="BR214" i="1" s="1"/>
  <c r="AC23" i="3"/>
  <c r="AD204" i="3"/>
  <c r="BQ252" i="1" s="1"/>
  <c r="AC65" i="3"/>
  <c r="BR113" i="1" s="1"/>
  <c r="AC115" i="3"/>
  <c r="BR163" i="1" s="1"/>
  <c r="AC161" i="3"/>
  <c r="BR209" i="1" s="1"/>
  <c r="AD91" i="3"/>
  <c r="BQ139" i="1" s="1"/>
  <c r="AC232" i="3"/>
  <c r="BR280" i="1" s="1"/>
  <c r="AC90" i="3"/>
  <c r="BR138" i="1" s="1"/>
  <c r="AC287" i="3"/>
  <c r="BR335" i="1" s="1"/>
  <c r="AD162" i="3"/>
  <c r="BQ210" i="1" s="1"/>
  <c r="AD86" i="3"/>
  <c r="BQ134" i="1" s="1"/>
  <c r="AD179" i="3"/>
  <c r="BQ227" i="1" s="1"/>
  <c r="AD150" i="3"/>
  <c r="AC128" i="3"/>
  <c r="BR176" i="1" s="1"/>
  <c r="AC200" i="3"/>
  <c r="BR248" i="1" s="1"/>
  <c r="AD60" i="3"/>
  <c r="BQ108" i="1" s="1"/>
  <c r="AC68" i="3"/>
  <c r="BR116" i="1" s="1"/>
  <c r="AD252" i="3"/>
  <c r="BQ300" i="1" s="1"/>
  <c r="AC32" i="3"/>
  <c r="BR80" i="1" s="1"/>
  <c r="AD151" i="3"/>
  <c r="BQ199" i="1" s="1"/>
  <c r="AD241" i="3"/>
  <c r="BQ289" i="1" s="1"/>
  <c r="AD217" i="3"/>
  <c r="BQ265" i="1" s="1"/>
  <c r="AD85" i="3"/>
  <c r="BQ133" i="1" s="1"/>
  <c r="AD136" i="3"/>
  <c r="BQ184" i="1" s="1"/>
  <c r="AC99" i="3"/>
  <c r="AD251" i="3"/>
  <c r="BQ299" i="1" s="1"/>
  <c r="AC303" i="3"/>
  <c r="BR351" i="1" s="1"/>
  <c r="AC172" i="3"/>
  <c r="BR220" i="1" s="1"/>
  <c r="AC37" i="3"/>
  <c r="BR85" i="1" s="1"/>
  <c r="AD16" i="3"/>
  <c r="BQ64" i="1" s="1"/>
  <c r="AC101" i="3"/>
  <c r="BR149" i="1" s="1"/>
  <c r="AC109" i="3"/>
  <c r="BR157" i="1" s="1"/>
  <c r="AD58" i="3"/>
  <c r="BQ106" i="1" s="1"/>
  <c r="AD207" i="3"/>
  <c r="BQ255" i="1" s="1"/>
  <c r="AD270" i="3"/>
  <c r="BQ318" i="1" s="1"/>
  <c r="AC137" i="3"/>
  <c r="BR185" i="1" s="1"/>
  <c r="AD233" i="3"/>
  <c r="BQ281" i="1" s="1"/>
  <c r="AC103" i="3"/>
  <c r="BR151" i="1" s="1"/>
  <c r="AD222" i="3"/>
  <c r="BQ270" i="1" s="1"/>
  <c r="AC186" i="3"/>
  <c r="BR234" i="1" s="1"/>
  <c r="AC116" i="3"/>
  <c r="BR164" i="1" s="1"/>
  <c r="AD274" i="3"/>
  <c r="BQ322" i="1" s="1"/>
  <c r="AD260" i="3"/>
  <c r="BQ308" i="1" s="1"/>
  <c r="AD69" i="3"/>
  <c r="BQ117" i="1" s="1"/>
  <c r="AD265" i="3"/>
  <c r="AD35" i="3"/>
  <c r="BQ83" i="1" s="1"/>
  <c r="AD292" i="3"/>
  <c r="BQ340" i="1" s="1"/>
  <c r="AC70" i="3"/>
  <c r="BR118" i="1" s="1"/>
  <c r="AD258" i="3"/>
  <c r="BQ306" i="1" s="1"/>
  <c r="AD73" i="3"/>
  <c r="BQ121" i="1" s="1"/>
  <c r="AD286" i="3"/>
  <c r="BQ334" i="1" s="1"/>
  <c r="AC202" i="3"/>
  <c r="BR250" i="1" s="1"/>
  <c r="AD221" i="3"/>
  <c r="BQ269" i="1" s="1"/>
  <c r="AD213" i="3"/>
  <c r="BQ261" i="1" s="1"/>
  <c r="AD178" i="3"/>
  <c r="BQ226" i="1" s="1"/>
  <c r="AD28" i="3"/>
  <c r="BQ76" i="1" s="1"/>
  <c r="AC97" i="3"/>
  <c r="BR145" i="1" s="1"/>
  <c r="AD214" i="3"/>
  <c r="BQ262" i="1" s="1"/>
  <c r="AD40" i="3"/>
  <c r="BQ88" i="1" s="1"/>
  <c r="AD39" i="3"/>
  <c r="BQ87" i="1" s="1"/>
  <c r="AD257" i="3"/>
  <c r="AC77" i="3"/>
  <c r="BR125" i="1" s="1"/>
  <c r="AC158" i="3"/>
  <c r="BR206" i="1" s="1"/>
  <c r="AC236" i="3"/>
  <c r="BR284" i="1" s="1"/>
  <c r="AC57" i="3"/>
  <c r="BR105" i="1" s="1"/>
  <c r="AC50" i="3"/>
  <c r="BR98" i="1" s="1"/>
  <c r="AC288" i="3"/>
  <c r="BR336" i="1" s="1"/>
  <c r="AD122" i="3"/>
  <c r="BQ170" i="1" s="1"/>
  <c r="AD131" i="3"/>
  <c r="BQ179" i="1" s="1"/>
  <c r="AC119" i="3"/>
  <c r="BR167" i="1" s="1"/>
  <c r="AC298" i="3"/>
  <c r="BR346" i="1" s="1"/>
  <c r="AD239" i="3"/>
  <c r="BQ287" i="1" s="1"/>
  <c r="AC177" i="3"/>
  <c r="AD297" i="3"/>
  <c r="BQ345" i="1" s="1"/>
  <c r="AD215" i="3"/>
  <c r="BQ263" i="1" s="1"/>
  <c r="AD220" i="3"/>
  <c r="BQ268" i="1" s="1"/>
  <c r="AD277" i="3"/>
  <c r="AD304" i="3"/>
  <c r="BQ352" i="1" s="1"/>
  <c r="AC188" i="3"/>
  <c r="AD142" i="3"/>
  <c r="BQ190" i="1" s="1"/>
  <c r="AC218" i="3"/>
  <c r="BR266" i="1" s="1"/>
  <c r="AD254" i="3"/>
  <c r="BQ302" i="1" s="1"/>
  <c r="AD192" i="3"/>
  <c r="BQ240" i="1" s="1"/>
  <c r="AD240" i="3"/>
  <c r="BQ288" i="1" s="1"/>
  <c r="AD17" i="3"/>
  <c r="AD84" i="3"/>
  <c r="BQ132" i="1" s="1"/>
  <c r="AD261" i="3"/>
  <c r="BQ309" i="1" s="1"/>
  <c r="AC224" i="3"/>
  <c r="BR272" i="1" s="1"/>
  <c r="AD171" i="3"/>
  <c r="BQ219" i="1" s="1"/>
  <c r="AC79" i="3"/>
  <c r="BR127" i="1" s="1"/>
  <c r="AD279" i="3"/>
  <c r="BQ327" i="1" s="1"/>
  <c r="AD238" i="3"/>
  <c r="BQ286" i="1" s="1"/>
  <c r="AD275" i="3"/>
  <c r="BQ323" i="1" s="1"/>
  <c r="AD267" i="3"/>
  <c r="BQ315" i="1" s="1"/>
  <c r="AD173" i="3"/>
  <c r="BQ221" i="1" s="1"/>
  <c r="AD296" i="3"/>
  <c r="BQ344" i="1" s="1"/>
  <c r="AD54" i="3"/>
  <c r="AD130" i="3"/>
  <c r="BQ178" i="1" s="1"/>
  <c r="AC56" i="3"/>
  <c r="BR104" i="1" s="1"/>
  <c r="AC308" i="3"/>
  <c r="BR356" i="1" s="1"/>
  <c r="AD294" i="3"/>
  <c r="BQ342" i="1" s="1"/>
  <c r="AD102" i="3"/>
  <c r="BQ150" i="1" s="1"/>
  <c r="AD225" i="3"/>
  <c r="BQ273" i="1" s="1"/>
  <c r="AD29" i="3"/>
  <c r="BQ77" i="1" s="1"/>
  <c r="AD295" i="3"/>
  <c r="BQ343" i="1" s="1"/>
  <c r="AC195" i="3"/>
  <c r="BR243" i="1" s="1"/>
  <c r="AD281" i="3"/>
  <c r="BQ329" i="1" s="1"/>
  <c r="AD117" i="3"/>
  <c r="BQ165" i="1" s="1"/>
  <c r="AC43" i="3"/>
  <c r="BR91" i="1" s="1"/>
  <c r="AC152" i="3"/>
  <c r="BR200" i="1" s="1"/>
  <c r="AD135" i="3"/>
  <c r="BQ183" i="1" s="1"/>
  <c r="AD259" i="3"/>
  <c r="BQ307" i="1" s="1"/>
  <c r="AD96" i="3"/>
  <c r="BQ144" i="1" s="1"/>
  <c r="AD36" i="3"/>
  <c r="BQ84" i="1" s="1"/>
  <c r="AD107" i="3"/>
  <c r="BQ155" i="1" s="1"/>
  <c r="AC176" i="3"/>
  <c r="BR224" i="1" s="1"/>
  <c r="AD53" i="3"/>
  <c r="BQ101" i="1" s="1"/>
  <c r="AC126" i="3"/>
  <c r="BR174" i="1" s="1"/>
  <c r="AC301" i="3"/>
  <c r="BR349" i="1" s="1"/>
  <c r="AC276" i="3"/>
  <c r="BR324" i="1" s="1"/>
  <c r="AD67" i="3"/>
  <c r="BQ115" i="1" s="1"/>
  <c r="AD138" i="3"/>
  <c r="BQ186" i="1" s="1"/>
  <c r="AC175" i="3"/>
  <c r="BR223" i="1" s="1"/>
  <c r="AD227" i="3"/>
  <c r="BQ275" i="1" s="1"/>
  <c r="AC146" i="3"/>
  <c r="BR194" i="1" s="1"/>
  <c r="AD167" i="3"/>
  <c r="BQ215" i="1" s="1"/>
  <c r="AC145" i="3"/>
  <c r="BR193" i="1" s="1"/>
  <c r="AD289" i="3"/>
  <c r="BQ337" i="1" s="1"/>
  <c r="AD41" i="3"/>
  <c r="BQ89" i="1" s="1"/>
  <c r="AD134" i="3"/>
  <c r="BQ182" i="1" s="1"/>
  <c r="AD248" i="3"/>
  <c r="BQ296" i="1" s="1"/>
  <c r="AD228" i="3"/>
  <c r="BQ276" i="1" s="1"/>
  <c r="AC106" i="3"/>
  <c r="BR154" i="1" s="1"/>
  <c r="AD191" i="3"/>
  <c r="BQ239" i="1" s="1"/>
  <c r="AC44" i="3"/>
  <c r="BR92" i="1" s="1"/>
  <c r="AD169" i="3"/>
  <c r="BQ217" i="1" s="1"/>
  <c r="AD223" i="3"/>
  <c r="BQ271" i="1" s="1"/>
  <c r="AC24" i="3"/>
  <c r="BR72" i="1" s="1"/>
  <c r="AC181" i="3"/>
  <c r="BR229" i="1" s="1"/>
  <c r="AD144" i="3"/>
  <c r="BQ192" i="1" s="1"/>
  <c r="AC64" i="3"/>
  <c r="BR112" i="1" s="1"/>
  <c r="AD242" i="3"/>
  <c r="BQ290" i="1" s="1"/>
  <c r="AD165" i="3"/>
  <c r="BQ213" i="1" s="1"/>
  <c r="AD30" i="3"/>
  <c r="BQ78" i="1" s="1"/>
  <c r="AD148" i="3"/>
  <c r="BQ196" i="1" s="1"/>
  <c r="AC113" i="3"/>
  <c r="BR161" i="1" s="1"/>
  <c r="AD157" i="3"/>
  <c r="BQ205" i="1" s="1"/>
  <c r="AC71" i="3"/>
  <c r="BR119" i="1" s="1"/>
  <c r="AD42" i="3"/>
  <c r="BQ90" i="1" s="1"/>
  <c r="AC210" i="3"/>
  <c r="BR258" i="1" s="1"/>
  <c r="AC201" i="3"/>
  <c r="BR249" i="1" s="1"/>
  <c r="AC284" i="3"/>
  <c r="BR332" i="1" s="1"/>
  <c r="AC92" i="3"/>
  <c r="BR140" i="1" s="1"/>
  <c r="AC75" i="3"/>
  <c r="BR123" i="1" s="1"/>
  <c r="AD211" i="3"/>
  <c r="BQ259" i="1" s="1"/>
  <c r="AD170" i="3"/>
  <c r="BQ218" i="1" s="1"/>
  <c r="AC132" i="3"/>
  <c r="BR180" i="1" s="1"/>
  <c r="AC231" i="3"/>
  <c r="BR279" i="1" s="1"/>
  <c r="AD80" i="3"/>
  <c r="BQ128" i="1" s="1"/>
  <c r="AC212" i="3"/>
  <c r="BR260" i="1" s="1"/>
  <c r="AD255" i="3"/>
  <c r="BQ303" i="1" s="1"/>
  <c r="AD127" i="3"/>
  <c r="BQ175" i="1" s="1"/>
  <c r="AC189" i="3"/>
  <c r="BR237" i="1" s="1"/>
  <c r="AD95" i="3"/>
  <c r="BQ143" i="1" s="1"/>
  <c r="AD105" i="3"/>
  <c r="BQ153" i="1" s="1"/>
  <c r="AC164" i="3"/>
  <c r="BR212" i="1" s="1"/>
  <c r="AD124" i="3"/>
  <c r="BQ172" i="1" s="1"/>
  <c r="AD89" i="3"/>
  <c r="BQ137" i="1" s="1"/>
  <c r="AD208" i="3"/>
  <c r="AD155" i="3"/>
  <c r="BQ203" i="1" s="1"/>
  <c r="AD247" i="3"/>
  <c r="BQ295" i="1" s="1"/>
  <c r="AD253" i="3"/>
  <c r="BQ301" i="1" s="1"/>
  <c r="AD147" i="3"/>
  <c r="BQ195" i="1" s="1"/>
  <c r="AC93" i="3"/>
  <c r="BR141" i="1" s="1"/>
  <c r="AD263" i="3"/>
  <c r="BQ311" i="1" s="1"/>
  <c r="AD49" i="3"/>
  <c r="BQ97" i="1" s="1"/>
  <c r="AD190" i="3"/>
  <c r="BQ238" i="1" s="1"/>
  <c r="AD197" i="3"/>
  <c r="BQ245" i="1" s="1"/>
  <c r="AD244" i="3"/>
  <c r="BQ292" i="1" s="1"/>
  <c r="AC293" i="3"/>
  <c r="BR341" i="1" s="1"/>
  <c r="AC129" i="3"/>
  <c r="AD300" i="3"/>
  <c r="BQ348" i="1" s="1"/>
  <c r="AC34" i="3"/>
  <c r="BR82" i="1" s="1"/>
  <c r="AC121" i="3"/>
  <c r="BR169" i="1" s="1"/>
  <c r="AD48" i="3"/>
  <c r="BQ96" i="1" s="1"/>
  <c r="AC61" i="3"/>
  <c r="BR109" i="1" s="1"/>
  <c r="AC306" i="3"/>
  <c r="BR354" i="1" s="1"/>
  <c r="AD31" i="3"/>
  <c r="BQ79" i="1" s="1"/>
  <c r="AD76" i="3"/>
  <c r="BQ124" i="1" s="1"/>
  <c r="AC245" i="3"/>
  <c r="AG245" i="3" s="1"/>
  <c r="AC219" i="3"/>
  <c r="BR267" i="1" s="1"/>
  <c r="AD266" i="3"/>
  <c r="BQ314" i="1" s="1"/>
  <c r="AC269" i="3"/>
  <c r="BR317" i="1" s="1"/>
  <c r="AC72" i="3"/>
  <c r="BR120" i="1" s="1"/>
  <c r="AD283" i="3"/>
  <c r="BQ331" i="1" s="1"/>
  <c r="AD112" i="3"/>
  <c r="BQ160" i="1" s="1"/>
  <c r="AD246" i="3"/>
  <c r="BQ294" i="1" s="1"/>
  <c r="AD280" i="3"/>
  <c r="BQ328" i="1" s="1"/>
  <c r="AC22" i="3"/>
  <c r="BR70" i="1" s="1"/>
  <c r="AD187" i="3"/>
  <c r="BQ235" i="1" s="1"/>
  <c r="AD307" i="3"/>
  <c r="BQ355" i="1" s="1"/>
  <c r="AC305" i="3"/>
  <c r="BR353" i="1" s="1"/>
  <c r="AD38" i="3"/>
  <c r="BQ86" i="1" s="1"/>
  <c r="AD100" i="3"/>
  <c r="BQ148" i="1" s="1"/>
  <c r="AD66" i="3"/>
  <c r="BQ114" i="1" s="1"/>
  <c r="AD282" i="3"/>
  <c r="BQ330" i="1" s="1"/>
  <c r="AD184" i="3"/>
  <c r="BQ232" i="1" s="1"/>
  <c r="AC140" i="3"/>
  <c r="BR188" i="1" s="1"/>
  <c r="AD198" i="3"/>
  <c r="BQ246" i="1" s="1"/>
  <c r="AC229" i="3"/>
  <c r="BR277" i="1" s="1"/>
  <c r="AC290" i="3"/>
  <c r="BR338" i="1" s="1"/>
  <c r="AD203" i="3"/>
  <c r="BQ251" i="1" s="1"/>
  <c r="AD174" i="3"/>
  <c r="BQ222" i="1" s="1"/>
  <c r="AD88" i="3"/>
  <c r="BQ136" i="1" s="1"/>
  <c r="AD230" i="3"/>
  <c r="BQ278" i="1" s="1"/>
  <c r="AD114" i="3"/>
  <c r="BQ162" i="1" s="1"/>
  <c r="AD196" i="3"/>
  <c r="BQ244" i="1" s="1"/>
  <c r="AD139" i="3"/>
  <c r="BQ187" i="1" s="1"/>
  <c r="AD33" i="3"/>
  <c r="BQ81" i="1" s="1"/>
  <c r="AC47" i="3"/>
  <c r="BR95" i="1" s="1"/>
  <c r="AD226" i="3"/>
  <c r="BQ274" i="1" s="1"/>
  <c r="AC182" i="3"/>
  <c r="BR230" i="1" s="1"/>
  <c r="AD133" i="3"/>
  <c r="BQ181" i="1" s="1"/>
  <c r="AD262" i="3"/>
  <c r="BQ310" i="1" s="1"/>
  <c r="AD25" i="3"/>
  <c r="BQ73" i="1" s="1"/>
  <c r="AC59" i="3"/>
  <c r="BR107" i="1" s="1"/>
  <c r="AD27" i="3"/>
  <c r="BQ75" i="1" s="1"/>
  <c r="AD15" i="3"/>
  <c r="BQ63" i="1" s="1"/>
  <c r="AD154" i="3"/>
  <c r="BQ202" i="1" s="1"/>
  <c r="AD299" i="3"/>
  <c r="BQ347" i="1" s="1"/>
  <c r="AD183" i="3"/>
  <c r="BQ231" i="1" s="1"/>
  <c r="AD21" i="3"/>
  <c r="BQ69" i="1" s="1"/>
  <c r="AD194" i="3"/>
  <c r="BQ242" i="1" s="1"/>
  <c r="AD111" i="3"/>
  <c r="BQ159" i="1" s="1"/>
  <c r="AC104" i="3"/>
  <c r="BR152" i="1" s="1"/>
  <c r="AC235" i="3"/>
  <c r="BR283" i="1" s="1"/>
  <c r="AD108" i="3"/>
  <c r="BQ156" i="1" s="1"/>
  <c r="AD51" i="3"/>
  <c r="BQ99" i="1" s="1"/>
  <c r="AD302" i="3"/>
  <c r="BQ350" i="1" s="1"/>
  <c r="AC81" i="3"/>
  <c r="BR129" i="1" s="1"/>
  <c r="AC94" i="3"/>
  <c r="BR142" i="1" s="1"/>
  <c r="AD264" i="3"/>
  <c r="BQ312" i="1" s="1"/>
  <c r="AD46" i="3"/>
  <c r="BQ94" i="1" s="1"/>
  <c r="AC118" i="3"/>
  <c r="BR166" i="1" s="1"/>
  <c r="AC62" i="3"/>
  <c r="BR110" i="1" s="1"/>
  <c r="AC20" i="3"/>
  <c r="AD20" i="3"/>
  <c r="BQ68" i="1" s="1"/>
  <c r="BQ441" i="1"/>
  <c r="BQ608" i="1"/>
  <c r="BQ411" i="1"/>
  <c r="BQ583" i="1"/>
  <c r="BQ385" i="1"/>
  <c r="BQ606" i="1"/>
  <c r="BQ646" i="1"/>
  <c r="BQ380" i="1"/>
  <c r="BQ365" i="1"/>
  <c r="BQ410" i="1"/>
  <c r="BQ557" i="1"/>
  <c r="BQ500" i="1"/>
  <c r="BQ447" i="1"/>
  <c r="BQ539" i="1"/>
  <c r="BQ620" i="1"/>
  <c r="BQ631" i="1"/>
  <c r="BQ577" i="1"/>
  <c r="BQ555" i="1"/>
  <c r="BQ562" i="1"/>
  <c r="BQ595" i="1"/>
  <c r="BQ451" i="1"/>
  <c r="BQ552" i="1"/>
  <c r="BQ567" i="1"/>
  <c r="BQ403" i="1"/>
  <c r="BQ505" i="1"/>
  <c r="BQ502" i="1"/>
  <c r="BQ430" i="1"/>
  <c r="BQ626" i="1"/>
  <c r="BQ637" i="1"/>
  <c r="BQ512" i="1"/>
  <c r="BQ366" i="1"/>
  <c r="BQ544" i="1"/>
  <c r="BQ532" i="1"/>
  <c r="BQ607" i="1"/>
  <c r="BQ467" i="1"/>
  <c r="BQ421" i="1"/>
  <c r="BQ479" i="1"/>
  <c r="BQ650" i="1"/>
  <c r="BQ543" i="1"/>
  <c r="BQ405" i="1"/>
  <c r="BQ496" i="1"/>
  <c r="BQ407" i="1"/>
  <c r="BQ537" i="1"/>
  <c r="BQ560" i="1"/>
  <c r="BQ404" i="1"/>
  <c r="BQ513" i="1"/>
  <c r="BQ604" i="1"/>
  <c r="BQ492" i="1"/>
  <c r="BQ379" i="1"/>
  <c r="BQ363" i="1"/>
  <c r="BQ510" i="1"/>
  <c r="BQ376" i="1"/>
  <c r="BQ615" i="1"/>
  <c r="BQ641" i="1"/>
  <c r="BQ594" i="1"/>
  <c r="BQ558" i="1"/>
  <c r="BQ402" i="1"/>
  <c r="BQ480" i="1"/>
  <c r="BQ587" i="1"/>
  <c r="BQ478" i="1"/>
  <c r="BQ499" i="1"/>
  <c r="BQ488" i="1"/>
  <c r="BQ551" i="1"/>
  <c r="BQ509" i="1"/>
  <c r="BQ432" i="1"/>
  <c r="BQ406" i="1"/>
  <c r="BQ519" i="1"/>
  <c r="BQ392" i="1"/>
  <c r="BQ426" i="1"/>
  <c r="BQ391" i="1"/>
  <c r="BQ413" i="1"/>
  <c r="BQ602" i="1"/>
  <c r="BQ622" i="1"/>
  <c r="BQ568" i="1"/>
  <c r="BR459" i="1"/>
  <c r="BQ459" i="1"/>
  <c r="BR469" i="1"/>
  <c r="BQ469" i="1"/>
  <c r="BR612" i="1"/>
  <c r="BR468" i="1"/>
  <c r="BQ563" i="1"/>
  <c r="BQ610" i="1"/>
  <c r="BQ465" i="1"/>
  <c r="BQ632" i="1"/>
  <c r="BQ522" i="1"/>
  <c r="BR389" i="1"/>
  <c r="BQ389" i="1"/>
  <c r="BQ556" i="1"/>
  <c r="BR598" i="1"/>
  <c r="BR487" i="1"/>
  <c r="BR444" i="1"/>
  <c r="BR442" i="1"/>
  <c r="BQ442" i="1"/>
  <c r="BQ585" i="1"/>
  <c r="BR642" i="1"/>
  <c r="BQ388" i="1"/>
  <c r="BQ576" i="1"/>
  <c r="BQ596" i="1"/>
  <c r="BQ486" i="1"/>
  <c r="BR420" i="1"/>
  <c r="BR417" i="1"/>
  <c r="BQ584" i="1"/>
  <c r="BQ474" i="1"/>
  <c r="BQ629" i="1"/>
  <c r="BR400" i="1"/>
  <c r="BR409" i="1"/>
  <c r="BR419" i="1"/>
  <c r="BQ419" i="1"/>
  <c r="BR550" i="1"/>
  <c r="BQ549" i="1"/>
  <c r="BR428" i="1"/>
  <c r="BQ439" i="1"/>
  <c r="BR473" i="1"/>
  <c r="BQ473" i="1"/>
  <c r="BR640" i="1"/>
  <c r="BQ531" i="1"/>
  <c r="BR530" i="1"/>
  <c r="BQ386" i="1"/>
  <c r="BQ541" i="1"/>
  <c r="BQ371" i="1"/>
  <c r="BR571" i="1"/>
  <c r="BR427" i="1"/>
  <c r="BQ427" i="1"/>
  <c r="BR461" i="1"/>
  <c r="BQ461" i="1"/>
  <c r="BQ628" i="1"/>
  <c r="BR476" i="1"/>
  <c r="BQ476" i="1"/>
  <c r="BR455" i="1"/>
  <c r="BQ455" i="1"/>
  <c r="BR518" i="1"/>
  <c r="BR374" i="1"/>
  <c r="BQ374" i="1"/>
  <c r="BR383" i="1"/>
  <c r="BQ383" i="1"/>
  <c r="BR559" i="1"/>
  <c r="BQ559" i="1"/>
  <c r="BQ593" i="1"/>
  <c r="BR616" i="1"/>
  <c r="BQ616" i="1"/>
  <c r="BR521" i="1"/>
  <c r="BQ357" i="1"/>
  <c r="BQ547" i="1"/>
  <c r="BR460" i="1"/>
  <c r="BQ460" i="1"/>
  <c r="BR639" i="1"/>
  <c r="BQ639" i="1"/>
  <c r="BR648" i="1"/>
  <c r="BQ648" i="1"/>
  <c r="BR635" i="1"/>
  <c r="BQ635" i="1"/>
  <c r="BQ524" i="1"/>
  <c r="BQ592" i="1"/>
  <c r="BQ446" i="1"/>
  <c r="BR377" i="1"/>
  <c r="BR634" i="1"/>
  <c r="BR490" i="1"/>
  <c r="BQ490" i="1"/>
  <c r="BR633" i="1"/>
  <c r="BQ633" i="1"/>
  <c r="BQ489" i="1"/>
  <c r="BQ546" i="1"/>
  <c r="BR454" i="1"/>
  <c r="BQ454" i="1"/>
  <c r="BR614" i="1"/>
  <c r="BR625" i="1"/>
  <c r="BQ625" i="1"/>
  <c r="BQ621" i="1"/>
  <c r="BQ511" i="1"/>
  <c r="BQ534" i="1"/>
  <c r="BR643" i="1"/>
  <c r="BR479" i="1"/>
  <c r="BR572" i="1"/>
  <c r="BR537" i="1"/>
  <c r="BR649" i="1"/>
  <c r="BR505" i="1"/>
  <c r="BR626" i="1"/>
  <c r="BR523" i="1"/>
  <c r="BR544" i="1"/>
  <c r="BR496" i="1"/>
  <c r="BR379" i="1"/>
  <c r="BR579" i="1"/>
  <c r="BR542" i="1"/>
  <c r="BR583" i="1"/>
  <c r="BR644" i="1"/>
  <c r="BR405" i="1"/>
  <c r="BR407" i="1"/>
  <c r="BR651" i="1"/>
  <c r="BR506" i="1"/>
  <c r="BR475" i="1"/>
  <c r="BR526" i="1"/>
  <c r="BR414" i="1"/>
  <c r="BR471" i="1"/>
  <c r="BR516" i="1"/>
  <c r="BR502" i="1"/>
  <c r="BR599" i="1"/>
  <c r="BR591" i="1"/>
  <c r="BR565" i="1"/>
  <c r="BR605" i="1"/>
  <c r="BR519" i="1"/>
  <c r="BR392" i="1"/>
  <c r="BR483" i="1"/>
  <c r="BR611" i="1"/>
  <c r="BR470" i="1"/>
  <c r="BR576" i="1"/>
  <c r="BR452" i="1"/>
  <c r="BR386" i="1"/>
  <c r="BR371" i="1"/>
  <c r="BR525" i="1"/>
  <c r="BR500" i="1"/>
  <c r="BR543" i="1"/>
  <c r="BR399" i="1"/>
  <c r="BQ398" i="1"/>
  <c r="BQ553" i="1"/>
  <c r="BR552" i="1"/>
  <c r="BR408" i="1"/>
  <c r="BQ408" i="1"/>
  <c r="BR431" i="1"/>
  <c r="BR549" i="1"/>
  <c r="BR606" i="1"/>
  <c r="BR462" i="1"/>
  <c r="BR617" i="1"/>
  <c r="BQ617" i="1"/>
  <c r="BQ561" i="1"/>
  <c r="BQ387" i="1"/>
  <c r="BQ397" i="1"/>
  <c r="BR540" i="1"/>
  <c r="BR396" i="1"/>
  <c r="BQ396" i="1"/>
  <c r="BR538" i="1"/>
  <c r="BQ538" i="1"/>
  <c r="BR394" i="1"/>
  <c r="BQ393" i="1"/>
  <c r="BR393" i="1"/>
  <c r="BQ484" i="1"/>
  <c r="BQ375" i="1"/>
  <c r="BR385" i="1"/>
  <c r="BR528" i="1"/>
  <c r="BR384" i="1"/>
  <c r="BR382" i="1"/>
  <c r="BQ382" i="1"/>
  <c r="BQ548" i="1"/>
  <c r="BR415" i="1"/>
  <c r="BQ415" i="1"/>
  <c r="BQ582" i="1"/>
  <c r="BR438" i="1"/>
  <c r="BQ438" i="1"/>
  <c r="BR449" i="1"/>
  <c r="BQ649" i="1"/>
  <c r="BQ359" i="1"/>
  <c r="BQ517" i="1"/>
  <c r="BR373" i="1"/>
  <c r="BR372" i="1"/>
  <c r="BR357" i="1"/>
  <c r="BR514" i="1"/>
  <c r="BR358" i="1"/>
  <c r="BR513" i="1"/>
  <c r="BR536" i="1"/>
  <c r="BR426" i="1"/>
  <c r="BR581" i="1"/>
  <c r="BR437" i="1"/>
  <c r="BR604" i="1"/>
  <c r="BQ475" i="1"/>
  <c r="BQ370" i="1"/>
  <c r="BR308" i="1"/>
  <c r="BQ495" i="1"/>
  <c r="BQ638" i="1"/>
  <c r="BR494" i="1"/>
  <c r="BQ504" i="1"/>
  <c r="BR646" i="1"/>
  <c r="BR647" i="1"/>
  <c r="BR645" i="1"/>
  <c r="BR501" i="1"/>
  <c r="BQ501" i="1"/>
  <c r="BR380" i="1"/>
  <c r="BQ535" i="1"/>
  <c r="BR569" i="1"/>
  <c r="BR425" i="1"/>
  <c r="BR592" i="1"/>
  <c r="BR448" i="1"/>
  <c r="BR627" i="1"/>
  <c r="BQ627" i="1"/>
  <c r="BR637" i="1"/>
  <c r="BR636" i="1"/>
  <c r="BQ636" i="1"/>
  <c r="BR492" i="1"/>
  <c r="BR623" i="1"/>
  <c r="BQ623" i="1"/>
  <c r="BR364" i="1"/>
  <c r="BR368" i="1"/>
  <c r="BQ368" i="1"/>
  <c r="BR557" i="1"/>
  <c r="BR436" i="1"/>
  <c r="BQ436" i="1"/>
  <c r="BQ529" i="1"/>
  <c r="BR615" i="1"/>
  <c r="BR624" i="1"/>
  <c r="BR480" i="1"/>
  <c r="BR363" i="1"/>
  <c r="BQ367" i="1"/>
  <c r="BR390" i="1"/>
  <c r="BQ390" i="1"/>
  <c r="BR545" i="1"/>
  <c r="BQ545" i="1"/>
  <c r="BQ570" i="1"/>
  <c r="BQ381" i="1"/>
  <c r="BR603" i="1"/>
  <c r="BQ603" i="1"/>
  <c r="BR602" i="1"/>
  <c r="BR458" i="1"/>
  <c r="BQ613" i="1"/>
  <c r="BR466" i="1"/>
  <c r="BQ466" i="1"/>
  <c r="BR575" i="1"/>
  <c r="BR609" i="1"/>
  <c r="BQ609" i="1"/>
  <c r="BR395" i="1"/>
  <c r="BQ378" i="1"/>
  <c r="BQ533" i="1"/>
  <c r="BR556" i="1"/>
  <c r="BR412" i="1"/>
  <c r="BR447" i="1"/>
  <c r="BR590" i="1"/>
  <c r="BQ457" i="1"/>
  <c r="BQ600" i="1"/>
  <c r="BR539" i="1"/>
  <c r="BR551" i="1"/>
  <c r="BR453" i="1"/>
  <c r="BR362" i="1"/>
  <c r="BR435" i="1"/>
  <c r="BQ435" i="1"/>
  <c r="BR578" i="1"/>
  <c r="BR589" i="1"/>
  <c r="BQ589" i="1"/>
  <c r="BQ445" i="1"/>
  <c r="BQ588" i="1"/>
  <c r="BQ515" i="1"/>
  <c r="BR586" i="1"/>
  <c r="BQ586" i="1"/>
  <c r="BR527" i="1"/>
  <c r="BR464" i="1"/>
  <c r="BR619" i="1"/>
  <c r="BQ619" i="1"/>
  <c r="BQ498" i="1"/>
  <c r="BR361" i="1"/>
  <c r="BQ601" i="1"/>
  <c r="BQ523" i="1"/>
  <c r="BQ506" i="1"/>
  <c r="BQ423" i="1"/>
  <c r="BR566" i="1"/>
  <c r="BR422" i="1"/>
  <c r="BQ422" i="1"/>
  <c r="BR433" i="1"/>
  <c r="BQ433" i="1"/>
  <c r="BR491" i="1"/>
  <c r="BR574" i="1"/>
  <c r="BR503" i="1"/>
  <c r="BQ573" i="1"/>
  <c r="BR429" i="1"/>
  <c r="BQ429" i="1"/>
  <c r="BR607" i="1"/>
  <c r="BR463" i="1"/>
  <c r="BQ463" i="1"/>
  <c r="BR630" i="1"/>
  <c r="BQ630" i="1"/>
  <c r="BR497" i="1"/>
  <c r="BR467" i="1"/>
  <c r="BR520" i="1"/>
  <c r="BR376" i="1"/>
  <c r="BR554" i="1"/>
  <c r="BR443" i="1"/>
  <c r="BQ443" i="1"/>
  <c r="BR562" i="1"/>
  <c r="BR584" i="1"/>
  <c r="BR451" i="1"/>
  <c r="BR474" i="1"/>
  <c r="BR485" i="1"/>
  <c r="BR508" i="1"/>
  <c r="BR650" i="1"/>
  <c r="BQ591" i="1"/>
  <c r="BQ456" i="1"/>
  <c r="BQ643" i="1"/>
  <c r="BQ325" i="1"/>
  <c r="BR311" i="1"/>
  <c r="BQ324" i="1"/>
  <c r="BR282" i="1"/>
  <c r="BQ247" i="1"/>
  <c r="BR262" i="1"/>
  <c r="BQ180" i="1"/>
  <c r="BR339" i="1"/>
  <c r="BQ198" i="1"/>
  <c r="BR315" i="1"/>
  <c r="BR175" i="1"/>
  <c r="BR256" i="1"/>
  <c r="BQ174" i="1"/>
  <c r="BR187" i="1"/>
  <c r="BQ326" i="1"/>
  <c r="BQ258" i="1"/>
  <c r="BR264" i="1"/>
  <c r="BR171" i="1"/>
  <c r="BR90" i="1"/>
  <c r="BR124" i="1"/>
  <c r="BR83" i="1"/>
  <c r="BR71" i="1"/>
  <c r="BR298" i="1"/>
  <c r="BR319" i="1"/>
  <c r="BQ256" i="1"/>
  <c r="BR153" i="1"/>
  <c r="BQ237" i="1"/>
  <c r="BR81" i="1"/>
  <c r="BR285" i="1"/>
  <c r="BQ66" i="1"/>
  <c r="BR295" i="1"/>
  <c r="BR65" i="1"/>
  <c r="BR147" i="1"/>
  <c r="BQ116" i="1"/>
  <c r="BQ319" i="1"/>
  <c r="BR76" i="1"/>
  <c r="BQ297" i="1"/>
  <c r="BQ351" i="1"/>
  <c r="BR73" i="1"/>
  <c r="BQ305" i="1"/>
  <c r="BR242" i="1"/>
  <c r="BR108" i="1"/>
  <c r="BR309" i="1"/>
  <c r="BR254" i="1"/>
  <c r="BR273" i="1"/>
  <c r="BR355" i="1"/>
  <c r="BR78" i="1"/>
  <c r="BR177" i="1"/>
  <c r="BQ313" i="1"/>
  <c r="BR330" i="1"/>
  <c r="BR299" i="1"/>
  <c r="BR329" i="1"/>
  <c r="BQ149" i="1"/>
  <c r="BQ279" i="1"/>
  <c r="BQ189" i="1"/>
  <c r="BR190" i="1"/>
  <c r="BQ102" i="1"/>
  <c r="BQ356" i="1"/>
  <c r="BQ93" i="1"/>
  <c r="BQ236" i="1"/>
  <c r="BQ167" i="1"/>
  <c r="BR218" i="1"/>
  <c r="BR245" i="1"/>
  <c r="BR340" i="1"/>
  <c r="BQ212" i="1"/>
  <c r="BR321" i="1"/>
  <c r="BR304" i="1"/>
  <c r="BQ209" i="1"/>
  <c r="BQ194" i="1"/>
  <c r="BQ250" i="1"/>
  <c r="BR331" i="1"/>
  <c r="BR286" i="1"/>
  <c r="BR64" i="1"/>
  <c r="BR318" i="1"/>
  <c r="BR316" i="1"/>
  <c r="BR334" i="1"/>
  <c r="BR225" i="1"/>
  <c r="BQ65" i="1"/>
  <c r="BQ293" i="1"/>
  <c r="BR325" i="1"/>
  <c r="BQ282" i="1"/>
  <c r="BQ185" i="1"/>
  <c r="BR333" i="1"/>
  <c r="BQ173" i="1"/>
  <c r="BR182" i="1"/>
  <c r="BQ176" i="1"/>
  <c r="BR313" i="1"/>
  <c r="BQ157" i="1"/>
  <c r="BQ127" i="1"/>
  <c r="BR257" i="1"/>
  <c r="BQ151" i="1"/>
  <c r="BQ70" i="1"/>
  <c r="BR130" i="1"/>
  <c r="BQ74" i="1"/>
  <c r="BQ346" i="1"/>
  <c r="BQ164" i="1"/>
  <c r="BQ85" i="1"/>
  <c r="BQ267" i="1"/>
  <c r="AF245" i="3" l="1"/>
  <c r="BR293" i="1"/>
  <c r="AF202" i="3"/>
  <c r="AG202" i="3"/>
  <c r="AF110" i="3"/>
  <c r="AG110" i="3"/>
  <c r="AG275" i="3"/>
  <c r="BR323" i="1"/>
  <c r="AF20" i="3"/>
  <c r="BR68" i="1"/>
  <c r="AG188" i="3"/>
  <c r="BR236" i="1"/>
  <c r="AF131" i="3"/>
  <c r="BR179" i="1"/>
  <c r="AF188" i="3"/>
  <c r="AG20" i="3"/>
  <c r="AG131" i="3"/>
  <c r="AF275" i="3"/>
  <c r="AF191" i="3"/>
  <c r="AG191" i="3"/>
  <c r="AF163" i="3"/>
  <c r="AG163" i="3"/>
  <c r="AG254" i="3"/>
  <c r="AF254" i="3"/>
  <c r="AF226" i="3"/>
  <c r="AG226" i="3"/>
  <c r="AF192" i="3"/>
  <c r="AG192" i="3"/>
  <c r="AF235" i="3"/>
  <c r="AG235" i="3"/>
  <c r="AG105" i="3"/>
  <c r="AF105" i="3"/>
  <c r="AF36" i="3"/>
  <c r="AG36" i="3"/>
  <c r="AG196" i="3"/>
  <c r="AF196" i="3"/>
  <c r="AF175" i="3"/>
  <c r="AG175" i="3"/>
  <c r="AG117" i="3"/>
  <c r="AF117" i="3"/>
  <c r="AG67" i="3"/>
  <c r="AF67" i="3"/>
  <c r="AF109" i="3"/>
  <c r="AG109" i="3"/>
  <c r="AF153" i="3"/>
  <c r="AG153" i="3"/>
  <c r="AG285" i="3"/>
  <c r="AF285" i="3"/>
  <c r="AF268" i="3"/>
  <c r="AG268" i="3"/>
  <c r="AF72" i="3"/>
  <c r="AG72" i="3"/>
  <c r="AF212" i="3"/>
  <c r="AG212" i="3"/>
  <c r="AF213" i="3"/>
  <c r="AG213" i="3"/>
  <c r="AF74" i="3"/>
  <c r="AG74" i="3"/>
  <c r="AG162" i="3"/>
  <c r="AF162" i="3"/>
  <c r="AG176" i="3"/>
  <c r="AF176" i="3"/>
  <c r="AG37" i="3"/>
  <c r="AF37" i="3"/>
  <c r="AF68" i="3"/>
  <c r="AG68" i="3"/>
  <c r="AF280" i="3"/>
  <c r="AG280" i="3"/>
  <c r="AF224" i="3"/>
  <c r="AG224" i="3"/>
  <c r="AF182" i="3"/>
  <c r="AG182" i="3"/>
  <c r="AF35" i="3"/>
  <c r="AG35" i="3"/>
  <c r="AG211" i="3"/>
  <c r="AF211" i="3"/>
  <c r="AG249" i="3"/>
  <c r="AF249" i="3"/>
  <c r="AF215" i="3"/>
  <c r="AG215" i="3"/>
  <c r="AF92" i="3"/>
  <c r="AG92" i="3"/>
  <c r="AF69" i="3"/>
  <c r="AG69" i="3"/>
  <c r="AF56" i="3"/>
  <c r="AG56" i="3"/>
  <c r="AF113" i="3"/>
  <c r="AG113" i="3"/>
  <c r="AG79" i="3"/>
  <c r="AF79" i="3"/>
  <c r="AF151" i="3"/>
  <c r="AG151" i="3"/>
  <c r="AF133" i="3"/>
  <c r="AG133" i="3"/>
  <c r="AF270" i="3"/>
  <c r="AG270" i="3"/>
  <c r="AF304" i="3"/>
  <c r="AG304" i="3"/>
  <c r="AF231" i="3"/>
  <c r="AG231" i="3"/>
  <c r="AF149" i="3"/>
  <c r="AG149" i="3"/>
  <c r="AF297" i="3"/>
  <c r="AG297" i="3"/>
  <c r="AG53" i="3"/>
  <c r="AF53" i="3"/>
  <c r="AF122" i="3"/>
  <c r="AG122" i="3"/>
  <c r="AF274" i="3"/>
  <c r="AG274" i="3"/>
  <c r="AG54" i="3"/>
  <c r="AF54" i="3"/>
  <c r="AG198" i="3"/>
  <c r="AF198" i="3"/>
  <c r="AG225" i="3"/>
  <c r="AF225" i="3"/>
  <c r="AG233" i="3"/>
  <c r="AF233" i="3"/>
  <c r="AG199" i="3"/>
  <c r="AF199" i="3"/>
  <c r="AG125" i="3"/>
  <c r="AF125" i="3"/>
  <c r="AF27" i="3"/>
  <c r="AG27" i="3"/>
  <c r="AF266" i="3"/>
  <c r="AG266" i="3"/>
  <c r="AG76" i="3"/>
  <c r="AF76" i="3"/>
  <c r="AG73" i="3"/>
  <c r="AF73" i="3"/>
  <c r="AG93" i="3"/>
  <c r="AF93" i="3"/>
  <c r="AG252" i="3"/>
  <c r="AF252" i="3"/>
  <c r="AF19" i="3"/>
  <c r="AG19" i="3"/>
  <c r="AG267" i="3"/>
  <c r="AF267" i="3"/>
  <c r="AF114" i="3"/>
  <c r="AG114" i="3"/>
  <c r="AG288" i="3"/>
  <c r="AF288" i="3"/>
  <c r="AG263" i="3"/>
  <c r="AF263" i="3"/>
  <c r="AF248" i="3"/>
  <c r="AG248" i="3"/>
  <c r="AF179" i="3"/>
  <c r="AG179" i="3"/>
  <c r="AF200" i="3"/>
  <c r="AG200" i="3"/>
  <c r="AG308" i="3"/>
  <c r="AF308" i="3"/>
  <c r="AF265" i="3"/>
  <c r="AG265" i="3"/>
  <c r="AF177" i="3"/>
  <c r="AG177" i="3"/>
  <c r="AF16" i="3"/>
  <c r="AG16" i="3"/>
  <c r="AF187" i="3"/>
  <c r="AG187" i="3"/>
  <c r="AG124" i="3"/>
  <c r="AF124" i="3"/>
  <c r="AG128" i="3"/>
  <c r="AF128" i="3"/>
  <c r="AG116" i="3"/>
  <c r="AF116" i="3"/>
  <c r="AG24" i="3"/>
  <c r="AF24" i="3"/>
  <c r="AG14" i="3"/>
  <c r="AF14" i="3"/>
  <c r="AG166" i="3"/>
  <c r="AF166" i="3"/>
  <c r="AG194" i="3"/>
  <c r="AF194" i="3"/>
  <c r="AF50" i="3"/>
  <c r="AG50" i="3"/>
  <c r="AF143" i="3"/>
  <c r="AG143" i="3"/>
  <c r="AF136" i="3"/>
  <c r="AG136" i="3"/>
  <c r="AG107" i="3"/>
  <c r="AF107" i="3"/>
  <c r="AG222" i="3"/>
  <c r="AF222" i="3"/>
  <c r="AF279" i="3"/>
  <c r="AG279" i="3"/>
  <c r="AF195" i="3"/>
  <c r="AG195" i="3"/>
  <c r="AF137" i="3"/>
  <c r="AG137" i="3"/>
  <c r="AG260" i="3"/>
  <c r="AF260" i="3"/>
  <c r="AF269" i="3"/>
  <c r="AG269" i="3"/>
  <c r="AF82" i="3"/>
  <c r="AG82" i="3"/>
  <c r="AG284" i="3"/>
  <c r="AF284" i="3"/>
  <c r="AF190" i="3"/>
  <c r="AG190" i="3"/>
  <c r="AF43" i="3"/>
  <c r="AG43" i="3"/>
  <c r="AG238" i="3"/>
  <c r="AF238" i="3"/>
  <c r="AG300" i="3"/>
  <c r="AF300" i="3"/>
  <c r="AF180" i="3"/>
  <c r="AG180" i="3"/>
  <c r="AF77" i="3"/>
  <c r="AG77" i="3"/>
  <c r="AG276" i="3"/>
  <c r="AF276" i="3"/>
  <c r="AF59" i="3"/>
  <c r="AG59" i="3"/>
  <c r="AF171" i="3"/>
  <c r="AG171" i="3"/>
  <c r="AF230" i="3"/>
  <c r="AG230" i="3"/>
  <c r="AG52" i="3"/>
  <c r="AF52" i="3"/>
  <c r="AF101" i="3"/>
  <c r="AG101" i="3"/>
  <c r="AF242" i="3"/>
  <c r="AG242" i="3"/>
  <c r="AG164" i="3"/>
  <c r="AF164" i="3"/>
  <c r="AG144" i="3"/>
  <c r="AF144" i="3"/>
  <c r="AF156" i="3"/>
  <c r="AG156" i="3"/>
  <c r="AF103" i="3"/>
  <c r="AG103" i="3"/>
  <c r="AF210" i="3"/>
  <c r="AG210" i="3"/>
  <c r="AG88" i="3"/>
  <c r="AF88" i="3"/>
  <c r="AF90" i="3"/>
  <c r="AG90" i="3"/>
  <c r="AF147" i="3"/>
  <c r="AG147" i="3"/>
  <c r="AF104" i="3"/>
  <c r="AG104" i="3"/>
  <c r="AG63" i="3"/>
  <c r="AF63" i="3"/>
  <c r="AF305" i="3"/>
  <c r="AG305" i="3"/>
  <c r="AG18" i="3"/>
  <c r="AF18" i="3"/>
  <c r="AG126" i="3"/>
  <c r="AF126" i="3"/>
  <c r="AG243" i="3"/>
  <c r="AF243" i="3"/>
  <c r="AG241" i="3"/>
  <c r="AF241" i="3"/>
  <c r="AF135" i="3"/>
  <c r="AG135" i="3"/>
  <c r="AG85" i="3"/>
  <c r="AF85" i="3"/>
  <c r="AF119" i="3"/>
  <c r="AG119" i="3"/>
  <c r="AG281" i="3"/>
  <c r="AF281" i="3"/>
  <c r="AG129" i="3"/>
  <c r="AF129" i="3"/>
  <c r="AG30" i="3"/>
  <c r="AF30" i="3"/>
  <c r="AF206" i="3"/>
  <c r="AG206" i="3"/>
  <c r="AF57" i="3"/>
  <c r="AG57" i="3"/>
  <c r="AF17" i="3"/>
  <c r="AG17" i="3"/>
  <c r="AF132" i="3"/>
  <c r="AG132" i="3"/>
  <c r="AG140" i="3"/>
  <c r="AF140" i="3"/>
  <c r="AG49" i="3"/>
  <c r="AF49" i="3"/>
  <c r="AG193" i="3"/>
  <c r="AF193" i="3"/>
  <c r="AG102" i="3"/>
  <c r="AF102" i="3"/>
  <c r="AF86" i="3"/>
  <c r="AG86" i="3"/>
  <c r="AF46" i="3"/>
  <c r="AG46" i="3"/>
  <c r="AG201" i="3"/>
  <c r="AF201" i="3"/>
  <c r="AG75" i="3"/>
  <c r="AF75" i="3"/>
  <c r="AF115" i="3"/>
  <c r="AG115" i="3"/>
  <c r="AG64" i="3"/>
  <c r="AF64" i="3"/>
  <c r="AG21" i="3"/>
  <c r="AF21" i="3"/>
  <c r="AF130" i="3"/>
  <c r="AG130" i="3"/>
  <c r="AG181" i="3"/>
  <c r="AF181" i="3"/>
  <c r="AF246" i="3"/>
  <c r="AG246" i="3"/>
  <c r="AF186" i="3"/>
  <c r="AG186" i="3"/>
  <c r="AF81" i="3"/>
  <c r="AG81" i="3"/>
  <c r="AG70" i="3"/>
  <c r="AF70" i="3"/>
  <c r="AF197" i="3"/>
  <c r="AG197" i="3"/>
  <c r="AF39" i="3"/>
  <c r="AG39" i="3"/>
  <c r="AG299" i="3"/>
  <c r="AF299" i="3"/>
  <c r="AF239" i="3"/>
  <c r="AG239" i="3"/>
  <c r="AF44" i="3"/>
  <c r="AG44" i="3"/>
  <c r="AG161" i="3"/>
  <c r="AF161" i="3"/>
  <c r="AF236" i="3"/>
  <c r="AG236" i="3"/>
  <c r="AF261" i="3"/>
  <c r="AG261" i="3"/>
  <c r="AF111" i="3"/>
  <c r="AG111" i="3"/>
  <c r="AG229" i="3"/>
  <c r="AF229" i="3"/>
  <c r="AF303" i="3"/>
  <c r="AG303" i="3"/>
  <c r="AF258" i="3"/>
  <c r="AG258" i="3"/>
  <c r="AF259" i="3"/>
  <c r="AG259" i="3"/>
  <c r="AF42" i="3"/>
  <c r="AG42" i="3"/>
  <c r="AF65" i="3"/>
  <c r="AG65" i="3"/>
  <c r="AG227" i="3"/>
  <c r="AF227" i="3"/>
  <c r="AF106" i="3"/>
  <c r="AG106" i="3"/>
  <c r="AG34" i="3"/>
  <c r="AF34" i="3"/>
  <c r="AG66" i="3"/>
  <c r="AF66" i="3"/>
  <c r="AF234" i="3"/>
  <c r="AG234" i="3"/>
  <c r="AF138" i="3"/>
  <c r="AG138" i="3"/>
  <c r="AG145" i="3"/>
  <c r="AF145" i="3"/>
  <c r="AG184" i="3"/>
  <c r="AF184" i="3"/>
  <c r="AG174" i="3"/>
  <c r="AF174" i="3"/>
  <c r="AF290" i="3"/>
  <c r="AG290" i="3"/>
  <c r="AF157" i="3"/>
  <c r="AG157" i="3"/>
  <c r="AG173" i="3"/>
  <c r="AF173" i="3"/>
  <c r="AF302" i="3"/>
  <c r="AG302" i="3"/>
  <c r="AG251" i="3"/>
  <c r="AF251" i="3"/>
  <c r="AF218" i="3"/>
  <c r="AG218" i="3"/>
  <c r="AF95" i="3"/>
  <c r="AG95" i="3"/>
  <c r="AF45" i="3"/>
  <c r="AG45" i="3"/>
  <c r="AF294" i="3"/>
  <c r="AG294" i="3"/>
  <c r="AF28" i="3"/>
  <c r="AG28" i="3"/>
  <c r="AF247" i="3"/>
  <c r="AG247" i="3"/>
  <c r="AG237" i="3"/>
  <c r="AF237" i="3"/>
  <c r="AF154" i="3"/>
  <c r="AG154" i="3"/>
  <c r="AF58" i="3"/>
  <c r="AG58" i="3"/>
  <c r="AF123" i="3"/>
  <c r="AG123" i="3"/>
  <c r="AF139" i="3"/>
  <c r="AG139" i="3"/>
  <c r="AF160" i="3"/>
  <c r="AG160" i="3"/>
  <c r="AF127" i="3"/>
  <c r="AG127" i="3"/>
  <c r="AF108" i="3"/>
  <c r="AG108" i="3"/>
  <c r="AF214" i="3"/>
  <c r="AG214" i="3"/>
  <c r="AF204" i="3"/>
  <c r="AG204" i="3"/>
  <c r="AF262" i="3"/>
  <c r="AG262" i="3"/>
  <c r="AG240" i="3"/>
  <c r="AF240" i="3"/>
  <c r="AG51" i="3"/>
  <c r="AF51" i="3"/>
  <c r="AF31" i="3"/>
  <c r="AG31" i="3"/>
  <c r="AF282" i="3"/>
  <c r="AG282" i="3"/>
  <c r="AF146" i="3"/>
  <c r="AG146" i="3"/>
  <c r="AF60" i="3"/>
  <c r="AG60" i="3"/>
  <c r="AG29" i="3"/>
  <c r="AF29" i="3"/>
  <c r="AF83" i="3"/>
  <c r="AG83" i="3"/>
  <c r="AF33" i="3"/>
  <c r="AG33" i="3"/>
  <c r="AG61" i="3"/>
  <c r="AF61" i="3"/>
  <c r="AF23" i="3"/>
  <c r="AG23" i="3"/>
  <c r="AF189" i="3"/>
  <c r="AG189" i="3"/>
  <c r="AF47" i="3"/>
  <c r="AG47" i="3"/>
  <c r="AF158" i="3"/>
  <c r="AG158" i="3"/>
  <c r="AF291" i="3"/>
  <c r="AG291" i="3"/>
  <c r="AF165" i="3"/>
  <c r="AG165" i="3"/>
  <c r="AF155" i="3"/>
  <c r="AG155" i="3"/>
  <c r="AF48" i="3"/>
  <c r="AG48" i="3"/>
  <c r="AF121" i="3"/>
  <c r="AG121" i="3"/>
  <c r="AF209" i="3"/>
  <c r="AG209" i="3"/>
  <c r="AG277" i="3"/>
  <c r="AF277" i="3"/>
  <c r="AF15" i="3"/>
  <c r="AG15" i="3"/>
  <c r="AG221" i="3"/>
  <c r="AF221" i="3"/>
  <c r="AF292" i="3"/>
  <c r="AG292" i="3"/>
  <c r="AF295" i="3"/>
  <c r="AG295" i="3"/>
  <c r="AG141" i="3"/>
  <c r="AF141" i="3"/>
  <c r="AG232" i="3"/>
  <c r="AF232" i="3"/>
  <c r="AF41" i="3"/>
  <c r="AG41" i="3"/>
  <c r="AF307" i="3"/>
  <c r="AG307" i="3"/>
  <c r="AG100" i="3"/>
  <c r="AF100" i="3"/>
  <c r="AF298" i="3"/>
  <c r="AG298" i="3"/>
  <c r="AG71" i="3"/>
  <c r="AF71" i="3"/>
  <c r="AF80" i="3"/>
  <c r="AG80" i="3"/>
  <c r="AG289" i="3"/>
  <c r="AF289" i="3"/>
  <c r="AF257" i="3"/>
  <c r="AG257" i="3"/>
  <c r="AF89" i="3"/>
  <c r="AG89" i="3"/>
  <c r="AG216" i="3"/>
  <c r="AF216" i="3"/>
  <c r="AG55" i="3"/>
  <c r="AF55" i="3"/>
  <c r="AF112" i="3"/>
  <c r="AG112" i="3"/>
  <c r="AG208" i="3"/>
  <c r="AF208" i="3"/>
  <c r="AF306" i="3"/>
  <c r="AG306" i="3"/>
  <c r="AG169" i="3"/>
  <c r="AF169" i="3"/>
  <c r="AF287" i="3"/>
  <c r="AG287" i="3"/>
  <c r="AF91" i="3"/>
  <c r="AG91" i="3"/>
  <c r="AG205" i="3"/>
  <c r="AF205" i="3"/>
  <c r="AF220" i="3"/>
  <c r="AG220" i="3"/>
  <c r="AF293" i="3"/>
  <c r="AG293" i="3"/>
  <c r="AF97" i="3"/>
  <c r="AG97" i="3"/>
  <c r="AF134" i="3"/>
  <c r="AG134" i="3"/>
  <c r="AF118" i="3"/>
  <c r="AG118" i="3"/>
  <c r="AF283" i="3"/>
  <c r="AG283" i="3"/>
  <c r="AF244" i="3"/>
  <c r="AG244" i="3"/>
  <c r="AG217" i="3"/>
  <c r="AF217" i="3"/>
  <c r="AF170" i="3"/>
  <c r="AG170" i="3"/>
  <c r="AF94" i="3"/>
  <c r="AG94" i="3"/>
  <c r="AG228" i="3"/>
  <c r="AF228" i="3"/>
  <c r="AG142" i="3"/>
  <c r="AF142" i="3"/>
  <c r="AG272" i="3"/>
  <c r="AF272" i="3"/>
  <c r="AF183" i="3"/>
  <c r="AG183" i="3"/>
  <c r="AG296" i="3"/>
  <c r="AF296" i="3"/>
  <c r="AF253" i="3"/>
  <c r="AG253" i="3"/>
  <c r="AG99" i="3"/>
  <c r="AF99" i="3"/>
  <c r="AG278" i="3"/>
  <c r="AF278" i="3"/>
  <c r="AG203" i="3"/>
  <c r="AF203" i="3"/>
  <c r="AF271" i="3"/>
  <c r="AG271" i="3"/>
  <c r="AF120" i="3"/>
  <c r="AG120" i="3"/>
  <c r="AG40" i="3"/>
  <c r="AF40" i="3"/>
  <c r="AG219" i="3"/>
  <c r="AF219" i="3"/>
  <c r="AF26" i="3"/>
  <c r="AG26" i="3"/>
  <c r="AF159" i="3"/>
  <c r="AG159" i="3"/>
  <c r="AF167" i="3"/>
  <c r="AG167" i="3"/>
  <c r="AF96" i="3"/>
  <c r="AG96" i="3"/>
  <c r="AF148" i="3"/>
  <c r="AG148" i="3"/>
  <c r="AG152" i="3"/>
  <c r="AF152" i="3"/>
  <c r="AF78" i="3"/>
  <c r="AG78" i="3"/>
  <c r="AF185" i="3"/>
  <c r="AG185" i="3"/>
  <c r="AF38" i="3"/>
  <c r="AG38" i="3"/>
  <c r="AG286" i="3"/>
  <c r="AF286" i="3"/>
  <c r="AF256" i="3"/>
  <c r="AG256" i="3"/>
  <c r="AF273" i="3"/>
  <c r="AG273" i="3"/>
  <c r="AG301" i="3"/>
  <c r="AF301" i="3"/>
  <c r="AG32" i="3"/>
  <c r="AF32" i="3"/>
  <c r="AG255" i="3"/>
  <c r="AF255" i="3"/>
  <c r="AG264" i="3"/>
  <c r="AF264" i="3"/>
  <c r="AG25" i="3"/>
  <c r="AF25" i="3"/>
  <c r="AF22" i="3"/>
  <c r="AG22" i="3"/>
  <c r="AG168" i="3"/>
  <c r="AF168" i="3"/>
  <c r="AF250" i="3"/>
  <c r="AG250" i="3"/>
  <c r="AG207" i="3"/>
  <c r="AF207" i="3"/>
  <c r="AG98" i="3"/>
  <c r="AF98" i="3"/>
  <c r="AF84" i="3"/>
  <c r="AG84" i="3"/>
  <c r="AF172" i="3"/>
  <c r="AG172" i="3"/>
  <c r="AG150" i="3"/>
  <c r="AF150" i="3"/>
  <c r="AF62" i="3"/>
  <c r="AG62" i="3"/>
  <c r="AG178" i="3"/>
  <c r="AF178" i="3"/>
  <c r="AF87" i="3"/>
  <c r="AG87" i="3"/>
  <c r="AG223" i="3"/>
  <c r="AF223" i="3"/>
  <c r="AD8" i="3" l="1"/>
  <c r="W4" i="3" l="1"/>
  <c r="V4" i="3"/>
  <c r="W6" i="3"/>
  <c r="X6" i="3"/>
  <c r="Y6" i="3"/>
  <c r="Z6" i="3"/>
  <c r="AA6" i="3"/>
  <c r="AA4" i="3"/>
  <c r="Z4" i="3"/>
  <c r="Y4" i="3"/>
  <c r="X4" i="3"/>
  <c r="C4" i="3"/>
  <c r="J6" i="3"/>
  <c r="V6" i="3"/>
  <c r="R4" i="3"/>
  <c r="U6" i="3"/>
  <c r="B4" i="3"/>
  <c r="K6" i="3"/>
  <c r="G4" i="3"/>
  <c r="S4" i="3"/>
  <c r="T4" i="3"/>
  <c r="A4" i="3"/>
  <c r="L6" i="3"/>
  <c r="H4" i="3"/>
  <c r="A6" i="3"/>
  <c r="M6" i="3"/>
  <c r="I4" i="3"/>
  <c r="U4" i="3"/>
  <c r="B6" i="3"/>
  <c r="N6" i="3"/>
  <c r="J4" i="3"/>
  <c r="D4" i="3"/>
  <c r="C6" i="3"/>
  <c r="O6" i="3"/>
  <c r="K4" i="3"/>
  <c r="AD4" i="3"/>
  <c r="D6" i="3"/>
  <c r="P6" i="3"/>
  <c r="L4" i="3"/>
  <c r="AC6" i="3"/>
  <c r="AC4" i="3"/>
  <c r="I6" i="3"/>
  <c r="E6" i="3"/>
  <c r="Q6" i="3"/>
  <c r="M4" i="3"/>
  <c r="F6" i="3"/>
  <c r="R6" i="3"/>
  <c r="N4" i="3"/>
  <c r="AD6" i="3"/>
  <c r="Q4" i="3"/>
  <c r="F4" i="3"/>
  <c r="G6" i="3"/>
  <c r="S6" i="3"/>
  <c r="O4" i="3"/>
  <c r="E4" i="3"/>
  <c r="H6" i="3"/>
  <c r="T6" i="3"/>
  <c r="P4" i="3"/>
  <c r="W5" i="3" l="1"/>
  <c r="X5" i="3"/>
  <c r="G49" i="1" s="1"/>
  <c r="Y5" i="3"/>
  <c r="P49" i="1" s="1"/>
  <c r="Z5" i="3"/>
  <c r="P51" i="1" s="1"/>
  <c r="AA5" i="3"/>
  <c r="Y49" i="1" s="1"/>
  <c r="P5" i="3"/>
  <c r="P43" i="1" s="1"/>
  <c r="A5" i="3"/>
  <c r="G41" i="1" s="1"/>
  <c r="M5" i="3"/>
  <c r="G43" i="1" s="1"/>
  <c r="V5" i="3"/>
  <c r="Y45" i="1" s="1"/>
  <c r="S5" i="3"/>
  <c r="Y41" i="1" s="1"/>
  <c r="J5" i="3"/>
  <c r="E5" i="3"/>
  <c r="T5" i="3"/>
  <c r="Y43" i="1" s="1"/>
  <c r="G5" i="3"/>
  <c r="B5" i="3"/>
  <c r="U5" i="3"/>
  <c r="Y47" i="1" s="1"/>
  <c r="Q5" i="3"/>
  <c r="P47" i="1" s="1"/>
  <c r="I5" i="3"/>
  <c r="R5" i="3"/>
  <c r="P45" i="1" s="1"/>
  <c r="O5" i="3"/>
  <c r="P41" i="1" s="1"/>
  <c r="AD5" i="3"/>
  <c r="AB39" i="1" s="1"/>
  <c r="L5" i="3"/>
  <c r="N5" i="3"/>
  <c r="G45" i="1" s="1"/>
  <c r="K5" i="3"/>
  <c r="H5" i="3"/>
</calcChain>
</file>

<file path=xl/sharedStrings.xml><?xml version="1.0" encoding="utf-8"?>
<sst xmlns="http://schemas.openxmlformats.org/spreadsheetml/2006/main" count="2157" uniqueCount="131">
  <si>
    <t>Beton:</t>
  </si>
  <si>
    <t>=</t>
  </si>
  <si>
    <t>C12/15</t>
  </si>
  <si>
    <t>C16/20</t>
  </si>
  <si>
    <t>C20/25</t>
  </si>
  <si>
    <t>C25/30</t>
  </si>
  <si>
    <t>C30/37</t>
  </si>
  <si>
    <t>C35/45</t>
  </si>
  <si>
    <t>C40/50</t>
  </si>
  <si>
    <t>C45/55</t>
  </si>
  <si>
    <t>C50/60</t>
  </si>
  <si>
    <t>f(ck)</t>
  </si>
  <si>
    <t>E(cm)</t>
  </si>
  <si>
    <t>[N/mm²]</t>
  </si>
  <si>
    <t>[kN/cm²]</t>
  </si>
  <si>
    <r>
      <rPr>
        <sz val="11"/>
        <color theme="1"/>
        <rFont val="Arial"/>
        <family val="2"/>
      </rPr>
      <t>ε</t>
    </r>
    <r>
      <rPr>
        <sz val="11"/>
        <color theme="1"/>
        <rFont val="Calibri"/>
        <family val="2"/>
      </rPr>
      <t>c2</t>
    </r>
  </si>
  <si>
    <t>[‰]</t>
  </si>
  <si>
    <t>kN/cm²</t>
  </si>
  <si>
    <t>Querschnitt:</t>
  </si>
  <si>
    <t>cm²</t>
  </si>
  <si>
    <t>cm</t>
  </si>
  <si>
    <t>h</t>
  </si>
  <si>
    <t>-</t>
  </si>
  <si>
    <t>d</t>
  </si>
  <si>
    <t>Fc</t>
  </si>
  <si>
    <t>b</t>
  </si>
  <si>
    <t>kN/cm2</t>
  </si>
  <si>
    <t>Beton</t>
  </si>
  <si>
    <t>Bewehrung - unten</t>
  </si>
  <si>
    <t>Bewehrung - oben</t>
  </si>
  <si>
    <t>cm2</t>
  </si>
  <si>
    <t>Referenz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</si>
  <si>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s,c</t>
    </r>
  </si>
  <si>
    <r>
      <rPr>
        <b/>
        <sz val="11"/>
        <color theme="1"/>
        <rFont val="Arial"/>
        <family val="2"/>
      </rPr>
      <t>ε</t>
    </r>
    <r>
      <rPr>
        <b/>
        <vertAlign val="subscript"/>
        <sz val="11"/>
        <color theme="1"/>
        <rFont val="Calibri"/>
        <family val="2"/>
      </rPr>
      <t>s1</t>
    </r>
  </si>
  <si>
    <r>
      <t>F</t>
    </r>
    <r>
      <rPr>
        <b/>
        <vertAlign val="subscript"/>
        <sz val="11"/>
        <color theme="1"/>
        <rFont val="Arial"/>
        <family val="2"/>
      </rPr>
      <t>s1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</si>
  <si>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s,s1</t>
    </r>
  </si>
  <si>
    <r>
      <t>∆F</t>
    </r>
    <r>
      <rPr>
        <b/>
        <vertAlign val="subscript"/>
        <sz val="11"/>
        <color theme="1"/>
        <rFont val="Calibri"/>
        <family val="2"/>
      </rPr>
      <t>c</t>
    </r>
  </si>
  <si>
    <t>[kN]</t>
  </si>
  <si>
    <t>[cm]</t>
  </si>
  <si>
    <r>
      <t>[</t>
    </r>
    <r>
      <rPr>
        <i/>
        <sz val="11"/>
        <color theme="1"/>
        <rFont val="Arial"/>
        <family val="2"/>
      </rPr>
      <t>‰</t>
    </r>
    <r>
      <rPr>
        <i/>
        <sz val="11"/>
        <color theme="1"/>
        <rFont val="Calibri"/>
        <family val="2"/>
      </rPr>
      <t>]</t>
    </r>
  </si>
  <si>
    <r>
      <rPr>
        <b/>
        <sz val="11"/>
        <color theme="1"/>
        <rFont val="Arial"/>
        <family val="2"/>
      </rPr>
      <t>ε</t>
    </r>
    <r>
      <rPr>
        <b/>
        <vertAlign val="subscript"/>
        <sz val="11"/>
        <color theme="1"/>
        <rFont val="Calibri"/>
        <family val="2"/>
      </rPr>
      <t>s2</t>
    </r>
  </si>
  <si>
    <r>
      <t>F</t>
    </r>
    <r>
      <rPr>
        <b/>
        <vertAlign val="subscript"/>
        <sz val="11"/>
        <color theme="1"/>
        <rFont val="Arial"/>
        <family val="2"/>
      </rPr>
      <t>s2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</si>
  <si>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s,s2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</si>
  <si>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c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</si>
  <si>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s</t>
    </r>
  </si>
  <si>
    <t>[kNm]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</si>
  <si>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Rd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</si>
  <si>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Rd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</si>
  <si>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c2</t>
    </r>
  </si>
  <si>
    <r>
      <t>f</t>
    </r>
    <r>
      <rPr>
        <vertAlign val="subscript"/>
        <sz val="11"/>
        <color theme="1"/>
        <rFont val="Calibri"/>
        <family val="2"/>
        <scheme val="minor"/>
      </rPr>
      <t>yd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</si>
  <si>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</si>
  <si>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f</t>
    </r>
    <r>
      <rPr>
        <vertAlign val="subscript"/>
        <sz val="11"/>
        <color theme="1"/>
        <rFont val="Calibri"/>
        <family val="2"/>
        <scheme val="minor"/>
      </rPr>
      <t>cd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</si>
  <si>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</si>
  <si>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s1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</si>
  <si>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</si>
  <si>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s2</t>
    </r>
  </si>
  <si>
    <t>Bewehrung UNTEN</t>
  </si>
  <si>
    <t>Bewehrung OBEN</t>
  </si>
  <si>
    <t>kNm</t>
  </si>
  <si>
    <t>Interpolation</t>
  </si>
  <si>
    <t>p</t>
  </si>
  <si>
    <t>k</t>
  </si>
  <si>
    <t>α</t>
  </si>
  <si>
    <t>β</t>
  </si>
  <si>
    <t>γ</t>
  </si>
  <si>
    <t>Breite:</t>
  </si>
  <si>
    <t>Höhe:</t>
  </si>
  <si>
    <t>kN</t>
  </si>
  <si>
    <r>
      <t>f</t>
    </r>
    <r>
      <rPr>
        <vertAlign val="subscript"/>
        <sz val="11"/>
        <color theme="1"/>
        <rFont val="Calibri"/>
        <family val="2"/>
        <scheme val="minor"/>
      </rPr>
      <t>ck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</si>
  <si>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</si>
  <si>
    <r>
      <t>f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</t>
    </r>
  </si>
  <si>
    <t>INDEX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</si>
  <si>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</si>
  <si>
    <r>
      <t>x</t>
    </r>
    <r>
      <rPr>
        <vertAlign val="subscript"/>
        <sz val="11"/>
        <color theme="1"/>
        <rFont val="Calibri"/>
        <family val="2"/>
        <scheme val="minor"/>
      </rPr>
      <t>s,c</t>
    </r>
  </si>
  <si>
    <t>‰</t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</si>
  <si>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s1</t>
    </r>
  </si>
  <si>
    <r>
      <t>F</t>
    </r>
    <r>
      <rPr>
        <vertAlign val="subscript"/>
        <sz val="11"/>
        <color theme="1"/>
        <rFont val="Calibri"/>
        <family val="2"/>
        <scheme val="minor"/>
      </rPr>
      <t>s1</t>
    </r>
  </si>
  <si>
    <r>
      <t>x</t>
    </r>
    <r>
      <rPr>
        <vertAlign val="subscript"/>
        <sz val="11"/>
        <color theme="1"/>
        <rFont val="Calibri"/>
        <family val="2"/>
        <scheme val="minor"/>
      </rPr>
      <t>s,s1</t>
    </r>
  </si>
  <si>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c,s1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</si>
  <si>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s2</t>
    </r>
  </si>
  <si>
    <r>
      <t>F</t>
    </r>
    <r>
      <rPr>
        <vertAlign val="subscript"/>
        <sz val="11"/>
        <color theme="1"/>
        <rFont val="Calibri"/>
        <family val="2"/>
        <scheme val="minor"/>
      </rPr>
      <t>s2</t>
    </r>
  </si>
  <si>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c,s2</t>
    </r>
  </si>
  <si>
    <r>
      <t>x</t>
    </r>
    <r>
      <rPr>
        <vertAlign val="subscript"/>
        <sz val="11"/>
        <color theme="1"/>
        <rFont val="Calibri"/>
        <family val="2"/>
        <scheme val="minor"/>
      </rPr>
      <t>s,s2</t>
    </r>
  </si>
  <si>
    <t>Widerstand:</t>
  </si>
  <si>
    <t>mit:</t>
  </si>
  <si>
    <t>;</t>
  </si>
  <si>
    <t>B500</t>
  </si>
  <si>
    <r>
      <t>f</t>
    </r>
    <r>
      <rPr>
        <vertAlign val="subscript"/>
        <sz val="11"/>
        <color theme="1"/>
        <rFont val="Calibri"/>
        <family val="2"/>
        <scheme val="minor"/>
      </rPr>
      <t>yk</t>
    </r>
  </si>
  <si>
    <t>→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</si>
  <si>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Ed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</si>
  <si>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Ed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</si>
  <si>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Rd</t>
    </r>
  </si>
  <si>
    <r>
      <t>N</t>
    </r>
    <r>
      <rPr>
        <i/>
        <vertAlign val="subscript"/>
        <sz val="11"/>
        <color theme="1"/>
        <rFont val="Calibri"/>
        <family val="2"/>
        <scheme val="minor"/>
      </rPr>
      <t>Rd</t>
    </r>
  </si>
  <si>
    <t>Einwirkung:</t>
  </si>
  <si>
    <t>Baustahl:</t>
  </si>
  <si>
    <t>Spannstahl:</t>
  </si>
  <si>
    <t>St 1375/1570</t>
  </si>
  <si>
    <t>St 1470/1670</t>
  </si>
  <si>
    <t>St 1570/1770</t>
  </si>
  <si>
    <t>St 1660/1860</t>
  </si>
  <si>
    <r>
      <t>f</t>
    </r>
    <r>
      <rPr>
        <vertAlign val="subscript"/>
        <sz val="11"/>
        <color theme="1"/>
        <rFont val="Calibri"/>
        <family val="2"/>
        <scheme val="minor"/>
      </rPr>
      <t>p0,1k</t>
    </r>
  </si>
  <si>
    <r>
      <t>f</t>
    </r>
    <r>
      <rPr>
        <vertAlign val="subscript"/>
        <sz val="11"/>
        <color theme="1"/>
        <rFont val="Calibri"/>
        <family val="2"/>
        <scheme val="minor"/>
      </rPr>
      <t>pk</t>
    </r>
  </si>
  <si>
    <r>
      <t>E</t>
    </r>
    <r>
      <rPr>
        <vertAlign val="subscript"/>
        <sz val="11"/>
        <color theme="1"/>
        <rFont val="Calibri"/>
        <family val="2"/>
        <scheme val="minor"/>
      </rPr>
      <t>p</t>
    </r>
  </si>
  <si>
    <t>N/mm²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</si>
  <si>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</si>
  <si>
    <r>
      <t>d</t>
    </r>
    <r>
      <rPr>
        <vertAlign val="subscript"/>
        <sz val="11"/>
        <color theme="1"/>
        <rFont val="Calibri"/>
        <family val="2"/>
        <scheme val="minor"/>
      </rPr>
      <t>p</t>
    </r>
  </si>
  <si>
    <t>Spannstahl</t>
  </si>
  <si>
    <t>Vorspannkraft P</t>
  </si>
  <si>
    <r>
      <rPr>
        <sz val="11"/>
        <color theme="1"/>
        <rFont val="Arial"/>
        <family val="2"/>
      </rPr>
      <t>ε</t>
    </r>
    <r>
      <rPr>
        <vertAlign val="subscript"/>
        <sz val="9.9"/>
        <color theme="1"/>
        <rFont val="Calibri"/>
        <family val="2"/>
      </rPr>
      <t>p</t>
    </r>
    <r>
      <rPr>
        <vertAlign val="superscript"/>
        <sz val="9.9"/>
        <color theme="1"/>
        <rFont val="Calibri"/>
        <family val="2"/>
      </rPr>
      <t>(0)</t>
    </r>
  </si>
  <si>
    <r>
      <rPr>
        <sz val="11"/>
        <color theme="1"/>
        <rFont val="Arial"/>
        <family val="2"/>
      </rPr>
      <t>ε</t>
    </r>
    <r>
      <rPr>
        <vertAlign val="subscript"/>
        <sz val="9.9"/>
        <color theme="1"/>
        <rFont val="Calibri"/>
        <family val="2"/>
      </rPr>
      <t>uk</t>
    </r>
  </si>
  <si>
    <r>
      <t>( P / A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) / E</t>
    </r>
    <r>
      <rPr>
        <vertAlign val="subscript"/>
        <sz val="11"/>
        <color theme="1"/>
        <rFont val="Calibri"/>
        <family val="2"/>
        <scheme val="minor"/>
      </rPr>
      <t>p</t>
    </r>
  </si>
  <si>
    <r>
      <rPr>
        <sz val="11"/>
        <color theme="1"/>
        <rFont val="Arial"/>
        <family val="2"/>
      </rPr>
      <t>ε</t>
    </r>
    <r>
      <rPr>
        <vertAlign val="subscript"/>
        <sz val="9.9"/>
        <color theme="1"/>
        <rFont val="Calibri"/>
        <family val="2"/>
      </rPr>
      <t>ud</t>
    </r>
  </si>
  <si>
    <r>
      <rPr>
        <sz val="11"/>
        <color theme="1"/>
        <rFont val="Arial"/>
        <family val="2"/>
      </rPr>
      <t>0,9 * ε</t>
    </r>
    <r>
      <rPr>
        <vertAlign val="subscript"/>
        <sz val="9.9"/>
        <color theme="1"/>
        <rFont val="Calibri"/>
        <family val="2"/>
      </rPr>
      <t>uk</t>
    </r>
  </si>
  <si>
    <r>
      <rPr>
        <sz val="11"/>
        <color theme="1"/>
        <rFont val="Arial"/>
        <family val="2"/>
      </rPr>
      <t>ε</t>
    </r>
    <r>
      <rPr>
        <vertAlign val="subscript"/>
        <sz val="9.9"/>
        <color theme="1"/>
        <rFont val="Calibri"/>
        <family val="2"/>
      </rPr>
      <t>pd</t>
    </r>
  </si>
  <si>
    <r>
      <t>f</t>
    </r>
    <r>
      <rPr>
        <vertAlign val="subscript"/>
        <sz val="11"/>
        <color theme="1"/>
        <rFont val="Calibri"/>
        <family val="2"/>
      </rPr>
      <t>pd</t>
    </r>
  </si>
  <si>
    <r>
      <t>f</t>
    </r>
    <r>
      <rPr>
        <vertAlign val="subscript"/>
        <sz val="11"/>
        <color theme="1"/>
        <rFont val="Calibri"/>
        <family val="2"/>
        <scheme val="minor"/>
      </rPr>
      <t>pd</t>
    </r>
  </si>
  <si>
    <r>
      <t>f</t>
    </r>
    <r>
      <rPr>
        <vertAlign val="subscript"/>
        <sz val="11"/>
        <color theme="1"/>
        <rFont val="Calibri"/>
        <family val="2"/>
        <scheme val="minor"/>
      </rPr>
      <t>p0,1k</t>
    </r>
    <r>
      <rPr>
        <sz val="11"/>
        <color theme="1"/>
        <rFont val="Calibri"/>
        <family val="2"/>
        <scheme val="minor"/>
      </rPr>
      <t xml:space="preserve"> / 1,15</t>
    </r>
  </si>
  <si>
    <r>
      <t>f</t>
    </r>
    <r>
      <rPr>
        <vertAlign val="subscript"/>
        <sz val="11"/>
        <color theme="1"/>
        <rFont val="Calibri"/>
        <family val="2"/>
        <scheme val="minor"/>
      </rPr>
      <t>yk</t>
    </r>
    <r>
      <rPr>
        <sz val="11"/>
        <color theme="1"/>
        <rFont val="Calibri"/>
        <family val="2"/>
        <scheme val="minor"/>
      </rPr>
      <t xml:space="preserve"> / 1,15</t>
    </r>
  </si>
  <si>
    <r>
      <t>f</t>
    </r>
    <r>
      <rPr>
        <vertAlign val="subscript"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 xml:space="preserve"> / E</t>
    </r>
    <r>
      <rPr>
        <vertAlign val="subscript"/>
        <sz val="11"/>
        <color theme="1"/>
        <rFont val="Calibri"/>
        <family val="2"/>
        <scheme val="minor"/>
      </rPr>
      <t>p</t>
    </r>
  </si>
  <si>
    <r>
      <rPr>
        <b/>
        <sz val="11"/>
        <color theme="1"/>
        <rFont val="Arial"/>
        <family val="2"/>
      </rPr>
      <t>Δε</t>
    </r>
    <r>
      <rPr>
        <b/>
        <vertAlign val="subscript"/>
        <sz val="11"/>
        <color theme="1"/>
        <rFont val="Calibri"/>
        <family val="2"/>
      </rPr>
      <t>p</t>
    </r>
  </si>
  <si>
    <r>
      <rPr>
        <b/>
        <sz val="11"/>
        <color theme="1"/>
        <rFont val="Arial"/>
        <family val="2"/>
      </rPr>
      <t>ε</t>
    </r>
    <r>
      <rPr>
        <b/>
        <vertAlign val="subscript"/>
        <sz val="11"/>
        <color theme="1"/>
        <rFont val="Calibri"/>
        <family val="2"/>
      </rPr>
      <t>p</t>
    </r>
  </si>
  <si>
    <r>
      <t>F</t>
    </r>
    <r>
      <rPr>
        <b/>
        <vertAlign val="subscript"/>
        <sz val="11"/>
        <color theme="1"/>
        <rFont val="Arial"/>
        <family val="2"/>
      </rPr>
      <t>p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</si>
  <si>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s,p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</si>
  <si>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s,c</t>
    </r>
    <r>
      <rPr>
        <sz val="11"/>
        <color theme="1"/>
        <rFont val="Calibri"/>
        <family val="2"/>
        <scheme val="minor"/>
      </rPr>
      <t xml:space="preserve"> + (F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c,s1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s,s1</t>
    </r>
    <r>
      <rPr>
        <sz val="11"/>
        <color theme="1"/>
        <rFont val="Calibri"/>
        <family val="2"/>
        <scheme val="minor"/>
      </rPr>
      <t xml:space="preserve"> + (F</t>
    </r>
    <r>
      <rPr>
        <vertAlign val="subscript"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c,s2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Calibri"/>
        <family val="2"/>
        <scheme val="minor"/>
      </rPr>
      <t>* x</t>
    </r>
    <r>
      <rPr>
        <vertAlign val="subscript"/>
        <sz val="11"/>
        <color theme="1"/>
        <rFont val="Calibri"/>
        <family val="2"/>
        <scheme val="minor"/>
      </rPr>
      <t>s,s2</t>
    </r>
    <r>
      <rPr>
        <sz val="11"/>
        <color theme="1"/>
        <rFont val="Calibri"/>
        <family val="2"/>
        <scheme val="minor"/>
      </rPr>
      <t xml:space="preserve"> + (F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c,P</t>
    </r>
    <r>
      <rPr>
        <sz val="11"/>
        <color theme="1"/>
        <rFont val="Calibri"/>
        <family val="2"/>
        <scheme val="minor"/>
      </rPr>
      <t>) * x</t>
    </r>
    <r>
      <rPr>
        <vertAlign val="subscript"/>
        <sz val="11"/>
        <color theme="1"/>
        <rFont val="Calibri"/>
        <family val="2"/>
        <scheme val="minor"/>
      </rPr>
      <t>s,p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</si>
  <si>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P</t>
    </r>
  </si>
  <si>
    <r>
      <t>F</t>
    </r>
    <r>
      <rPr>
        <vertAlign val="subscript"/>
        <sz val="11"/>
        <color theme="1"/>
        <rFont val="Calibri"/>
        <family val="2"/>
        <scheme val="minor"/>
      </rPr>
      <t>P</t>
    </r>
  </si>
  <si>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c,P</t>
    </r>
  </si>
  <si>
    <r>
      <t>x</t>
    </r>
    <r>
      <rPr>
        <vertAlign val="subscript"/>
        <sz val="11"/>
        <color theme="1"/>
        <rFont val="Calibri"/>
        <family val="2"/>
        <scheme val="minor"/>
      </rPr>
      <t>s,P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</si>
  <si>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+ F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c,s1</t>
    </r>
    <r>
      <rPr>
        <sz val="11"/>
        <color theme="1"/>
        <rFont val="Calibri"/>
        <family val="2"/>
        <scheme val="minor"/>
      </rPr>
      <t xml:space="preserve"> + F</t>
    </r>
    <r>
      <rPr>
        <vertAlign val="subscript"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c,s2</t>
    </r>
    <r>
      <rPr>
        <sz val="11"/>
        <color theme="1"/>
        <rFont val="Calibri"/>
        <family val="2"/>
      </rPr>
      <t xml:space="preserve"> + F</t>
    </r>
    <r>
      <rPr>
        <vertAlign val="subscript"/>
        <sz val="11"/>
        <color theme="1"/>
        <rFont val="Calibri"/>
        <family val="2"/>
      </rPr>
      <t>p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c,p</t>
    </r>
  </si>
  <si>
    <r>
      <t>N</t>
    </r>
    <r>
      <rPr>
        <i/>
        <vertAlign val="subscript"/>
        <sz val="11"/>
        <color theme="1"/>
        <rFont val="Calibri"/>
        <family val="2"/>
        <scheme val="minor"/>
      </rPr>
      <t>Ed</t>
    </r>
    <r>
      <rPr>
        <i/>
        <sz val="11"/>
        <color theme="1"/>
        <rFont val="Calibri"/>
        <family val="2"/>
        <scheme val="minor"/>
      </rPr>
      <t xml:space="preserve"> </t>
    </r>
  </si>
  <si>
    <r>
      <t>0,85 * f</t>
    </r>
    <r>
      <rPr>
        <vertAlign val="subscript"/>
        <sz val="11"/>
        <color theme="1"/>
        <rFont val="Calibri"/>
        <family val="2"/>
        <scheme val="minor"/>
      </rPr>
      <t>ck</t>
    </r>
    <r>
      <rPr>
        <sz val="11"/>
        <color theme="1"/>
        <rFont val="Calibri"/>
        <family val="2"/>
        <scheme val="minor"/>
      </rPr>
      <t xml:space="preserve"> / 1,50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</si>
</sst>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00"/>
    <numFmt numFmtId="167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9.9"/>
      <color theme="1"/>
      <name val="Calibri"/>
      <family val="2"/>
    </font>
    <font>
      <vertAlign val="superscript"/>
      <sz val="9.9"/>
      <color theme="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1" fontId="0" fillId="0" borderId="5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1" fontId="0" fillId="0" borderId="0" xfId="0" applyNumberFormat="1"/>
    <xf numFmtId="0" fontId="2" fillId="0" borderId="0" xfId="0" applyFont="1"/>
    <xf numFmtId="166" fontId="0" fillId="0" borderId="0" xfId="0" applyNumberFormat="1" applyAlignment="1"/>
    <xf numFmtId="164" fontId="0" fillId="0" borderId="1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Alignment="1"/>
    <xf numFmtId="0" fontId="0" fillId="0" borderId="16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2" fillId="0" borderId="0" xfId="0" applyFont="1"/>
    <xf numFmtId="0" fontId="12" fillId="2" borderId="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2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5" fontId="0" fillId="0" borderId="0" xfId="0" applyNumberFormat="1" applyFont="1" applyFill="1" applyBorder="1" applyAlignment="1"/>
    <xf numFmtId="0" fontId="15" fillId="0" borderId="0" xfId="0" applyFont="1" applyFill="1" applyBorder="1"/>
    <xf numFmtId="0" fontId="0" fillId="0" borderId="0" xfId="0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Border="1"/>
    <xf numFmtId="1" fontId="0" fillId="0" borderId="14" xfId="0" applyNumberFormat="1" applyBorder="1"/>
    <xf numFmtId="1" fontId="0" fillId="0" borderId="1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2" xfId="0" applyNumberFormat="1" applyBorder="1"/>
    <xf numFmtId="0" fontId="0" fillId="0" borderId="4" xfId="0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0" xfId="0" applyBorder="1"/>
    <xf numFmtId="1" fontId="0" fillId="0" borderId="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Fill="1" applyBorder="1" applyAlignment="1">
      <alignment horizontal="right"/>
    </xf>
    <xf numFmtId="0" fontId="0" fillId="0" borderId="8" xfId="0" applyFill="1" applyBorder="1"/>
    <xf numFmtId="1" fontId="0" fillId="0" borderId="1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0" borderId="9" xfId="0" applyFill="1" applyBorder="1"/>
    <xf numFmtId="1" fontId="0" fillId="0" borderId="1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0" xfId="0" applyNumberFormat="1" applyFill="1" applyBorder="1" applyAlignment="1">
      <alignment horizontal="right"/>
    </xf>
    <xf numFmtId="0" fontId="0" fillId="0" borderId="11" xfId="0" applyFill="1" applyBorder="1"/>
    <xf numFmtId="165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0" xfId="0" applyFill="1" applyBorder="1"/>
    <xf numFmtId="165" fontId="0" fillId="0" borderId="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7" xfId="0" applyFill="1" applyBorder="1"/>
    <xf numFmtId="164" fontId="0" fillId="0" borderId="17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0" xfId="0" applyFill="1" applyBorder="1"/>
    <xf numFmtId="164" fontId="0" fillId="0" borderId="12" xfId="0" applyNumberFormat="1" applyFill="1" applyBorder="1" applyAlignment="1">
      <alignment horizontal="center"/>
    </xf>
    <xf numFmtId="0" fontId="0" fillId="0" borderId="17" xfId="0" applyFill="1" applyBorder="1"/>
    <xf numFmtId="0" fontId="0" fillId="0" borderId="14" xfId="0" applyFill="1" applyBorder="1"/>
    <xf numFmtId="0" fontId="0" fillId="0" borderId="12" xfId="0" applyFill="1" applyBorder="1"/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4" xfId="0" applyBorder="1"/>
    <xf numFmtId="0" fontId="2" fillId="2" borderId="13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2" xfId="0" applyBorder="1"/>
    <xf numFmtId="0" fontId="0" fillId="4" borderId="17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164" fontId="0" fillId="5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0" fontId="0" fillId="5" borderId="0" xfId="0" applyFill="1" applyAlignment="1" applyProtection="1">
      <alignment horizontal="center"/>
      <protection locked="0"/>
    </xf>
    <xf numFmtId="164" fontId="0" fillId="5" borderId="0" xfId="0" applyNumberFormat="1" applyFill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M-N-Interaktion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Eingabe!$BQ$62:$BQ$651</c:f>
              <c:numCache>
                <c:formatCode>0</c:formatCode>
                <c:ptCount val="590"/>
                <c:pt idx="0">
                  <c:v>-7.7249999999999632</c:v>
                </c:pt>
                <c:pt idx="1">
                  <c:v>181.34398972982416</c:v>
                </c:pt>
                <c:pt idx="2">
                  <c:v>490.93683085164486</c:v>
                </c:pt>
                <c:pt idx="3">
                  <c:v>931.39831204825634</c:v>
                </c:pt>
                <c:pt idx="4">
                  <c:v>967.62116324377814</c:v>
                </c:pt>
                <c:pt idx="5">
                  <c:v>1003.1415923876943</c:v>
                </c:pt>
                <c:pt idx="6">
                  <c:v>1037.9664428374649</c:v>
                </c:pt>
                <c:pt idx="7">
                  <c:v>1072.1028840899241</c:v>
                </c:pt>
                <c:pt idx="8">
                  <c:v>1143.1184684325949</c:v>
                </c:pt>
                <c:pt idx="9">
                  <c:v>1207.7284286776123</c:v>
                </c:pt>
                <c:pt idx="10">
                  <c:v>1267.3104166666662</c:v>
                </c:pt>
                <c:pt idx="11">
                  <c:v>1321.9487603377272</c:v>
                </c:pt>
                <c:pt idx="12">
                  <c:v>1372.2306400767545</c:v>
                </c:pt>
                <c:pt idx="13">
                  <c:v>1418.6653524426783</c:v>
                </c:pt>
                <c:pt idx="14">
                  <c:v>1461.6959758026021</c:v>
                </c:pt>
                <c:pt idx="15">
                  <c:v>1501.7090819599025</c:v>
                </c:pt>
                <c:pt idx="16">
                  <c:v>1539.0428553628401</c:v>
                </c:pt>
                <c:pt idx="17">
                  <c:v>1573.9939083820657</c:v>
                </c:pt>
                <c:pt idx="18">
                  <c:v>1606.8230240357516</c:v>
                </c:pt>
                <c:pt idx="19">
                  <c:v>1636.4982277704521</c:v>
                </c:pt>
                <c:pt idx="20">
                  <c:v>1658.3565750490636</c:v>
                </c:pt>
                <c:pt idx="21">
                  <c:v>1678.7053726104466</c:v>
                </c:pt>
                <c:pt idx="22">
                  <c:v>1697.7038949275366</c:v>
                </c:pt>
                <c:pt idx="23">
                  <c:v>1715.4936416595622</c:v>
                </c:pt>
                <c:pt idx="24">
                  <c:v>1732.2005449521907</c:v>
                </c:pt>
                <c:pt idx="25">
                  <c:v>1747.9368715206301</c:v>
                </c:pt>
                <c:pt idx="26">
                  <c:v>1762.8028661209514</c:v>
                </c:pt>
                <c:pt idx="27">
                  <c:v>1776.888175230567</c:v>
                </c:pt>
                <c:pt idx="28">
                  <c:v>1790.2730833841692</c:v>
                </c:pt>
                <c:pt idx="29">
                  <c:v>1799.7696219571378</c:v>
                </c:pt>
                <c:pt idx="30">
                  <c:v>1799.5078502415458</c:v>
                </c:pt>
                <c:pt idx="31">
                  <c:v>1798.2006060547312</c:v>
                </c:pt>
                <c:pt idx="32">
                  <c:v>1796.3877378855809</c:v>
                </c:pt>
                <c:pt idx="33">
                  <c:v>1794.1215655193239</c:v>
                </c:pt>
                <c:pt idx="34">
                  <c:v>1791.4492339794901</c:v>
                </c:pt>
                <c:pt idx="35">
                  <c:v>1788.4132692206204</c:v>
                </c:pt>
                <c:pt idx="36">
                  <c:v>1785.0520679286215</c:v>
                </c:pt>
                <c:pt idx="37">
                  <c:v>1781.4003300321276</c:v>
                </c:pt>
                <c:pt idx="38">
                  <c:v>1777.4894413000607</c:v>
                </c:pt>
                <c:pt idx="39">
                  <c:v>1773.3478123627585</c:v>
                </c:pt>
                <c:pt idx="40">
                  <c:v>1769.0011796145811</c:v>
                </c:pt>
                <c:pt idx="41">
                  <c:v>1764.4728727088659</c:v>
                </c:pt>
                <c:pt idx="42">
                  <c:v>1759.7840527200169</c:v>
                </c:pt>
                <c:pt idx="43">
                  <c:v>1754.9539245045844</c:v>
                </c:pt>
                <c:pt idx="44">
                  <c:v>1749.9999263287423</c:v>
                </c:pt>
                <c:pt idx="45">
                  <c:v>1744.9378994313611</c:v>
                </c:pt>
                <c:pt idx="46">
                  <c:v>1739.7822398497694</c:v>
                </c:pt>
                <c:pt idx="47">
                  <c:v>1734.5460345407105</c:v>
                </c:pt>
                <c:pt idx="48">
                  <c:v>1729.2411835748796</c:v>
                </c:pt>
                <c:pt idx="49">
                  <c:v>1723.8785099637682</c:v>
                </c:pt>
                <c:pt idx="50">
                  <c:v>1718.4678584872686</c:v>
                </c:pt>
                <c:pt idx="51">
                  <c:v>1713.018184725438</c:v>
                </c:pt>
                <c:pt idx="52">
                  <c:v>1707.5376353543311</c:v>
                </c:pt>
                <c:pt idx="53">
                  <c:v>1702.0336206408515</c:v>
                </c:pt>
                <c:pt idx="54">
                  <c:v>1696.5128799626254</c:v>
                </c:pt>
                <c:pt idx="55">
                  <c:v>1690.9815410836379</c:v>
                </c:pt>
                <c:pt idx="56">
                  <c:v>1685.4451738331006</c:v>
                </c:pt>
                <c:pt idx="57">
                  <c:v>1679.9088387619547</c:v>
                </c:pt>
                <c:pt idx="58">
                  <c:v>1674.3771312872973</c:v>
                </c:pt>
                <c:pt idx="59">
                  <c:v>1668.8542217787135</c:v>
                </c:pt>
                <c:pt idx="60">
                  <c:v>1663.3438919907871</c:v>
                </c:pt>
                <c:pt idx="61">
                  <c:v>1657.8495682024047</c:v>
                </c:pt>
                <c:pt idx="62">
                  <c:v>1652.3743513847801</c:v>
                </c:pt>
                <c:pt idx="63">
                  <c:v>1646.9210446859902</c:v>
                </c:pt>
                <c:pt idx="64">
                  <c:v>1641.4921784896108</c:v>
                </c:pt>
                <c:pt idx="65">
                  <c:v>1636.0900332781987</c:v>
                </c:pt>
                <c:pt idx="66">
                  <c:v>1630.7166605086286</c:v>
                </c:pt>
                <c:pt idx="67">
                  <c:v>1625.3739016851353</c:v>
                </c:pt>
                <c:pt idx="68">
                  <c:v>1620.0634057971015</c:v>
                </c:pt>
                <c:pt idx="69">
                  <c:v>1614.7866452719277</c:v>
                </c:pt>
                <c:pt idx="70">
                  <c:v>1609.5449305783397</c:v>
                </c:pt>
                <c:pt idx="71">
                  <c:v>1604.3394236021827</c:v>
                </c:pt>
                <c:pt idx="72">
                  <c:v>1599.1711499048461</c:v>
                </c:pt>
                <c:pt idx="73">
                  <c:v>1594.0410099637684</c:v>
                </c:pt>
                <c:pt idx="74">
                  <c:v>1588.9497894849751</c:v>
                </c:pt>
                <c:pt idx="75">
                  <c:v>1583.8981688689971</c:v>
                </c:pt>
                <c:pt idx="76">
                  <c:v>1578.8867319038657</c:v>
                </c:pt>
                <c:pt idx="77">
                  <c:v>1573.9159737519833</c:v>
                </c:pt>
                <c:pt idx="78">
                  <c:v>1568.9863082914328</c:v>
                </c:pt>
                <c:pt idx="79">
                  <c:v>1564.0980748667585</c:v>
                </c:pt>
                <c:pt idx="80">
                  <c:v>1559.251544499172</c:v>
                </c:pt>
                <c:pt idx="81">
                  <c:v>1554.446925601628</c:v>
                </c:pt>
                <c:pt idx="82">
                  <c:v>1549.6843692401342</c:v>
                </c:pt>
                <c:pt idx="83">
                  <c:v>1544.9639739789197</c:v>
                </c:pt>
                <c:pt idx="84">
                  <c:v>1540.2857903438103</c:v>
                </c:pt>
                <c:pt idx="85">
                  <c:v>1535.6498249350691</c:v>
                </c:pt>
                <c:pt idx="86">
                  <c:v>1531.0560442182771</c:v>
                </c:pt>
                <c:pt idx="87">
                  <c:v>1526.5043780193239</c:v>
                </c:pt>
                <c:pt idx="88">
                  <c:v>1521.9947227473219</c:v>
                </c:pt>
                <c:pt idx="89">
                  <c:v>1517.5269443672557</c:v>
                </c:pt>
                <c:pt idx="90">
                  <c:v>1513.1008811422687</c:v>
                </c:pt>
                <c:pt idx="91">
                  <c:v>1508.7163461638545</c:v>
                </c:pt>
                <c:pt idx="92">
                  <c:v>1504.3731296866574</c:v>
                </c:pt>
                <c:pt idx="93">
                  <c:v>1500.0710012832133</c:v>
                </c:pt>
                <c:pt idx="94">
                  <c:v>1495.8097118326637</c:v>
                </c:pt>
                <c:pt idx="95">
                  <c:v>1491.5889953563608</c:v>
                </c:pt>
                <c:pt idx="96">
                  <c:v>1487.4085707121651</c:v>
                </c:pt>
                <c:pt idx="97">
                  <c:v>1483.2681431583578</c:v>
                </c:pt>
                <c:pt idx="98">
                  <c:v>1479.1674057971018</c:v>
                </c:pt>
                <c:pt idx="99">
                  <c:v>1475.1060409067013</c:v>
                </c:pt>
                <c:pt idx="100">
                  <c:v>1471.0837211710657</c:v>
                </c:pt>
                <c:pt idx="101">
                  <c:v>1467.1001108141918</c:v>
                </c:pt>
                <c:pt idx="102">
                  <c:v>1463.1548666468107</c:v>
                </c:pt>
                <c:pt idx="103">
                  <c:v>1459.2476390318159</c:v>
                </c:pt>
                <c:pt idx="104">
                  <c:v>1455.3780727745504</c:v>
                </c:pt>
                <c:pt idx="105">
                  <c:v>1451.5458079435664</c:v>
                </c:pt>
                <c:pt idx="106">
                  <c:v>1447.7504806270344</c:v>
                </c:pt>
                <c:pt idx="107">
                  <c:v>1443.9917236295814</c:v>
                </c:pt>
                <c:pt idx="108">
                  <c:v>1440.2691671139742</c:v>
                </c:pt>
                <c:pt idx="109">
                  <c:v>1436.5824391917092</c:v>
                </c:pt>
                <c:pt idx="110">
                  <c:v>1432.9311664662901</c:v>
                </c:pt>
                <c:pt idx="111">
                  <c:v>1429.3149745326618</c:v>
                </c:pt>
                <c:pt idx="112">
                  <c:v>1425.7334884360264</c:v>
                </c:pt>
                <c:pt idx="113">
                  <c:v>1422.1863330930198</c:v>
                </c:pt>
                <c:pt idx="114">
                  <c:v>1418.6731336779931</c:v>
                </c:pt>
                <c:pt idx="115">
                  <c:v>1415.1935159769603</c:v>
                </c:pt>
                <c:pt idx="116">
                  <c:v>1411.7471067115716</c:v>
                </c:pt>
                <c:pt idx="117">
                  <c:v>1408.3335338352958</c:v>
                </c:pt>
                <c:pt idx="118">
                  <c:v>1404.9524268038397</c:v>
                </c:pt>
                <c:pt idx="119">
                  <c:v>1401.6034168216843</c:v>
                </c:pt>
                <c:pt idx="120">
                  <c:v>1398.28613706648</c:v>
                </c:pt>
                <c:pt idx="121">
                  <c:v>1395.0002228929138</c:v>
                </c:pt>
                <c:pt idx="122">
                  <c:v>1391.7453120175417</c:v>
                </c:pt>
                <c:pt idx="123">
                  <c:v>1388.5210446859901</c:v>
                </c:pt>
                <c:pt idx="124">
                  <c:v>1385.3270638237964</c:v>
                </c:pt>
                <c:pt idx="125">
                  <c:v>1382.1630151721015</c:v>
                </c:pt>
                <c:pt idx="126">
                  <c:v>1379.0285474093021</c:v>
                </c:pt>
                <c:pt idx="127">
                  <c:v>1375.9233122596866</c:v>
                </c:pt>
                <c:pt idx="128">
                  <c:v>1372.8469645900252</c:v>
                </c:pt>
                <c:pt idx="129">
                  <c:v>1369.7991624949977</c:v>
                </c:pt>
                <c:pt idx="130">
                  <c:v>1366.7795673722837</c:v>
                </c:pt>
                <c:pt idx="131">
                  <c:v>1363.7878439880965</c:v>
                </c:pt>
                <c:pt idx="132">
                  <c:v>1360.82366053386</c:v>
                </c:pt>
                <c:pt idx="133">
                  <c:v>1357.8866886747057</c:v>
                </c:pt>
                <c:pt idx="134">
                  <c:v>1354.9766035903961</c:v>
                </c:pt>
                <c:pt idx="135">
                  <c:v>1352.0930840092642</c:v>
                </c:pt>
                <c:pt idx="136">
                  <c:v>1349.2358122356829</c:v>
                </c:pt>
                <c:pt idx="137">
                  <c:v>1346.4044741715811</c:v>
                </c:pt>
                <c:pt idx="138">
                  <c:v>1343.5987593324553</c:v>
                </c:pt>
                <c:pt idx="139">
                  <c:v>1340.8183608583099</c:v>
                </c:pt>
                <c:pt idx="140">
                  <c:v>1338.0629755199316</c:v>
                </c:pt>
                <c:pt idx="141">
                  <c:v>1335.3323037208547</c:v>
                </c:pt>
                <c:pt idx="142">
                  <c:v>1332.6260494953849</c:v>
                </c:pt>
                <c:pt idx="143">
                  <c:v>1329.9439205029837</c:v>
                </c:pt>
                <c:pt idx="144">
                  <c:v>1327.2856280193237</c:v>
                </c:pt>
                <c:pt idx="145">
                  <c:v>1324.6508869242871</c:v>
                </c:pt>
                <c:pt idx="146">
                  <c:v>1322.0394156871748</c:v>
                </c:pt>
                <c:pt idx="147">
                  <c:v>1319.4509363493544</c:v>
                </c:pt>
                <c:pt idx="148">
                  <c:v>1316.8851745045849</c:v>
                </c:pt>
                <c:pt idx="149">
                  <c:v>1314.341859277215</c:v>
                </c:pt>
                <c:pt idx="150">
                  <c:v>1311.820723298458</c:v>
                </c:pt>
                <c:pt idx="151">
                  <c:v>1309.3215026809125</c:v>
                </c:pt>
                <c:pt idx="152">
                  <c:v>1306.8439369915086</c:v>
                </c:pt>
                <c:pt idx="153">
                  <c:v>1304.3877692230271</c:v>
                </c:pt>
                <c:pt idx="154">
                  <c:v>1301.9527457643387</c:v>
                </c:pt>
                <c:pt idx="155">
                  <c:v>1299.5386163694959</c:v>
                </c:pt>
                <c:pt idx="156">
                  <c:v>1297.1451341258066</c:v>
                </c:pt>
                <c:pt idx="157">
                  <c:v>1294.7720554209993</c:v>
                </c:pt>
                <c:pt idx="158">
                  <c:v>1292.4191399095921</c:v>
                </c:pt>
                <c:pt idx="159">
                  <c:v>1290.0861504785673</c:v>
                </c:pt>
                <c:pt idx="160">
                  <c:v>1287.7728532124308</c:v>
                </c:pt>
                <c:pt idx="161">
                  <c:v>1285.4790173577626</c:v>
                </c:pt>
                <c:pt idx="162">
                  <c:v>1283.2044152873175</c:v>
                </c:pt>
                <c:pt idx="163">
                  <c:v>1280.9488224637682</c:v>
                </c:pt>
                <c:pt idx="164">
                  <c:v>1278.7120174031427</c:v>
                </c:pt>
                <c:pt idx="165">
                  <c:v>1276.4937816380304</c:v>
                </c:pt>
                <c:pt idx="166">
                  <c:v>1274.2938996806063</c:v>
                </c:pt>
                <c:pt idx="167">
                  <c:v>1272.1121589855384</c:v>
                </c:pt>
                <c:pt idx="168">
                  <c:v>1269.9483499128148</c:v>
                </c:pt>
                <c:pt idx="169">
                  <c:v>1267.8022656905489</c:v>
                </c:pt>
                <c:pt idx="170">
                  <c:v>1265.6737023777914</c:v>
                </c:pt>
                <c:pt idx="171">
                  <c:v>1263.5624588274047</c:v>
                </c:pt>
                <c:pt idx="172">
                  <c:v>1261.468336649016</c:v>
                </c:pt>
                <c:pt idx="173">
                  <c:v>1259.3911401721014</c:v>
                </c:pt>
                <c:pt idx="174">
                  <c:v>1257.3306764092151</c:v>
                </c:pt>
                <c:pt idx="175">
                  <c:v>1255.2867550194001</c:v>
                </c:pt>
                <c:pt idx="176">
                  <c:v>1253.2591882718036</c:v>
                </c:pt>
                <c:pt idx="177">
                  <c:v>1251.2477910095197</c:v>
                </c:pt>
                <c:pt idx="178">
                  <c:v>1249.2523806136787</c:v>
                </c:pt>
                <c:pt idx="179">
                  <c:v>1247.2727769678056</c:v>
                </c:pt>
                <c:pt idx="180">
                  <c:v>1245.3088024224601</c:v>
                </c:pt>
                <c:pt idx="181">
                  <c:v>1243.3602817601811</c:v>
                </c:pt>
                <c:pt idx="182">
                  <c:v>1241.4270421607378</c:v>
                </c:pt>
                <c:pt idx="183">
                  <c:v>1239.5089131667162</c:v>
                </c:pt>
                <c:pt idx="184">
                  <c:v>1237.6057266494333</c:v>
                </c:pt>
                <c:pt idx="185">
                  <c:v>1235.7173167752073</c:v>
                </c:pt>
                <c:pt idx="186">
                  <c:v>1233.8435199719788</c:v>
                </c:pt>
                <c:pt idx="187">
                  <c:v>1231.9841748962951</c:v>
                </c:pt>
                <c:pt idx="188">
                  <c:v>1230.1391224006711</c:v>
                </c:pt>
                <c:pt idx="189">
                  <c:v>1228.3082055013194</c:v>
                </c:pt>
                <c:pt idx="190">
                  <c:v>1226.491269346267</c:v>
                </c:pt>
                <c:pt idx="191">
                  <c:v>1224.6881611838535</c:v>
                </c:pt>
                <c:pt idx="192">
                  <c:v>1222.8987303316189</c:v>
                </c:pt>
                <c:pt idx="193">
                  <c:v>1221.1228281455865</c:v>
                </c:pt>
                <c:pt idx="194">
                  <c:v>1219.3603079899312</c:v>
                </c:pt>
                <c:pt idx="195">
                  <c:v>1217.6110252070519</c:v>
                </c:pt>
                <c:pt idx="196">
                  <c:v>1215.8748370880317</c:v>
                </c:pt>
                <c:pt idx="197">
                  <c:v>1214.151602843498</c:v>
                </c:pt>
                <c:pt idx="198">
                  <c:v>1212.441183574879</c:v>
                </c:pt>
                <c:pt idx="199">
                  <c:v>1210.7434422460533</c:v>
                </c:pt>
                <c:pt idx="200">
                  <c:v>1209.058243655395</c:v>
                </c:pt>
                <c:pt idx="201">
                  <c:v>1207.3854544082126</c:v>
                </c:pt>
                <c:pt idx="202">
                  <c:v>1205.72494288958</c:v>
                </c:pt>
                <c:pt idx="203">
                  <c:v>1204.0765792375551</c:v>
                </c:pt>
                <c:pt idx="204">
                  <c:v>1202.4402353167882</c:v>
                </c:pt>
                <c:pt idx="205">
                  <c:v>1200.8157846925139</c:v>
                </c:pt>
                <c:pt idx="206">
                  <c:v>1199.2031026049262</c:v>
                </c:pt>
                <c:pt idx="207">
                  <c:v>1197.6020659439346</c:v>
                </c:pt>
                <c:pt idx="208">
                  <c:v>1196.0125532242932</c:v>
                </c:pt>
                <c:pt idx="209">
                  <c:v>1194.4344445611061</c:v>
                </c:pt>
                <c:pt idx="210">
                  <c:v>1192.8676216457013</c:v>
                </c:pt>
                <c:pt idx="211">
                  <c:v>1191.3119677218713</c:v>
                </c:pt>
                <c:pt idx="212">
                  <c:v>1189.7673675624767</c:v>
                </c:pt>
                <c:pt idx="213">
                  <c:v>1188.2337074464069</c:v>
                </c:pt>
                <c:pt idx="214">
                  <c:v>1186.7108751358983</c:v>
                </c:pt>
                <c:pt idx="215">
                  <c:v>1185.1987598542014</c:v>
                </c:pt>
                <c:pt idx="216">
                  <c:v>1183.6972522635954</c:v>
                </c:pt>
                <c:pt idx="217">
                  <c:v>1182.2062444437468</c:v>
                </c:pt>
                <c:pt idx="218">
                  <c:v>1180.7256298704042</c:v>
                </c:pt>
                <c:pt idx="219">
                  <c:v>1179.2553033944309</c:v>
                </c:pt>
                <c:pt idx="220">
                  <c:v>1177.7951612211646</c:v>
                </c:pt>
                <c:pt idx="221">
                  <c:v>1176.3451008901036</c:v>
                </c:pt>
                <c:pt idx="222">
                  <c:v>1174.9050212549166</c:v>
                </c:pt>
                <c:pt idx="223">
                  <c:v>1173.4748224637679</c:v>
                </c:pt>
                <c:pt idx="224">
                  <c:v>1172.0544059399563</c:v>
                </c:pt>
                <c:pt idx="225">
                  <c:v>1170.6436743628612</c:v>
                </c:pt>
                <c:pt idx="226">
                  <c:v>1169.2425316491951</c:v>
                </c:pt>
                <c:pt idx="227">
                  <c:v>1167.8508829345558</c:v>
                </c:pt>
                <c:pt idx="228">
                  <c:v>1166.4686345552714</c:v>
                </c:pt>
                <c:pt idx="229">
                  <c:v>1165.0956940305407</c:v>
                </c:pt>
                <c:pt idx="230">
                  <c:v>1163.731970044857</c:v>
                </c:pt>
                <c:pt idx="231">
                  <c:v>1162.3773724307171</c:v>
                </c:pt>
                <c:pt idx="232">
                  <c:v>1161.0318121516082</c:v>
                </c:pt>
                <c:pt idx="233">
                  <c:v>1159.6952012852673</c:v>
                </c:pt>
                <c:pt idx="234">
                  <c:v>1158.367453007213</c:v>
                </c:pt>
                <c:pt idx="235">
                  <c:v>1157.0484815745426</c:v>
                </c:pt>
                <c:pt idx="236">
                  <c:v>1155.7382023099899</c:v>
                </c:pt>
                <c:pt idx="237">
                  <c:v>1154.4365315862428</c:v>
                </c:pt>
                <c:pt idx="238">
                  <c:v>1153.1433868105109</c:v>
                </c:pt>
                <c:pt idx="239">
                  <c:v>1151.8586864093463</c:v>
                </c:pt>
                <c:pt idx="240">
                  <c:v>1150.5823498137099</c:v>
                </c:pt>
                <c:pt idx="241">
                  <c:v>1149.3142974442758</c:v>
                </c:pt>
                <c:pt idx="242">
                  <c:v>1148.0544506969784</c:v>
                </c:pt>
                <c:pt idx="243">
                  <c:v>1146.8027319287885</c:v>
                </c:pt>
                <c:pt idx="244">
                  <c:v>1145.5590644437248</c:v>
                </c:pt>
                <c:pt idx="245">
                  <c:v>1144.3233724790869</c:v>
                </c:pt>
                <c:pt idx="246">
                  <c:v>1143.0955811919143</c:v>
                </c:pt>
                <c:pt idx="247">
                  <c:v>1141.8756166456637</c:v>
                </c:pt>
                <c:pt idx="248">
                  <c:v>1140.6634057971014</c:v>
                </c:pt>
                <c:pt idx="249">
                  <c:v>1139.458876483407</c:v>
                </c:pt>
                <c:pt idx="250">
                  <c:v>1138.2619574094863</c:v>
                </c:pt>
                <c:pt idx="251">
                  <c:v>1137.0725781354897</c:v>
                </c:pt>
                <c:pt idx="252">
                  <c:v>1135.890669064531</c:v>
                </c:pt>
                <c:pt idx="253">
                  <c:v>1134.7161614306049</c:v>
                </c:pt>
                <c:pt idx="254">
                  <c:v>1133.5489872866974</c:v>
                </c:pt>
                <c:pt idx="255">
                  <c:v>1132.3890794930928</c:v>
                </c:pt>
                <c:pt idx="256">
                  <c:v>1131.2363717058613</c:v>
                </c:pt>
                <c:pt idx="257">
                  <c:v>1130.0907983655402</c:v>
                </c:pt>
                <c:pt idx="258">
                  <c:v>1128.9522946859904</c:v>
                </c:pt>
                <c:pt idx="259">
                  <c:v>1118.5214973629286</c:v>
                </c:pt>
                <c:pt idx="260">
                  <c:v>1107.9389983670342</c:v>
                </c:pt>
                <c:pt idx="261">
                  <c:v>1097.2023512726812</c:v>
                </c:pt>
                <c:pt idx="262">
                  <c:v>1086.3090629358576</c:v>
                </c:pt>
                <c:pt idx="263">
                  <c:v>1075.2565924467613</c:v>
                </c:pt>
                <c:pt idx="264">
                  <c:v>1064.0423500552688</c:v>
                </c:pt>
                <c:pt idx="265">
                  <c:v>1052.6636960684816</c:v>
                </c:pt>
                <c:pt idx="266">
                  <c:v>1041.117939719521</c:v>
                </c:pt>
                <c:pt idx="267">
                  <c:v>1029.4023380067213</c:v>
                </c:pt>
                <c:pt idx="268">
                  <c:v>1017.5140945023356</c:v>
                </c:pt>
                <c:pt idx="269">
                  <c:v>1005.4503581298487</c:v>
                </c:pt>
                <c:pt idx="270">
                  <c:v>993.20822190895046</c:v>
                </c:pt>
                <c:pt idx="271">
                  <c:v>980.78472166719962</c:v>
                </c:pt>
                <c:pt idx="272">
                  <c:v>968.17683471736848</c:v>
                </c:pt>
                <c:pt idx="273">
                  <c:v>955.38147849943346</c:v>
                </c:pt>
                <c:pt idx="274">
                  <c:v>942.40803901702782</c:v>
                </c:pt>
                <c:pt idx="275">
                  <c:v>929.31651159507066</c:v>
                </c:pt>
                <c:pt idx="276">
                  <c:v>916.18089564257195</c:v>
                </c:pt>
                <c:pt idx="277">
                  <c:v>903.07684117125109</c:v>
                </c:pt>
                <c:pt idx="278">
                  <c:v>890.08169012500582</c:v>
                </c:pt>
                <c:pt idx="279">
                  <c:v>877.27451888106623</c:v>
                </c:pt>
                <c:pt idx="280">
                  <c:v>864.73618196022494</c:v>
                </c:pt>
                <c:pt idx="281">
                  <c:v>852.54935698487213</c:v>
                </c:pt>
                <c:pt idx="282">
                  <c:v>840.79859092494382</c:v>
                </c:pt>
                <c:pt idx="283">
                  <c:v>829.57034767333414</c:v>
                </c:pt>
                <c:pt idx="284">
                  <c:v>818.95305699382004</c:v>
                </c:pt>
                <c:pt idx="285">
                  <c:v>809.03716488609848</c:v>
                </c:pt>
                <c:pt idx="286">
                  <c:v>799.91518541415974</c:v>
                </c:pt>
                <c:pt idx="287">
                  <c:v>791.68175404590113</c:v>
                </c:pt>
                <c:pt idx="288">
                  <c:v>784.43368255363748</c:v>
                </c:pt>
                <c:pt idx="289">
                  <c:v>778.27001552698755</c:v>
                </c:pt>
                <c:pt idx="290">
                  <c:v>773.29208855151228</c:v>
                </c:pt>
                <c:pt idx="291">
                  <c:v>769.60358810845196</c:v>
                </c:pt>
                <c:pt idx="292">
                  <c:v>767.31061325296866</c:v>
                </c:pt>
                <c:pt idx="293">
                  <c:v>766.52173913043487</c:v>
                </c:pt>
                <c:pt idx="294">
                  <c:v>766.52173913043487</c:v>
                </c:pt>
                <c:pt idx="295">
                  <c:v>766.52173913043487</c:v>
                </c:pt>
                <c:pt idx="296">
                  <c:v>650.67505720823794</c:v>
                </c:pt>
                <c:pt idx="297">
                  <c:v>637.09670940149374</c:v>
                </c:pt>
                <c:pt idx="298">
                  <c:v>622.01426086179981</c:v>
                </c:pt>
                <c:pt idx="299">
                  <c:v>605.53628673452886</c:v>
                </c:pt>
                <c:pt idx="300">
                  <c:v>587.76888607484318</c:v>
                </c:pt>
                <c:pt idx="301">
                  <c:v>568.81574536398284</c:v>
                </c:pt>
                <c:pt idx="302">
                  <c:v>548.77820018750856</c:v>
                </c:pt>
                <c:pt idx="303">
                  <c:v>527.75529513503932</c:v>
                </c:pt>
                <c:pt idx="304">
                  <c:v>505.84384197889011</c:v>
                </c:pt>
                <c:pt idx="305">
                  <c:v>483.13847618695792</c:v>
                </c:pt>
                <c:pt idx="306">
                  <c:v>459.73171182323335</c:v>
                </c:pt>
                <c:pt idx="307">
                  <c:v>435.71399488741315</c:v>
                </c:pt>
                <c:pt idx="308">
                  <c:v>411.17375514327432</c:v>
                </c:pt>
                <c:pt idx="309">
                  <c:v>386.19745648371116</c:v>
                </c:pt>
                <c:pt idx="310">
                  <c:v>360.99011748530756</c:v>
                </c:pt>
                <c:pt idx="311">
                  <c:v>336.44910898375002</c:v>
                </c:pt>
                <c:pt idx="312">
                  <c:v>311.66862622005328</c:v>
                </c:pt>
                <c:pt idx="313">
                  <c:v>286.72774557144703</c:v>
                </c:pt>
                <c:pt idx="314">
                  <c:v>261.70380898182935</c:v>
                </c:pt>
                <c:pt idx="315">
                  <c:v>236.29214609678652</c:v>
                </c:pt>
                <c:pt idx="316">
                  <c:v>204.34844968917307</c:v>
                </c:pt>
                <c:pt idx="317">
                  <c:v>172.5313420861965</c:v>
                </c:pt>
                <c:pt idx="318">
                  <c:v>140.85020929149007</c:v>
                </c:pt>
                <c:pt idx="319">
                  <c:v>109.30196874503009</c:v>
                </c:pt>
                <c:pt idx="320">
                  <c:v>77.883597759588881</c:v>
                </c:pt>
                <c:pt idx="321">
                  <c:v>46.592132162725321</c:v>
                </c:pt>
                <c:pt idx="322">
                  <c:v>15.424664974129046</c:v>
                </c:pt>
                <c:pt idx="323">
                  <c:v>-15.621654882715228</c:v>
                </c:pt>
                <c:pt idx="324">
                  <c:v>-46.549623835553575</c:v>
                </c:pt>
                <c:pt idx="325">
                  <c:v>-77.361984886052738</c:v>
                </c:pt>
                <c:pt idx="326">
                  <c:v>-107.70824320552325</c:v>
                </c:pt>
                <c:pt idx="327">
                  <c:v>-137.71860912398225</c:v>
                </c:pt>
                <c:pt idx="328">
                  <c:v>-167.64850618656769</c:v>
                </c:pt>
                <c:pt idx="329">
                  <c:v>-197.50047530308132</c:v>
                </c:pt>
                <c:pt idx="330">
                  <c:v>-227.27700961753521</c:v>
                </c:pt>
                <c:pt idx="331">
                  <c:v>-256.98055555555555</c:v>
                </c:pt>
                <c:pt idx="332">
                  <c:v>-259.59714233759854</c:v>
                </c:pt>
                <c:pt idx="333">
                  <c:v>-262.22117551171453</c:v>
                </c:pt>
                <c:pt idx="334">
                  <c:v>-264.8527198640428</c:v>
                </c:pt>
                <c:pt idx="335">
                  <c:v>-267.49184095404667</c:v>
                </c:pt>
                <c:pt idx="336">
                  <c:v>-270.13860512565492</c:v>
                </c:pt>
                <c:pt idx="337">
                  <c:v>-272.79307951858385</c:v>
                </c:pt>
                <c:pt idx="338">
                  <c:v>-275.45533207984715</c:v>
                </c:pt>
                <c:pt idx="339">
                  <c:v>-278.12543157545042</c:v>
                </c:pt>
                <c:pt idx="340">
                  <c:v>-280.80344760227956</c:v>
                </c:pt>
                <c:pt idx="341">
                  <c:v>-283.48945060018457</c:v>
                </c:pt>
                <c:pt idx="342">
                  <c:v>-286.18351186425963</c:v>
                </c:pt>
                <c:pt idx="343">
                  <c:v>-288.88570355732423</c:v>
                </c:pt>
                <c:pt idx="344">
                  <c:v>-291.59609872261325</c:v>
                </c:pt>
                <c:pt idx="345">
                  <c:v>-294.31477129666956</c:v>
                </c:pt>
                <c:pt idx="346">
                  <c:v>-297.04179612245355</c:v>
                </c:pt>
                <c:pt idx="347">
                  <c:v>-299.77724896266557</c:v>
                </c:pt>
                <c:pt idx="348">
                  <c:v>-302.52120651328704</c:v>
                </c:pt>
                <c:pt idx="349">
                  <c:v>-305.27374641734701</c:v>
                </c:pt>
                <c:pt idx="350">
                  <c:v>-308.03494727891149</c:v>
                </c:pt>
                <c:pt idx="351">
                  <c:v>-310.80488867730588</c:v>
                </c:pt>
                <c:pt idx="352">
                  <c:v>-313.58365118156985</c:v>
                </c:pt>
                <c:pt idx="353">
                  <c:v>-316.37131636515079</c:v>
                </c:pt>
                <c:pt idx="354">
                  <c:v>-319.16796682083913</c:v>
                </c:pt>
                <c:pt idx="355">
                  <c:v>-321.97368617594708</c:v>
                </c:pt>
                <c:pt idx="356">
                  <c:v>-324.78855910774115</c:v>
                </c:pt>
                <c:pt idx="357">
                  <c:v>-327.61267135912357</c:v>
                </c:pt>
                <c:pt idx="358">
                  <c:v>-330.44610975457579</c:v>
                </c:pt>
                <c:pt idx="359">
                  <c:v>-333.28896221636126</c:v>
                </c:pt>
                <c:pt idx="360">
                  <c:v>-336.14131778099215</c:v>
                </c:pt>
                <c:pt idx="361">
                  <c:v>-339.00326661597222</c:v>
                </c:pt>
                <c:pt idx="362">
                  <c:v>-341.87490003680779</c:v>
                </c:pt>
                <c:pt idx="363">
                  <c:v>-344.75631052430049</c:v>
                </c:pt>
                <c:pt idx="364">
                  <c:v>-347.64759174212173</c:v>
                </c:pt>
                <c:pt idx="365">
                  <c:v>-349.86920468739686</c:v>
                </c:pt>
                <c:pt idx="366">
                  <c:v>-352.0699868621781</c:v>
                </c:pt>
                <c:pt idx="367">
                  <c:v>-354.2809280356006</c:v>
                </c:pt>
                <c:pt idx="368">
                  <c:v>-356.50212678435861</c:v>
                </c:pt>
                <c:pt idx="369">
                  <c:v>-358.73368296029713</c:v>
                </c:pt>
                <c:pt idx="370">
                  <c:v>-360.9756977097386</c:v>
                </c:pt>
                <c:pt idx="371">
                  <c:v>-363.22827349319118</c:v>
                </c:pt>
                <c:pt idx="372">
                  <c:v>-365.49151410531675</c:v>
                </c:pt>
                <c:pt idx="373">
                  <c:v>-367.76552469524881</c:v>
                </c:pt>
                <c:pt idx="374">
                  <c:v>-370.0504117872398</c:v>
                </c:pt>
                <c:pt idx="375">
                  <c:v>-372.34628330162383</c:v>
                </c:pt>
                <c:pt idx="376">
                  <c:v>-374.65324857612143</c:v>
                </c:pt>
                <c:pt idx="377">
                  <c:v>-376.97141838748217</c:v>
                </c:pt>
                <c:pt idx="378">
                  <c:v>-379.30090497346936</c:v>
                </c:pt>
                <c:pt idx="379">
                  <c:v>-381.64182205519421</c:v>
                </c:pt>
                <c:pt idx="380">
                  <c:v>-383.99428485979547</c:v>
                </c:pt>
                <c:pt idx="381">
                  <c:v>-386.35841014348159</c:v>
                </c:pt>
                <c:pt idx="382">
                  <c:v>-388.73431621492369</c:v>
                </c:pt>
                <c:pt idx="383">
                  <c:v>-391.12212295901742</c:v>
                </c:pt>
                <c:pt idx="384">
                  <c:v>-393.52195186100943</c:v>
                </c:pt>
                <c:pt idx="385">
                  <c:v>-395.93392603099005</c:v>
                </c:pt>
                <c:pt idx="386">
                  <c:v>-398.3581702287654</c:v>
                </c:pt>
                <c:pt idx="387">
                  <c:v>-400.79481088910063</c:v>
                </c:pt>
                <c:pt idx="388">
                  <c:v>-403.24397614734539</c:v>
                </c:pt>
                <c:pt idx="389">
                  <c:v>-405.70579586544193</c:v>
                </c:pt>
                <c:pt idx="390">
                  <c:v>-408.18040165831655</c:v>
                </c:pt>
                <c:pt idx="391">
                  <c:v>-410.66792692066042</c:v>
                </c:pt>
                <c:pt idx="392">
                  <c:v>-413.16850685409895</c:v>
                </c:pt>
                <c:pt idx="393">
                  <c:v>-415.68227849475437</c:v>
                </c:pt>
                <c:pt idx="394">
                  <c:v>-418.20938074119874</c:v>
                </c:pt>
                <c:pt idx="395">
                  <c:v>-420.74995438280371</c:v>
                </c:pt>
                <c:pt idx="396">
                  <c:v>-423.30414212848655</c:v>
                </c:pt>
                <c:pt idx="397">
                  <c:v>-425.87208863584908</c:v>
                </c:pt>
                <c:pt idx="398">
                  <c:v>-428.45394054071483</c:v>
                </c:pt>
                <c:pt idx="399">
                  <c:v>-431.04984648706244</c:v>
                </c:pt>
                <c:pt idx="400">
                  <c:v>-433.65995715735016</c:v>
                </c:pt>
                <c:pt idx="401">
                  <c:v>-436.28442530323883</c:v>
                </c:pt>
                <c:pt idx="402">
                  <c:v>-438.92340577670228</c:v>
                </c:pt>
                <c:pt idx="403">
                  <c:v>-441.57705556152723</c:v>
                </c:pt>
                <c:pt idx="404">
                  <c:v>-444.24553380519939</c:v>
                </c:pt>
                <c:pt idx="405">
                  <c:v>-446.92900185117071</c:v>
                </c:pt>
                <c:pt idx="406">
                  <c:v>-449.62762327149989</c:v>
                </c:pt>
                <c:pt idx="407">
                  <c:v>-452.34156389987095</c:v>
                </c:pt>
                <c:pt idx="408">
                  <c:v>-455.07099186496498</c:v>
                </c:pt>
                <c:pt idx="409">
                  <c:v>-457.81607762419736</c:v>
                </c:pt>
                <c:pt idx="410">
                  <c:v>-460.57699399779756</c:v>
                </c:pt>
                <c:pt idx="411">
                  <c:v>-463.3539162032277</c:v>
                </c:pt>
                <c:pt idx="412">
                  <c:v>-466.14702188992726</c:v>
                </c:pt>
                <c:pt idx="413">
                  <c:v>-468.95649117437165</c:v>
                </c:pt>
                <c:pt idx="414">
                  <c:v>-471.7825066754308</c:v>
                </c:pt>
                <c:pt idx="415">
                  <c:v>-474.62525355001054</c:v>
                </c:pt>
                <c:pt idx="416">
                  <c:v>-477.4849195289633</c:v>
                </c:pt>
                <c:pt idx="417">
                  <c:v>-480.36169495324611</c:v>
                </c:pt>
                <c:pt idx="418">
                  <c:v>-483.25577281030513</c:v>
                </c:pt>
                <c:pt idx="419">
                  <c:v>-486.16734877066449</c:v>
                </c:pt>
                <c:pt idx="420">
                  <c:v>-489.09662122469587</c:v>
                </c:pt>
                <c:pt idx="421">
                  <c:v>-492.04379131953829</c:v>
                </c:pt>
                <c:pt idx="422">
                  <c:v>-495.00906299613956</c:v>
                </c:pt>
                <c:pt idx="423">
                  <c:v>-497.99264302638767</c:v>
                </c:pt>
                <c:pt idx="424">
                  <c:v>-500.99474105029361</c:v>
                </c:pt>
                <c:pt idx="425">
                  <c:v>-504.01556961319034</c:v>
                </c:pt>
                <c:pt idx="426">
                  <c:v>-507.05534420290201</c:v>
                </c:pt>
                <c:pt idx="427">
                  <c:v>-510.11428328683871</c:v>
                </c:pt>
                <c:pt idx="428">
                  <c:v>-513.19260834897341</c:v>
                </c:pt>
                <c:pt idx="429">
                  <c:v>-516.29054392663409</c:v>
                </c:pt>
                <c:pt idx="430">
                  <c:v>-519.40831764706377</c:v>
                </c:pt>
                <c:pt idx="431">
                  <c:v>-522.54616026368456</c:v>
                </c:pt>
                <c:pt idx="432">
                  <c:v>-525.70430569198845</c:v>
                </c:pt>
                <c:pt idx="433">
                  <c:v>-528.88299104499561</c:v>
                </c:pt>
                <c:pt idx="434">
                  <c:v>-532.0824566681863</c:v>
                </c:pt>
                <c:pt idx="435">
                  <c:v>-535.30294617383254</c:v>
                </c:pt>
                <c:pt idx="436">
                  <c:v>-538.54470647462631</c:v>
                </c:pt>
                <c:pt idx="437">
                  <c:v>-541.80798781651504</c:v>
                </c:pt>
                <c:pt idx="438">
                  <c:v>-545.09304381062827</c:v>
                </c:pt>
                <c:pt idx="439">
                  <c:v>-548.40013146418789</c:v>
                </c:pt>
                <c:pt idx="440">
                  <c:v>-551.7295112102579</c:v>
                </c:pt>
                <c:pt idx="441">
                  <c:v>-555.08144693624217</c:v>
                </c:pt>
                <c:pt idx="442">
                  <c:v>-558.4562060109289</c:v>
                </c:pt>
                <c:pt idx="443">
                  <c:v>-561.85405930996865</c:v>
                </c:pt>
                <c:pt idx="444">
                  <c:v>-565.27528123960178</c:v>
                </c:pt>
                <c:pt idx="445">
                  <c:v>-568.72014975846059</c:v>
                </c:pt>
                <c:pt idx="446">
                  <c:v>-572.18894639724545</c:v>
                </c:pt>
                <c:pt idx="447">
                  <c:v>-575.68195627607338</c:v>
                </c:pt>
                <c:pt idx="448">
                  <c:v>-579.19946811927173</c:v>
                </c:pt>
                <c:pt idx="449">
                  <c:v>-582.74177426737901</c:v>
                </c:pt>
                <c:pt idx="450">
                  <c:v>-586.30917068609017</c:v>
                </c:pt>
                <c:pt idx="451">
                  <c:v>-589.90195697186948</c:v>
                </c:pt>
                <c:pt idx="452">
                  <c:v>-593.52043635393204</c:v>
                </c:pt>
                <c:pt idx="453">
                  <c:v>-597.16491569227253</c:v>
                </c:pt>
                <c:pt idx="454">
                  <c:v>-600.83570547139379</c:v>
                </c:pt>
                <c:pt idx="455">
                  <c:v>-604.53311978936824</c:v>
                </c:pt>
                <c:pt idx="456">
                  <c:v>-608.25747634182142</c:v>
                </c:pt>
                <c:pt idx="457">
                  <c:v>-612.00909640042187</c:v>
                </c:pt>
                <c:pt idx="458">
                  <c:v>-615.78830478540647</c:v>
                </c:pt>
                <c:pt idx="459">
                  <c:v>-619.5954298316434</c:v>
                </c:pt>
                <c:pt idx="460">
                  <c:v>-623.43080334770912</c:v>
                </c:pt>
                <c:pt idx="461">
                  <c:v>-627.29476056739099</c:v>
                </c:pt>
                <c:pt idx="462">
                  <c:v>-631.1876400930073</c:v>
                </c:pt>
                <c:pt idx="463">
                  <c:v>-635.10978382988071</c:v>
                </c:pt>
                <c:pt idx="464">
                  <c:v>-639.0615369112395</c:v>
                </c:pt>
                <c:pt idx="465">
                  <c:v>-643.04324761279645</c:v>
                </c:pt>
                <c:pt idx="466">
                  <c:v>-647.05526725615391</c:v>
                </c:pt>
                <c:pt idx="467">
                  <c:v>-651.09795010017092</c:v>
                </c:pt>
                <c:pt idx="468">
                  <c:v>-655.17165321930975</c:v>
                </c:pt>
                <c:pt idx="469">
                  <c:v>-659.27673636794543</c:v>
                </c:pt>
                <c:pt idx="470">
                  <c:v>-663.41356182952052</c:v>
                </c:pt>
                <c:pt idx="471">
                  <c:v>-667.58249424934945</c:v>
                </c:pt>
                <c:pt idx="472">
                  <c:v>-671.78390044978073</c:v>
                </c:pt>
                <c:pt idx="473">
                  <c:v>-676.01814922633412</c:v>
                </c:pt>
                <c:pt idx="474">
                  <c:v>-680.2855640318885</c:v>
                </c:pt>
                <c:pt idx="475">
                  <c:v>-684.58623436450023</c:v>
                </c:pt>
                <c:pt idx="476">
                  <c:v>-688.92048641110625</c:v>
                </c:pt>
                <c:pt idx="477">
                  <c:v>-693.28869438569154</c:v>
                </c:pt>
                <c:pt idx="478">
                  <c:v>-697.69123311390581</c:v>
                </c:pt>
                <c:pt idx="479">
                  <c:v>-702.12847767911353</c:v>
                </c:pt>
                <c:pt idx="480">
                  <c:v>-706.6008030361121</c:v>
                </c:pt>
                <c:pt idx="481">
                  <c:v>-711.10858358995506</c:v>
                </c:pt>
                <c:pt idx="482">
                  <c:v>-715.6521927371416</c:v>
                </c:pt>
                <c:pt idx="483">
                  <c:v>-720.23200236617345</c:v>
                </c:pt>
                <c:pt idx="484">
                  <c:v>-724.84838231428478</c:v>
                </c:pt>
                <c:pt idx="485">
                  <c:v>-729.50169977684777</c:v>
                </c:pt>
                <c:pt idx="486">
                  <c:v>-734.19231866569169</c:v>
                </c:pt>
                <c:pt idx="487">
                  <c:v>-738.92059891226552</c:v>
                </c:pt>
                <c:pt idx="488">
                  <c:v>-743.68689571122582</c:v>
                </c:pt>
                <c:pt idx="489">
                  <c:v>-748.4915586996791</c:v>
                </c:pt>
                <c:pt idx="490">
                  <c:v>-753.3349310668932</c:v>
                </c:pt>
                <c:pt idx="491">
                  <c:v>-758.21734858887328</c:v>
                </c:pt>
                <c:pt idx="492">
                  <c:v>-763.13913858170793</c:v>
                </c:pt>
                <c:pt idx="493">
                  <c:v>-768.10061876709517</c:v>
                </c:pt>
                <c:pt idx="494">
                  <c:v>-773.10209604286854</c:v>
                </c:pt>
                <c:pt idx="495">
                  <c:v>-778.14386515075103</c:v>
                </c:pt>
                <c:pt idx="496">
                  <c:v>-783.22620723287957</c:v>
                </c:pt>
                <c:pt idx="497">
                  <c:v>-788.34938826790278</c:v>
                </c:pt>
                <c:pt idx="498">
                  <c:v>-793.51365737667913</c:v>
                </c:pt>
                <c:pt idx="499">
                  <c:v>-798.7192449866734</c:v>
                </c:pt>
                <c:pt idx="500">
                  <c:v>-803.96636084323904</c:v>
                </c:pt>
                <c:pt idx="501">
                  <c:v>-809.25519185488417</c:v>
                </c:pt>
                <c:pt idx="502">
                  <c:v>-814.58589975846485</c:v>
                </c:pt>
                <c:pt idx="503">
                  <c:v>-819.95861858899775</c:v>
                </c:pt>
                <c:pt idx="504">
                  <c:v>-825.37345193736792</c:v>
                </c:pt>
                <c:pt idx="505">
                  <c:v>-830.83046997768861</c:v>
                </c:pt>
                <c:pt idx="506">
                  <c:v>-836.32970624437701</c:v>
                </c:pt>
                <c:pt idx="507">
                  <c:v>-841.87115413717004</c:v>
                </c:pt>
                <c:pt idx="508">
                  <c:v>-847.4547631302438</c:v>
                </c:pt>
                <c:pt idx="509">
                  <c:v>-853.08043465937169</c:v>
                </c:pt>
                <c:pt idx="510">
                  <c:v>-858.74801765853772</c:v>
                </c:pt>
                <c:pt idx="511">
                  <c:v>-864.4573037147909</c:v>
                </c:pt>
                <c:pt idx="512">
                  <c:v>-870.20802180692056</c:v>
                </c:pt>
                <c:pt idx="513">
                  <c:v>-875.99983259038243</c:v>
                </c:pt>
                <c:pt idx="514">
                  <c:v>-881.83232218709281</c:v>
                </c:pt>
                <c:pt idx="515">
                  <c:v>-887.70499543465007</c:v>
                </c:pt>
                <c:pt idx="516">
                  <c:v>-893.61726854502137</c:v>
                </c:pt>
                <c:pt idx="517">
                  <c:v>-899.56846111767811</c:v>
                </c:pt>
                <c:pt idx="518">
                  <c:v>-905.55778744659449</c:v>
                </c:pt>
                <c:pt idx="519">
                  <c:v>-911.58434705432967</c:v>
                </c:pt>
                <c:pt idx="520">
                  <c:v>-917.64711437949813</c:v>
                </c:pt>
                <c:pt idx="521">
                  <c:v>-923.74492753625009</c:v>
                </c:pt>
                <c:pt idx="522">
                  <c:v>-929.87647605586312</c:v>
                </c:pt>
                <c:pt idx="523">
                  <c:v>-936.04028751093563</c:v>
                </c:pt>
                <c:pt idx="524">
                  <c:v>-942.23471291208364</c:v>
                </c:pt>
                <c:pt idx="525">
                  <c:v>-948.45791075507543</c:v>
                </c:pt>
                <c:pt idx="526">
                  <c:v>-954.7078295830346</c:v>
                </c:pt>
                <c:pt idx="527">
                  <c:v>-960.98218891340252</c:v>
                </c:pt>
                <c:pt idx="528">
                  <c:v>-967.27845836260667</c:v>
                </c:pt>
                <c:pt idx="529">
                  <c:v>-973.59383478256666</c:v>
                </c:pt>
                <c:pt idx="530">
                  <c:v>-979.92521720207321</c:v>
                </c:pt>
                <c:pt idx="531">
                  <c:v>-986.26917934223661</c:v>
                </c:pt>
                <c:pt idx="532">
                  <c:v>-992.62193944847127</c:v>
                </c:pt>
                <c:pt idx="533">
                  <c:v>-998.97932715119828</c:v>
                </c:pt>
                <c:pt idx="534">
                  <c:v>-1005.3367470333126</c:v>
                </c:pt>
                <c:pt idx="535">
                  <c:v>-1011.6891385438799</c:v>
                </c:pt>
                <c:pt idx="536">
                  <c:v>-1018.0309318536852</c:v>
                </c:pt>
                <c:pt idx="537">
                  <c:v>-1024.3559991987429</c:v>
                </c:pt>
                <c:pt idx="538">
                  <c:v>-1030.6576012014295</c:v>
                </c:pt>
                <c:pt idx="539">
                  <c:v>-1036.9283275948383</c:v>
                </c:pt>
                <c:pt idx="540">
                  <c:v>-1043.160031702917</c:v>
                </c:pt>
                <c:pt idx="541">
                  <c:v>-1049.3437579456074</c:v>
                </c:pt>
                <c:pt idx="542">
                  <c:v>-1055.4696615430166</c:v>
                </c:pt>
                <c:pt idx="543">
                  <c:v>-1061.5269194836549</c:v>
                </c:pt>
                <c:pt idx="544">
                  <c:v>-1067.5036316968244</c:v>
                </c:pt>
                <c:pt idx="545">
                  <c:v>-1073.3867112257844</c:v>
                </c:pt>
                <c:pt idx="546">
                  <c:v>-1079.1617620332054</c:v>
                </c:pt>
                <c:pt idx="547">
                  <c:v>-1084.8129428802163</c:v>
                </c:pt>
                <c:pt idx="548">
                  <c:v>-1090.3228155006445</c:v>
                </c:pt>
                <c:pt idx="549">
                  <c:v>-1095.6721750379384</c:v>
                </c:pt>
                <c:pt idx="550">
                  <c:v>-1100.839860417693</c:v>
                </c:pt>
                <c:pt idx="551">
                  <c:v>-1105.8025419865737</c:v>
                </c:pt>
                <c:pt idx="552">
                  <c:v>-1110.5344833502181</c:v>
                </c:pt>
                <c:pt idx="553">
                  <c:v>-1115.0072738782912</c:v>
                </c:pt>
                <c:pt idx="554">
                  <c:v>-1119.189527801866</c:v>
                </c:pt>
                <c:pt idx="555">
                  <c:v>-1123.0465451923162</c:v>
                </c:pt>
                <c:pt idx="556">
                  <c:v>-1126.5399293637267</c:v>
                </c:pt>
                <c:pt idx="557">
                  <c:v>-1129.627154361563</c:v>
                </c:pt>
                <c:pt idx="558">
                  <c:v>-1132.2610751622904</c:v>
                </c:pt>
                <c:pt idx="559">
                  <c:v>-1134.389371980682</c:v>
                </c:pt>
                <c:pt idx="560">
                  <c:v>-1134.8528782500437</c:v>
                </c:pt>
                <c:pt idx="561">
                  <c:v>-1135.9539186244438</c:v>
                </c:pt>
                <c:pt idx="562">
                  <c:v>-1136.8900631024205</c:v>
                </c:pt>
                <c:pt idx="563">
                  <c:v>-1137.1258066243838</c:v>
                </c:pt>
                <c:pt idx="564">
                  <c:v>-1136.5808646556416</c:v>
                </c:pt>
                <c:pt idx="565">
                  <c:v>-1135.1655907187812</c:v>
                </c:pt>
                <c:pt idx="566">
                  <c:v>-1132.7797400577315</c:v>
                </c:pt>
                <c:pt idx="567">
                  <c:v>-1129.3110459572847</c:v>
                </c:pt>
                <c:pt idx="568">
                  <c:v>-1124.6335762717738</c:v>
                </c:pt>
                <c:pt idx="569">
                  <c:v>-1118.6058313419699</c:v>
                </c:pt>
                <c:pt idx="570">
                  <c:v>-1111.0685366949372</c:v>
                </c:pt>
                <c:pt idx="571">
                  <c:v>-1101.8420743790011</c:v>
                </c:pt>
                <c:pt idx="572">
                  <c:v>-1090.7234850411046</c:v>
                </c:pt>
                <c:pt idx="573">
                  <c:v>-1077.4829583376682</c:v>
                </c:pt>
                <c:pt idx="574">
                  <c:v>-1061.8597112505204</c:v>
                </c:pt>
                <c:pt idx="575">
                  <c:v>-1043.5571314090093</c:v>
                </c:pt>
                <c:pt idx="576">
                  <c:v>-1022.2370343648753</c:v>
                </c:pt>
                <c:pt idx="577">
                  <c:v>-997.51284831474072</c:v>
                </c:pt>
                <c:pt idx="578">
                  <c:v>-968.941494891503</c:v>
                </c:pt>
                <c:pt idx="579">
                  <c:v>-936.0136775362314</c:v>
                </c:pt>
                <c:pt idx="580">
                  <c:v>-898.14221586296685</c:v>
                </c:pt>
                <c:pt idx="581">
                  <c:v>-854.64797029938984</c:v>
                </c:pt>
                <c:pt idx="582">
                  <c:v>-804.74277930851963</c:v>
                </c:pt>
                <c:pt idx="583">
                  <c:v>-779.69639533926147</c:v>
                </c:pt>
                <c:pt idx="584">
                  <c:v>-753.74599046140168</c:v>
                </c:pt>
                <c:pt idx="585">
                  <c:v>-726.89192806903941</c:v>
                </c:pt>
                <c:pt idx="586">
                  <c:v>-699.13455338657138</c:v>
                </c:pt>
                <c:pt idx="587">
                  <c:v>-346.57285735089749</c:v>
                </c:pt>
                <c:pt idx="588">
                  <c:v>-126.0523440415769</c:v>
                </c:pt>
                <c:pt idx="589">
                  <c:v>-7.7249999999999632</c:v>
                </c:pt>
              </c:numCache>
            </c:numRef>
          </c:xVal>
          <c:yVal>
            <c:numRef>
              <c:f>Eingabe!$BR$62:$BR$651</c:f>
              <c:numCache>
                <c:formatCode>0</c:formatCode>
                <c:ptCount val="590"/>
                <c:pt idx="0">
                  <c:v>8447.5</c:v>
                </c:pt>
                <c:pt idx="1">
                  <c:v>7977.812644520387</c:v>
                </c:pt>
                <c:pt idx="2">
                  <c:v>7168.8220892210757</c:v>
                </c:pt>
                <c:pt idx="3">
                  <c:v>5992.0057403273813</c:v>
                </c:pt>
                <c:pt idx="4">
                  <c:v>5887.148560832361</c:v>
                </c:pt>
                <c:pt idx="5">
                  <c:v>5781.8456695548039</c:v>
                </c:pt>
                <c:pt idx="6">
                  <c:v>5676.081181129477</c:v>
                </c:pt>
                <c:pt idx="7">
                  <c:v>5569.8384530404965</c:v>
                </c:pt>
                <c:pt idx="8">
                  <c:v>5341.2844134092529</c:v>
                </c:pt>
                <c:pt idx="9">
                  <c:v>5122.5322427690835</c:v>
                </c:pt>
                <c:pt idx="10">
                  <c:v>4911.3333333333339</c:v>
                </c:pt>
                <c:pt idx="11">
                  <c:v>4708.4793072424654</c:v>
                </c:pt>
                <c:pt idx="12">
                  <c:v>4513.3442982456145</c:v>
                </c:pt>
                <c:pt idx="13">
                  <c:v>4325.3635002139508</c:v>
                </c:pt>
                <c:pt idx="14">
                  <c:v>4144.0258980785293</c:v>
                </c:pt>
                <c:pt idx="15">
                  <c:v>3968.8680130558978</c:v>
                </c:pt>
                <c:pt idx="16">
                  <c:v>3799.4685007974467</c:v>
                </c:pt>
                <c:pt idx="17">
                  <c:v>3635.4434697855741</c:v>
                </c:pt>
                <c:pt idx="18">
                  <c:v>3476.4424103737651</c:v>
                </c:pt>
                <c:pt idx="19">
                  <c:v>3325.2991057662648</c:v>
                </c:pt>
                <c:pt idx="20">
                  <c:v>3193.8843599033826</c:v>
                </c:pt>
                <c:pt idx="21">
                  <c:v>3066.6089914226541</c:v>
                </c:pt>
                <c:pt idx="22">
                  <c:v>2943.224637681159</c:v>
                </c:pt>
                <c:pt idx="23">
                  <c:v>2823.5024154589391</c:v>
                </c:pt>
                <c:pt idx="24">
                  <c:v>2707.2310479375683</c:v>
                </c:pt>
                <c:pt idx="25">
                  <c:v>2594.2152037188962</c:v>
                </c:pt>
                <c:pt idx="26">
                  <c:v>2484.2740203972062</c:v>
                </c:pt>
                <c:pt idx="27">
                  <c:v>2377.239789196311</c:v>
                </c:pt>
                <c:pt idx="28">
                  <c:v>2272.956780538304</c:v>
                </c:pt>
                <c:pt idx="29">
                  <c:v>2197.4730573733241</c:v>
                </c:pt>
                <c:pt idx="30">
                  <c:v>2179.1062801932367</c:v>
                </c:pt>
                <c:pt idx="31">
                  <c:v>2109.9012993503238</c:v>
                </c:pt>
                <c:pt idx="32">
                  <c:v>2043.0422500614077</c:v>
                </c:pt>
                <c:pt idx="33">
                  <c:v>1978.4118357487923</c:v>
                </c:pt>
                <c:pt idx="34">
                  <c:v>1915.9004514136395</c:v>
                </c:pt>
                <c:pt idx="35">
                  <c:v>1855.4055633473608</c:v>
                </c:pt>
                <c:pt idx="36">
                  <c:v>1796.8311479181048</c:v>
                </c:pt>
                <c:pt idx="37">
                  <c:v>1740.0871829710131</c:v>
                </c:pt>
                <c:pt idx="38">
                  <c:v>1685.0891861761438</c:v>
                </c:pt>
                <c:pt idx="39">
                  <c:v>1631.7577953447535</c:v>
                </c:pt>
                <c:pt idx="40">
                  <c:v>1580.0183863292241</c:v>
                </c:pt>
                <c:pt idx="41">
                  <c:v>1529.8007246376801</c:v>
                </c:pt>
                <c:pt idx="42">
                  <c:v>1481.0386473429935</c:v>
                </c:pt>
                <c:pt idx="43">
                  <c:v>1433.6697722567287</c:v>
                </c:pt>
                <c:pt idx="44">
                  <c:v>1387.6352316799366</c:v>
                </c:pt>
                <c:pt idx="45">
                  <c:v>1342.8794283413863</c:v>
                </c:pt>
                <c:pt idx="46">
                  <c:v>1299.3498113956712</c:v>
                </c:pt>
                <c:pt idx="47">
                  <c:v>1256.9966705836268</c:v>
                </c:pt>
                <c:pt idx="48">
                  <c:v>1215.7729468599036</c:v>
                </c:pt>
                <c:pt idx="49">
                  <c:v>1175.634057971014</c:v>
                </c:pt>
                <c:pt idx="50">
                  <c:v>1136.5377376246952</c:v>
                </c:pt>
                <c:pt idx="51">
                  <c:v>1098.4438870308431</c:v>
                </c:pt>
                <c:pt idx="52">
                  <c:v>1061.3144377178505</c:v>
                </c:pt>
                <c:pt idx="53">
                  <c:v>1025.113224637681</c:v>
                </c:pt>
                <c:pt idx="54">
                  <c:v>989.80586867060265</c:v>
                </c:pt>
                <c:pt idx="55">
                  <c:v>955.35966772711254</c:v>
                </c:pt>
                <c:pt idx="56">
                  <c:v>921.74349572201754</c:v>
                </c:pt>
                <c:pt idx="57">
                  <c:v>888.92770876466602</c:v>
                </c:pt>
                <c:pt idx="58">
                  <c:v>856.88405797101382</c:v>
                </c:pt>
                <c:pt idx="59">
                  <c:v>825.58560835861158</c:v>
                </c:pt>
                <c:pt idx="60">
                  <c:v>795.00666333500089</c:v>
                </c:pt>
                <c:pt idx="61">
                  <c:v>765.1226943346503</c:v>
                </c:pt>
                <c:pt idx="62">
                  <c:v>735.91027519947897</c:v>
                </c:pt>
                <c:pt idx="63">
                  <c:v>707.34702093397686</c:v>
                </c:pt>
                <c:pt idx="64">
                  <c:v>679.41153049848685</c:v>
                </c:pt>
                <c:pt idx="65">
                  <c:v>652.08333333333553</c:v>
                </c:pt>
                <c:pt idx="66">
                  <c:v>625.34283933302027</c:v>
                </c:pt>
                <c:pt idx="67">
                  <c:v>599.17129201356806</c:v>
                </c:pt>
                <c:pt idx="68">
                  <c:v>573.55072463768124</c:v>
                </c:pt>
                <c:pt idx="69">
                  <c:v>548.46391908212513</c:v>
                </c:pt>
                <c:pt idx="70">
                  <c:v>523.89436724936627</c:v>
                </c:pt>
                <c:pt idx="71">
                  <c:v>499.82623484176179</c:v>
                </c:pt>
                <c:pt idx="72">
                  <c:v>476.24432733128492</c:v>
                </c:pt>
                <c:pt idx="73">
                  <c:v>453.13405797101427</c:v>
                </c:pt>
                <c:pt idx="74">
                  <c:v>430.48141770698771</c:v>
                </c:pt>
                <c:pt idx="75">
                  <c:v>408.27294685990432</c:v>
                </c:pt>
                <c:pt idx="76">
                  <c:v>386.49570845645007</c:v>
                </c:pt>
                <c:pt idx="77">
                  <c:v>365.13726309922026</c:v>
                </c:pt>
                <c:pt idx="78">
                  <c:v>344.18564527260173</c:v>
                </c:pt>
                <c:pt idx="79">
                  <c:v>323.62934098988194</c:v>
                </c:pt>
                <c:pt idx="80">
                  <c:v>303.45726669375676</c:v>
                </c:pt>
                <c:pt idx="81">
                  <c:v>283.65874932903785</c:v>
                </c:pt>
                <c:pt idx="82">
                  <c:v>264.2235075123001</c:v>
                </c:pt>
                <c:pt idx="83">
                  <c:v>245.14163372859025</c:v>
                </c:pt>
                <c:pt idx="84">
                  <c:v>226.40357749053305</c:v>
                </c:pt>
                <c:pt idx="85">
                  <c:v>208.00012939958674</c:v>
                </c:pt>
                <c:pt idx="86">
                  <c:v>189.92240605360917</c:v>
                </c:pt>
                <c:pt idx="87">
                  <c:v>172.16183574879233</c:v>
                </c:pt>
                <c:pt idx="88">
                  <c:v>154.71014492753625</c:v>
                </c:pt>
                <c:pt idx="89">
                  <c:v>137.55934532733568</c:v>
                </c:pt>
                <c:pt idx="90">
                  <c:v>120.70172178867779</c:v>
                </c:pt>
                <c:pt idx="91">
                  <c:v>104.12982068287874</c:v>
                </c:pt>
                <c:pt idx="92">
                  <c:v>87.83643892339569</c:v>
                </c:pt>
                <c:pt idx="93">
                  <c:v>71.814613526571748</c:v>
                </c:pt>
                <c:pt idx="94">
                  <c:v>56.057611690023577</c:v>
                </c:pt>
                <c:pt idx="95">
                  <c:v>40.558921358994667</c:v>
                </c:pt>
                <c:pt idx="96">
                  <c:v>25.312242252858368</c:v>
                </c:pt>
                <c:pt idx="97">
                  <c:v>10.311477325854639</c:v>
                </c:pt>
                <c:pt idx="98">
                  <c:v>-4.449275362317394</c:v>
                </c:pt>
                <c:pt idx="99">
                  <c:v>-18.975730388773172</c:v>
                </c:pt>
                <c:pt idx="100">
                  <c:v>-33.273422343945185</c:v>
                </c:pt>
                <c:pt idx="101">
                  <c:v>-47.347712862316939</c:v>
                </c:pt>
                <c:pt idx="102">
                  <c:v>-61.203797326141739</c:v>
                </c:pt>
                <c:pt idx="103">
                  <c:v>-74.84671125975342</c:v>
                </c:pt>
                <c:pt idx="104">
                  <c:v>-88.281336431020918</c:v>
                </c:pt>
                <c:pt idx="105">
                  <c:v>-101.51240667544926</c:v>
                </c:pt>
                <c:pt idx="106">
                  <c:v>-114.54451345755479</c:v>
                </c:pt>
                <c:pt idx="107">
                  <c:v>-127.38211118321328</c:v>
                </c:pt>
                <c:pt idx="108">
                  <c:v>-140.02952227589799</c:v>
                </c:pt>
                <c:pt idx="109">
                  <c:v>-152.49094202898527</c:v>
                </c:pt>
                <c:pt idx="110">
                  <c:v>-164.77044324553049</c:v>
                </c:pt>
                <c:pt idx="111">
                  <c:v>-176.87198067632835</c:v>
                </c:pt>
                <c:pt idx="112">
                  <c:v>-188.79939526639578</c:v>
                </c:pt>
                <c:pt idx="113">
                  <c:v>-200.55641821946165</c:v>
                </c:pt>
                <c:pt idx="114">
                  <c:v>-212.14667488950522</c:v>
                </c:pt>
                <c:pt idx="115">
                  <c:v>-223.57368850785883</c:v>
                </c:pt>
                <c:pt idx="116">
                  <c:v>-234.8408837539273</c:v>
                </c:pt>
                <c:pt idx="117">
                  <c:v>-245.95159017713399</c:v>
                </c:pt>
                <c:pt idx="118">
                  <c:v>-256.90904547726109</c:v>
                </c:pt>
                <c:pt idx="119">
                  <c:v>-267.71639864998951</c:v>
                </c:pt>
                <c:pt idx="120">
                  <c:v>-278.3767130040419</c:v>
                </c:pt>
                <c:pt idx="121">
                  <c:v>-288.89296905601213</c:v>
                </c:pt>
                <c:pt idx="122">
                  <c:v>-299.26806730862791</c:v>
                </c:pt>
                <c:pt idx="123">
                  <c:v>-309.50483091787441</c:v>
                </c:pt>
                <c:pt idx="124">
                  <c:v>-319.60600825415099</c:v>
                </c:pt>
                <c:pt idx="125">
                  <c:v>-329.57427536231921</c:v>
                </c:pt>
                <c:pt idx="126">
                  <c:v>-339.41223832528203</c:v>
                </c:pt>
                <c:pt idx="127">
                  <c:v>-349.1224355354791</c:v>
                </c:pt>
                <c:pt idx="128">
                  <c:v>-358.70733987844824</c:v>
                </c:pt>
                <c:pt idx="129">
                  <c:v>-368.16936083240421</c:v>
                </c:pt>
                <c:pt idx="130">
                  <c:v>-377.51084648758456</c:v>
                </c:pt>
                <c:pt idx="131">
                  <c:v>-386.73408548890075</c:v>
                </c:pt>
                <c:pt idx="132">
                  <c:v>-395.84130890529582</c:v>
                </c:pt>
                <c:pt idx="133">
                  <c:v>-404.8346920289855</c:v>
                </c:pt>
                <c:pt idx="134">
                  <c:v>-413.71635610766111</c:v>
                </c:pt>
                <c:pt idx="135">
                  <c:v>-422.48837001252491</c:v>
                </c:pt>
                <c:pt idx="136">
                  <c:v>-431.15275184493612</c:v>
                </c:pt>
                <c:pt idx="137">
                  <c:v>-439.71147048426974</c:v>
                </c:pt>
                <c:pt idx="138">
                  <c:v>-448.16644707949035</c:v>
                </c:pt>
                <c:pt idx="139">
                  <c:v>-456.51955648681724</c:v>
                </c:pt>
                <c:pt idx="140">
                  <c:v>-464.77262865573175</c:v>
                </c:pt>
                <c:pt idx="141">
                  <c:v>-472.927449965493</c:v>
                </c:pt>
                <c:pt idx="142">
                  <c:v>-480.98576451419217</c:v>
                </c:pt>
                <c:pt idx="143">
                  <c:v>-488.94927536231921</c:v>
                </c:pt>
                <c:pt idx="144">
                  <c:v>-496.81964573268942</c:v>
                </c:pt>
                <c:pt idx="145">
                  <c:v>-504.59850016852033</c:v>
                </c:pt>
                <c:pt idx="146">
                  <c:v>-512.28742565133621</c:v>
                </c:pt>
                <c:pt idx="147">
                  <c:v>-519.88797268032567</c:v>
                </c:pt>
                <c:pt idx="148">
                  <c:v>-527.40165631469949</c:v>
                </c:pt>
                <c:pt idx="149">
                  <c:v>-534.82995718050097</c:v>
                </c:pt>
                <c:pt idx="150">
                  <c:v>-542.17432244329848</c:v>
                </c:pt>
                <c:pt idx="151">
                  <c:v>-549.43616674808663</c:v>
                </c:pt>
                <c:pt idx="152">
                  <c:v>-556.61687312768186</c:v>
                </c:pt>
                <c:pt idx="153">
                  <c:v>-563.71779388083769</c:v>
                </c:pt>
                <c:pt idx="154">
                  <c:v>-570.74025142125129</c:v>
                </c:pt>
                <c:pt idx="155">
                  <c:v>-577.68553909858269</c:v>
                </c:pt>
                <c:pt idx="156">
                  <c:v>-584.55492199255536</c:v>
                </c:pt>
                <c:pt idx="157">
                  <c:v>-591.34963768115836</c:v>
                </c:pt>
                <c:pt idx="158">
                  <c:v>-598.07089698394066</c:v>
                </c:pt>
                <c:pt idx="159">
                  <c:v>-604.71988468131599</c:v>
                </c:pt>
                <c:pt idx="160">
                  <c:v>-611.29776021080443</c:v>
                </c:pt>
                <c:pt idx="161">
                  <c:v>-617.80565834104209</c:v>
                </c:pt>
                <c:pt idx="162">
                  <c:v>-624.2446898243993</c:v>
                </c:pt>
                <c:pt idx="163">
                  <c:v>-630.6159420289855</c:v>
                </c:pt>
                <c:pt idx="164">
                  <c:v>-636.92047955080147</c:v>
                </c:pt>
                <c:pt idx="165">
                  <c:v>-643.15934480676356</c:v>
                </c:pt>
                <c:pt idx="166">
                  <c:v>-649.33355860929623</c:v>
                </c:pt>
                <c:pt idx="167">
                  <c:v>-655.44412072314299</c:v>
                </c:pt>
                <c:pt idx="168">
                  <c:v>-661.49201040505409</c:v>
                </c:pt>
                <c:pt idx="169">
                  <c:v>-667.47818692694455</c:v>
                </c:pt>
                <c:pt idx="170">
                  <c:v>-673.40359008313158</c:v>
                </c:pt>
                <c:pt idx="171">
                  <c:v>-679.26914068218366</c:v>
                </c:pt>
                <c:pt idx="172">
                  <c:v>-685.07574102396052</c:v>
                </c:pt>
                <c:pt idx="173">
                  <c:v>-690.82427536231899</c:v>
                </c:pt>
                <c:pt idx="174">
                  <c:v>-696.51561035402665</c:v>
                </c:pt>
                <c:pt idx="175">
                  <c:v>-702.15059549433226</c:v>
                </c:pt>
                <c:pt idx="176">
                  <c:v>-707.73006353965843</c:v>
                </c:pt>
                <c:pt idx="177">
                  <c:v>-713.25483091787464</c:v>
                </c:pt>
                <c:pt idx="178">
                  <c:v>-718.72569812654683</c:v>
                </c:pt>
                <c:pt idx="179">
                  <c:v>-724.14345011960063</c:v>
                </c:pt>
                <c:pt idx="180">
                  <c:v>-729.50885668276987</c:v>
                </c:pt>
                <c:pt idx="181">
                  <c:v>-734.82267279821599</c:v>
                </c:pt>
                <c:pt idx="182">
                  <c:v>-740.08563899868273</c:v>
                </c:pt>
                <c:pt idx="183">
                  <c:v>-745.29848171152526</c:v>
                </c:pt>
                <c:pt idx="184">
                  <c:v>-750.46191359296631</c:v>
                </c:pt>
                <c:pt idx="185">
                  <c:v>-755.57663385288515</c:v>
                </c:pt>
                <c:pt idx="186">
                  <c:v>-760.64332857045633</c:v>
                </c:pt>
                <c:pt idx="187">
                  <c:v>-765.66267100094797</c:v>
                </c:pt>
                <c:pt idx="188">
                  <c:v>-770.63532187394685</c:v>
                </c:pt>
                <c:pt idx="189">
                  <c:v>-775.56192968330652</c:v>
                </c:pt>
                <c:pt idx="190">
                  <c:v>-780.44313096907808</c:v>
                </c:pt>
                <c:pt idx="191">
                  <c:v>-785.27955059167675</c:v>
                </c:pt>
                <c:pt idx="192">
                  <c:v>-790.07180199854429</c:v>
                </c:pt>
                <c:pt idx="193">
                  <c:v>-794.820487483531</c:v>
                </c:pt>
                <c:pt idx="194">
                  <c:v>-799.52619843924208</c:v>
                </c:pt>
                <c:pt idx="195">
                  <c:v>-804.18951560255914</c:v>
                </c:pt>
                <c:pt idx="196">
                  <c:v>-808.81100929355966</c:v>
                </c:pt>
                <c:pt idx="197">
                  <c:v>-813.39123964803321</c:v>
                </c:pt>
                <c:pt idx="198">
                  <c:v>-817.93075684380074</c:v>
                </c:pt>
                <c:pt idx="199">
                  <c:v>-822.43010132102108</c:v>
                </c:pt>
                <c:pt idx="200">
                  <c:v>-826.88980399667969</c:v>
                </c:pt>
                <c:pt idx="201">
                  <c:v>-831.31038647343041</c:v>
                </c:pt>
                <c:pt idx="202">
                  <c:v>-835.69236124295946</c:v>
                </c:pt>
                <c:pt idx="203">
                  <c:v>-840.036231884058</c:v>
                </c:pt>
                <c:pt idx="204">
                  <c:v>-844.34249325553651</c:v>
                </c:pt>
                <c:pt idx="205">
                  <c:v>-848.6116316841576</c:v>
                </c:pt>
                <c:pt idx="206">
                  <c:v>-852.8441251477268</c:v>
                </c:pt>
                <c:pt idx="207">
                  <c:v>-857.04044345348723</c:v>
                </c:pt>
                <c:pt idx="208">
                  <c:v>-861.20104841196439</c:v>
                </c:pt>
                <c:pt idx="209">
                  <c:v>-865.32639400638675</c:v>
                </c:pt>
                <c:pt idx="210">
                  <c:v>-869.41692655781799</c:v>
                </c:pt>
                <c:pt idx="211">
                  <c:v>-873.47308488612873</c:v>
                </c:pt>
                <c:pt idx="212">
                  <c:v>-877.49530046692155</c:v>
                </c:pt>
                <c:pt idx="213">
                  <c:v>-881.48399758454116</c:v>
                </c:pt>
                <c:pt idx="214">
                  <c:v>-885.43959348126771</c:v>
                </c:pt>
                <c:pt idx="215">
                  <c:v>-889.36249850281467</c:v>
                </c:pt>
                <c:pt idx="216">
                  <c:v>-893.25311624023414</c:v>
                </c:pt>
                <c:pt idx="217">
                  <c:v>-897.1118436683297</c:v>
                </c:pt>
                <c:pt idx="218">
                  <c:v>-900.93907128068611</c:v>
                </c:pt>
                <c:pt idx="219">
                  <c:v>-904.73518322139773</c:v>
                </c:pt>
                <c:pt idx="220">
                  <c:v>-908.50055741360086</c:v>
                </c:pt>
                <c:pt idx="221">
                  <c:v>-912.23556568489948</c:v>
                </c:pt>
                <c:pt idx="222">
                  <c:v>-915.94057388976194</c:v>
                </c:pt>
                <c:pt idx="223">
                  <c:v>-919.61594202898573</c:v>
                </c:pt>
                <c:pt idx="224">
                  <c:v>-923.26202436630285</c:v>
                </c:pt>
                <c:pt idx="225">
                  <c:v>-926.87916954221259</c:v>
                </c:pt>
                <c:pt idx="226">
                  <c:v>-930.46772068511223</c:v>
                </c:pt>
                <c:pt idx="227">
                  <c:v>-934.0280155197994</c:v>
                </c:pt>
                <c:pt idx="228">
                  <c:v>-937.56038647343007</c:v>
                </c:pt>
                <c:pt idx="229">
                  <c:v>-941.0651607789855</c:v>
                </c:pt>
                <c:pt idx="230">
                  <c:v>-944.54266057632651</c:v>
                </c:pt>
                <c:pt idx="231">
                  <c:v>-947.9932030108979</c:v>
                </c:pt>
                <c:pt idx="232">
                  <c:v>-951.41710033014397</c:v>
                </c:pt>
                <c:pt idx="233">
                  <c:v>-954.81465997770329</c:v>
                </c:pt>
                <c:pt idx="234">
                  <c:v>-958.18618468543502</c:v>
                </c:pt>
                <c:pt idx="235">
                  <c:v>-961.53197256333635</c:v>
                </c:pt>
                <c:pt idx="236">
                  <c:v>-964.85231718741431</c:v>
                </c:pt>
                <c:pt idx="237">
                  <c:v>-968.14750768555109</c:v>
                </c:pt>
                <c:pt idx="238">
                  <c:v>-971.41782882143832</c:v>
                </c:pt>
                <c:pt idx="239">
                  <c:v>-974.66356107660465</c:v>
                </c:pt>
                <c:pt idx="240">
                  <c:v>-977.8849807306085</c:v>
                </c:pt>
                <c:pt idx="241">
                  <c:v>-981.08235993943367</c:v>
                </c:pt>
                <c:pt idx="242">
                  <c:v>-984.25596681213312</c:v>
                </c:pt>
                <c:pt idx="243">
                  <c:v>-987.4060654857758</c:v>
                </c:pt>
                <c:pt idx="244">
                  <c:v>-990.53291619872732</c:v>
                </c:pt>
                <c:pt idx="245">
                  <c:v>-993.63677536231876</c:v>
                </c:pt>
                <c:pt idx="246">
                  <c:v>-996.71789563093921</c:v>
                </c:pt>
                <c:pt idx="247">
                  <c:v>-999.77652597059136</c:v>
                </c:pt>
                <c:pt idx="248">
                  <c:v>-1002.8129117259552</c:v>
                </c:pt>
                <c:pt idx="249">
                  <c:v>-1005.8272946859903</c:v>
                </c:pt>
                <c:pt idx="250">
                  <c:v>-1008.8199131481188</c:v>
                </c:pt>
                <c:pt idx="251">
                  <c:v>-1011.791001981024</c:v>
                </c:pt>
                <c:pt idx="252">
                  <c:v>-1014.7407926860946</c:v>
                </c:pt>
                <c:pt idx="253">
                  <c:v>-1017.6695134575569</c:v>
                </c:pt>
                <c:pt idx="254">
                  <c:v>-1020.5773892413225</c:v>
                </c:pt>
                <c:pt idx="255">
                  <c:v>-1023.4646417925787</c:v>
                </c:pt>
                <c:pt idx="256">
                  <c:v>-1026.3314897321659</c:v>
                </c:pt>
                <c:pt idx="257">
                  <c:v>-1029.1781486017555</c:v>
                </c:pt>
                <c:pt idx="258">
                  <c:v>-1032.0048309178742</c:v>
                </c:pt>
                <c:pt idx="259">
                  <c:v>-1057.6112471933043</c:v>
                </c:pt>
                <c:pt idx="260">
                  <c:v>-1083.3986275413529</c:v>
                </c:pt>
                <c:pt idx="261">
                  <c:v>-1109.3688971117278</c:v>
                </c:pt>
                <c:pt idx="262">
                  <c:v>-1135.5240084584048</c:v>
                </c:pt>
                <c:pt idx="263">
                  <c:v>-1161.8659420289855</c:v>
                </c:pt>
                <c:pt idx="264">
                  <c:v>-1188.3967066645889</c:v>
                </c:pt>
                <c:pt idx="265">
                  <c:v>-1215.1183401105202</c:v>
                </c:pt>
                <c:pt idx="266">
                  <c:v>-1242.0329095380107</c:v>
                </c:pt>
                <c:pt idx="267">
                  <c:v>-1269.1425120772947</c:v>
                </c:pt>
                <c:pt idx="268">
                  <c:v>-1296.449275362319</c:v>
                </c:pt>
                <c:pt idx="269">
                  <c:v>-1323.9553580873796</c:v>
                </c:pt>
                <c:pt idx="270">
                  <c:v>-1351.6629505759943</c:v>
                </c:pt>
                <c:pt idx="271">
                  <c:v>-1379.5742753623188</c:v>
                </c:pt>
                <c:pt idx="272">
                  <c:v>-1407.6915877854433</c:v>
                </c:pt>
                <c:pt idx="273">
                  <c:v>-1436.0171765968869</c:v>
                </c:pt>
                <c:pt idx="274">
                  <c:v>-1464.5283490921827</c:v>
                </c:pt>
                <c:pt idx="275">
                  <c:v>-1493.1016385463986</c:v>
                </c:pt>
                <c:pt idx="276">
                  <c:v>-1521.5865256744287</c:v>
                </c:pt>
                <c:pt idx="277">
                  <c:v>-1549.8302277432713</c:v>
                </c:pt>
                <c:pt idx="278">
                  <c:v>-1577.6776558654635</c:v>
                </c:pt>
                <c:pt idx="279">
                  <c:v>-1604.9713713219148</c:v>
                </c:pt>
                <c:pt idx="280">
                  <c:v>-1631.5515408883011</c:v>
                </c:pt>
                <c:pt idx="281">
                  <c:v>-1657.2558911384003</c:v>
                </c:pt>
                <c:pt idx="282">
                  <c:v>-1681.9196616969293</c:v>
                </c:pt>
                <c:pt idx="283">
                  <c:v>-1705.375557413601</c:v>
                </c:pt>
                <c:pt idx="284">
                  <c:v>-1727.453699429243</c:v>
                </c:pt>
                <c:pt idx="285">
                  <c:v>-1747.9815751039209</c:v>
                </c:pt>
                <c:pt idx="286">
                  <c:v>-1766.7839867760672</c:v>
                </c:pt>
                <c:pt idx="287">
                  <c:v>-1783.6829993206522</c:v>
                </c:pt>
                <c:pt idx="288">
                  <c:v>-1798.4978864734301</c:v>
                </c:pt>
                <c:pt idx="289">
                  <c:v>-1811.0450758872532</c:v>
                </c:pt>
                <c:pt idx="290">
                  <c:v>-1821.1380928853755</c:v>
                </c:pt>
                <c:pt idx="291">
                  <c:v>-1828.5875028755463</c:v>
                </c:pt>
                <c:pt idx="292">
                  <c:v>-1833.2008523875513</c:v>
                </c:pt>
                <c:pt idx="293">
                  <c:v>-1834.7826086956522</c:v>
                </c:pt>
                <c:pt idx="294">
                  <c:v>-1834.7826086956522</c:v>
                </c:pt>
                <c:pt idx="295">
                  <c:v>-1834.7826086956522</c:v>
                </c:pt>
                <c:pt idx="296">
                  <c:v>-1577.3455377574371</c:v>
                </c:pt>
                <c:pt idx="297">
                  <c:v>-1547.3427288177572</c:v>
                </c:pt>
                <c:pt idx="298">
                  <c:v>-1514.3083266741735</c:v>
                </c:pt>
                <c:pt idx="299">
                  <c:v>-1478.4378640524237</c:v>
                </c:pt>
                <c:pt idx="300">
                  <c:v>-1439.9237944227225</c:v>
                </c:pt>
                <c:pt idx="301">
                  <c:v>-1398.9555523773201</c:v>
                </c:pt>
                <c:pt idx="302">
                  <c:v>-1355.7196125929636</c:v>
                </c:pt>
                <c:pt idx="303">
                  <c:v>-1310.3995474167996</c:v>
                </c:pt>
                <c:pt idx="304">
                  <c:v>-1263.1760831130744</c:v>
                </c:pt>
                <c:pt idx="305">
                  <c:v>-1214.2271548068172</c:v>
                </c:pt>
                <c:pt idx="306">
                  <c:v>-1163.7279601595965</c:v>
                </c:pt>
                <c:pt idx="307">
                  <c:v>-1111.8510118113459</c:v>
                </c:pt>
                <c:pt idx="308">
                  <c:v>-1058.7661886212379</c:v>
                </c:pt>
                <c:pt idx="309">
                  <c:v>-1004.6407857395598</c:v>
                </c:pt>
                <c:pt idx="310">
                  <c:v>-949.90727822303495</c:v>
                </c:pt>
                <c:pt idx="311">
                  <c:v>-896.53836886076647</c:v>
                </c:pt>
                <c:pt idx="312">
                  <c:v>-842.50131469979306</c:v>
                </c:pt>
                <c:pt idx="313">
                  <c:v>-787.95355445920541</c:v>
                </c:pt>
                <c:pt idx="314">
                  <c:v>-733.05017702646592</c:v>
                </c:pt>
                <c:pt idx="315">
                  <c:v>-676.99316421924505</c:v>
                </c:pt>
                <c:pt idx="316">
                  <c:v>-604.38726873225937</c:v>
                </c:pt>
                <c:pt idx="317">
                  <c:v>-531.85252479616224</c:v>
                </c:pt>
                <c:pt idx="318">
                  <c:v>-459.41162511542007</c:v>
                </c:pt>
                <c:pt idx="319">
                  <c:v>-387.06228093851405</c:v>
                </c:pt>
                <c:pt idx="320">
                  <c:v>-314.80223692635354</c:v>
                </c:pt>
                <c:pt idx="321">
                  <c:v>-242.62927054478325</c:v>
                </c:pt>
                <c:pt idx="322">
                  <c:v>-170.5411914702853</c:v>
                </c:pt>
                <c:pt idx="323">
                  <c:v>-98.535841008563352</c:v>
                </c:pt>
                <c:pt idx="324">
                  <c:v>-26.611091525671441</c:v>
                </c:pt>
                <c:pt idx="325">
                  <c:v>45.235154108625466</c:v>
                </c:pt>
                <c:pt idx="326">
                  <c:v>116.12199907663907</c:v>
                </c:pt>
                <c:pt idx="327">
                  <c:v>186.3704077164719</c:v>
                </c:pt>
                <c:pt idx="328">
                  <c:v>256.61447335677764</c:v>
                </c:pt>
                <c:pt idx="329">
                  <c:v>326.85617644515793</c:v>
                </c:pt>
                <c:pt idx="330">
                  <c:v>397.0974695355888</c:v>
                </c:pt>
                <c:pt idx="331">
                  <c:v>467.34027777777771</c:v>
                </c:pt>
                <c:pt idx="332">
                  <c:v>473.66479942907665</c:v>
                </c:pt>
                <c:pt idx="333">
                  <c:v>480.01023946210125</c:v>
                </c:pt>
                <c:pt idx="334">
                  <c:v>486.37681039337792</c:v>
                </c:pt>
                <c:pt idx="335">
                  <c:v>492.76472776457888</c:v>
                </c:pt>
                <c:pt idx="336">
                  <c:v>499.17421019654427</c:v>
                </c:pt>
                <c:pt idx="337">
                  <c:v>505.60547944446074</c:v>
                </c:pt>
                <c:pt idx="338">
                  <c:v>512.05876045424043</c:v>
                </c:pt>
                <c:pt idx="339">
                  <c:v>518.53428142010978</c:v>
                </c:pt>
                <c:pt idx="340">
                  <c:v>525.03227384345689</c:v>
                </c:pt>
                <c:pt idx="341">
                  <c:v>531.55297259296538</c:v>
                </c:pt>
                <c:pt idx="342">
                  <c:v>538.09661596605815</c:v>
                </c:pt>
                <c:pt idx="343">
                  <c:v>544.6634457516933</c:v>
                </c:pt>
                <c:pt idx="344">
                  <c:v>551.25370729455221</c:v>
                </c:pt>
                <c:pt idx="345">
                  <c:v>557.86764956063689</c:v>
                </c:pt>
                <c:pt idx="346">
                  <c:v>564.50552520433621</c:v>
                </c:pt>
                <c:pt idx="347">
                  <c:v>571.16759063698157</c:v>
                </c:pt>
                <c:pt idx="348">
                  <c:v>577.85410609693872</c:v>
                </c:pt>
                <c:pt idx="349">
                  <c:v>584.56533572127626</c:v>
                </c:pt>
                <c:pt idx="350">
                  <c:v>591.3015476190476</c:v>
                </c:pt>
                <c:pt idx="351">
                  <c:v>598.06301394623608</c:v>
                </c:pt>
                <c:pt idx="352">
                  <c:v>604.85001098240014</c:v>
                </c:pt>
                <c:pt idx="353">
                  <c:v>611.66281920906897</c:v>
                </c:pt>
                <c:pt idx="354">
                  <c:v>618.50172338993332</c:v>
                </c:pt>
                <c:pt idx="355">
                  <c:v>625.36701265287638</c:v>
                </c:pt>
                <c:pt idx="356">
                  <c:v>632.25898057390475</c:v>
                </c:pt>
                <c:pt idx="357">
                  <c:v>639.17792526301514</c:v>
                </c:pt>
                <c:pt idx="358">
                  <c:v>646.12414945206706</c:v>
                </c:pt>
                <c:pt idx="359">
                  <c:v>653.09796058469965</c:v>
                </c:pt>
                <c:pt idx="360">
                  <c:v>660.09967090835642</c:v>
                </c:pt>
                <c:pt idx="361">
                  <c:v>667.1295975684825</c:v>
                </c:pt>
                <c:pt idx="362">
                  <c:v>674.1880627049386</c:v>
                </c:pt>
                <c:pt idx="363">
                  <c:v>681.27539355070633</c:v>
                </c:pt>
                <c:pt idx="364">
                  <c:v>688.39192253294095</c:v>
                </c:pt>
                <c:pt idx="365">
                  <c:v>694.02768989360311</c:v>
                </c:pt>
                <c:pt idx="366">
                  <c:v>699.62468635834421</c:v>
                </c:pt>
                <c:pt idx="367">
                  <c:v>705.25191045325266</c:v>
                </c:pt>
                <c:pt idx="368">
                  <c:v>710.90971644204251</c:v>
                </c:pt>
                <c:pt idx="369">
                  <c:v>716.59846432553491</c:v>
                </c:pt>
                <c:pt idx="370">
                  <c:v>722.3185199581759</c:v>
                </c:pt>
                <c:pt idx="371">
                  <c:v>728.07025516758551</c:v>
                </c:pt>
                <c:pt idx="372">
                  <c:v>733.85404787690049</c:v>
                </c:pt>
                <c:pt idx="373">
                  <c:v>739.67028223020418</c:v>
                </c:pt>
                <c:pt idx="374">
                  <c:v>745.51934872108598</c:v>
                </c:pt>
                <c:pt idx="375">
                  <c:v>751.4016443243504</c:v>
                </c:pt>
                <c:pt idx="376">
                  <c:v>757.31757263104964</c:v>
                </c:pt>
                <c:pt idx="377">
                  <c:v>763.26754398689684</c:v>
                </c:pt>
                <c:pt idx="378">
                  <c:v>769.251975634171</c:v>
                </c:pt>
                <c:pt idx="379">
                  <c:v>775.27129185721856</c:v>
                </c:pt>
                <c:pt idx="380">
                  <c:v>781.32592413164127</c:v>
                </c:pt>
                <c:pt idx="381">
                  <c:v>787.41631127731091</c:v>
                </c:pt>
                <c:pt idx="382">
                  <c:v>793.54289961528957</c:v>
                </c:pt>
                <c:pt idx="383">
                  <c:v>799.70614312880593</c:v>
                </c:pt>
                <c:pt idx="384">
                  <c:v>805.90650362838585</c:v>
                </c:pt>
                <c:pt idx="385">
                  <c:v>812.14445092127289</c:v>
                </c:pt>
                <c:pt idx="386">
                  <c:v>818.42046298527214</c:v>
                </c:pt>
                <c:pt idx="387">
                  <c:v>824.73502614714698</c:v>
                </c:pt>
                <c:pt idx="388">
                  <c:v>831.08863526570667</c:v>
                </c:pt>
                <c:pt idx="389">
                  <c:v>837.48179391974202</c:v>
                </c:pt>
                <c:pt idx="390">
                  <c:v>843.91501460094162</c:v>
                </c:pt>
                <c:pt idx="391">
                  <c:v>850.3888189119574</c:v>
                </c:pt>
                <c:pt idx="392">
                  <c:v>856.90373776977401</c:v>
                </c:pt>
                <c:pt idx="393">
                  <c:v>863.46031161455221</c:v>
                </c:pt>
                <c:pt idx="394">
                  <c:v>870.0590906241124</c:v>
                </c:pt>
                <c:pt idx="395">
                  <c:v>876.70063493424379</c:v>
                </c:pt>
                <c:pt idx="396">
                  <c:v>883.38551486502467</c:v>
                </c:pt>
                <c:pt idx="397">
                  <c:v>890.11431115333562</c:v>
                </c:pt>
                <c:pt idx="398">
                  <c:v>896.88761519178172</c:v>
                </c:pt>
                <c:pt idx="399">
                  <c:v>903.70602927421476</c:v>
                </c:pt>
                <c:pt idx="400">
                  <c:v>910.57016684807468</c:v>
                </c:pt>
                <c:pt idx="401">
                  <c:v>917.48065277377782</c:v>
                </c:pt>
                <c:pt idx="402">
                  <c:v>924.43812359137507</c:v>
                </c:pt>
                <c:pt idx="403">
                  <c:v>931.44322779471986</c:v>
                </c:pt>
                <c:pt idx="404">
                  <c:v>938.49662611339943</c:v>
                </c:pt>
                <c:pt idx="405">
                  <c:v>945.59899180268144</c:v>
                </c:pt>
                <c:pt idx="406">
                  <c:v>952.75101094173976</c:v>
                </c:pt>
                <c:pt idx="407">
                  <c:v>959.95338274045537</c:v>
                </c:pt>
                <c:pt idx="408">
                  <c:v>967.20681985504882</c:v>
                </c:pt>
                <c:pt idx="409">
                  <c:v>974.51204871287769</c:v>
                </c:pt>
                <c:pt idx="410">
                  <c:v>981.86980984668457</c:v>
                </c:pt>
                <c:pt idx="411">
                  <c:v>989.28085823863023</c:v>
                </c:pt>
                <c:pt idx="412">
                  <c:v>996.74596367444951</c:v>
                </c:pt>
                <c:pt idx="413">
                  <c:v>1004.2659111080661</c:v>
                </c:pt>
                <c:pt idx="414">
                  <c:v>1011.8415010370497</c:v>
                </c:pt>
                <c:pt idx="415">
                  <c:v>1019.4735498892669</c:v>
                </c:pt>
                <c:pt idx="416">
                  <c:v>1027.1628904211404</c:v>
                </c:pt>
                <c:pt idx="417">
                  <c:v>1034.9103721279198</c:v>
                </c:pt>
                <c:pt idx="418">
                  <c:v>1042.7168616663721</c:v>
                </c:pt>
                <c:pt idx="419">
                  <c:v>1050.5832432903562</c:v>
                </c:pt>
                <c:pt idx="420">
                  <c:v>1058.5104192997285</c:v>
                </c:pt>
                <c:pt idx="421">
                  <c:v>1066.4993105030599</c:v>
                </c:pt>
                <c:pt idx="422">
                  <c:v>1074.5508566946653</c:v>
                </c:pt>
                <c:pt idx="423">
                  <c:v>1082.6660171464625</c:v>
                </c:pt>
                <c:pt idx="424">
                  <c:v>1090.8457711152003</c:v>
                </c:pt>
                <c:pt idx="425">
                  <c:v>1099.0911183656228</c:v>
                </c:pt>
                <c:pt idx="426">
                  <c:v>1107.4030797101539</c:v>
                </c:pt>
                <c:pt idx="427">
                  <c:v>1115.7826975657085</c:v>
                </c:pt>
                <c:pt idx="428">
                  <c:v>1124.2310365282906</c:v>
                </c:pt>
                <c:pt idx="429">
                  <c:v>1132.7491839660083</c:v>
                </c:pt>
                <c:pt idx="430">
                  <c:v>1141.3382506312305</c:v>
                </c:pt>
                <c:pt idx="431">
                  <c:v>1149.9993712925952</c:v>
                </c:pt>
                <c:pt idx="432">
                  <c:v>1158.7337053876197</c:v>
                </c:pt>
                <c:pt idx="433">
                  <c:v>1167.5424376967223</c:v>
                </c:pt>
                <c:pt idx="434">
                  <c:v>1176.4267790394483</c:v>
                </c:pt>
                <c:pt idx="435">
                  <c:v>1185.3879669937887</c:v>
                </c:pt>
                <c:pt idx="436">
                  <c:v>1194.4272666394654</c:v>
                </c:pt>
                <c:pt idx="437">
                  <c:v>1203.5459713261394</c:v>
                </c:pt>
                <c:pt idx="438">
                  <c:v>1212.7454034675084</c:v>
                </c:pt>
                <c:pt idx="439">
                  <c:v>1222.0269153623331</c:v>
                </c:pt>
                <c:pt idx="440">
                  <c:v>1231.3918900434128</c:v>
                </c:pt>
                <c:pt idx="441">
                  <c:v>1240.8417421557508</c:v>
                </c:pt>
                <c:pt idx="442">
                  <c:v>1250.3779188649171</c:v>
                </c:pt>
                <c:pt idx="443">
                  <c:v>1260.0019007969556</c:v>
                </c:pt>
                <c:pt idx="444">
                  <c:v>1269.7152030110724</c:v>
                </c:pt>
                <c:pt idx="445">
                  <c:v>1279.5193760064601</c:v>
                </c:pt>
                <c:pt idx="446">
                  <c:v>1289.4160067646421</c:v>
                </c:pt>
                <c:pt idx="447">
                  <c:v>1299.4067198288358</c:v>
                </c:pt>
                <c:pt idx="448">
                  <c:v>1309.4931784218568</c:v>
                </c:pt>
                <c:pt idx="449">
                  <c:v>1319.6770856041944</c:v>
                </c:pt>
                <c:pt idx="450">
                  <c:v>1329.9601854739406</c:v>
                </c:pt>
                <c:pt idx="451">
                  <c:v>1340.3442644103527</c:v>
                </c:pt>
                <c:pt idx="452">
                  <c:v>1350.8311523629147</c:v>
                </c:pt>
                <c:pt idx="453">
                  <c:v>1361.4227241878455</c:v>
                </c:pt>
                <c:pt idx="454">
                  <c:v>1372.1209010341063</c:v>
                </c:pt>
                <c:pt idx="455">
                  <c:v>1382.9276517810765</c:v>
                </c:pt>
                <c:pt idx="456">
                  <c:v>1393.8449945301115</c:v>
                </c:pt>
                <c:pt idx="457">
                  <c:v>1404.8749981524161</c:v>
                </c:pt>
                <c:pt idx="458">
                  <c:v>1416.0197838956817</c:v>
                </c:pt>
                <c:pt idx="459">
                  <c:v>1427.2815270521228</c:v>
                </c:pt>
                <c:pt idx="460">
                  <c:v>1438.6624586906826</c:v>
                </c:pt>
                <c:pt idx="461">
                  <c:v>1450.1648674562737</c:v>
                </c:pt>
                <c:pt idx="462">
                  <c:v>1461.7911014391314</c:v>
                </c:pt>
                <c:pt idx="463">
                  <c:v>1473.5435701174736</c:v>
                </c:pt>
                <c:pt idx="464">
                  <c:v>1485.4247463768352</c:v>
                </c:pt>
                <c:pt idx="465">
                  <c:v>1497.4371686096579</c:v>
                </c:pt>
                <c:pt idx="466">
                  <c:v>1509.5834428988428</c:v>
                </c:pt>
                <c:pt idx="467">
                  <c:v>1521.8662452892529</c:v>
                </c:pt>
                <c:pt idx="468">
                  <c:v>1534.2883241512868</c:v>
                </c:pt>
                <c:pt idx="469">
                  <c:v>1546.8525026409307</c:v>
                </c:pt>
                <c:pt idx="470">
                  <c:v>1559.5616812609112</c:v>
                </c:pt>
                <c:pt idx="471">
                  <c:v>1572.4188405278226</c:v>
                </c:pt>
                <c:pt idx="472">
                  <c:v>1585.4270437503876</c:v>
                </c:pt>
                <c:pt idx="473">
                  <c:v>1598.5894399242886</c:v>
                </c:pt>
                <c:pt idx="474">
                  <c:v>1611.9091490207718</c:v>
                </c:pt>
                <c:pt idx="475">
                  <c:v>1625.3887942180731</c:v>
                </c:pt>
                <c:pt idx="476">
                  <c:v>1639.0316824670645</c:v>
                </c:pt>
                <c:pt idx="477">
                  <c:v>1652.8413369990781</c:v>
                </c:pt>
                <c:pt idx="478">
                  <c:v>1666.821383168093</c:v>
                </c:pt>
                <c:pt idx="479">
                  <c:v>1680.9755521778388</c:v>
                </c:pt>
                <c:pt idx="480">
                  <c:v>1695.3076849733322</c:v>
                </c:pt>
                <c:pt idx="481">
                  <c:v>1709.8217363053652</c:v>
                </c:pt>
                <c:pt idx="482">
                  <c:v>1724.5217789769981</c:v>
                </c:pt>
                <c:pt idx="483">
                  <c:v>1739.4120082816039</c:v>
                </c:pt>
                <c:pt idx="484">
                  <c:v>1754.4967466426581</c:v>
                </c:pt>
                <c:pt idx="485">
                  <c:v>1769.7804484660346</c:v>
                </c:pt>
                <c:pt idx="486">
                  <c:v>1785.2677052162485</c:v>
                </c:pt>
                <c:pt idx="487">
                  <c:v>1800.9632507288077</c:v>
                </c:pt>
                <c:pt idx="488">
                  <c:v>1816.87196677158</c:v>
                </c:pt>
                <c:pt idx="489">
                  <c:v>1832.9988888689004</c:v>
                </c:pt>
                <c:pt idx="490">
                  <c:v>1849.3492124030199</c:v>
                </c:pt>
                <c:pt idx="491">
                  <c:v>1865.9282990084239</c:v>
                </c:pt>
                <c:pt idx="492">
                  <c:v>1882.7416832755434</c:v>
                </c:pt>
                <c:pt idx="493">
                  <c:v>1899.7950797814956</c:v>
                </c:pt>
                <c:pt idx="494">
                  <c:v>1917.0943904665783</c:v>
                </c:pt>
                <c:pt idx="495">
                  <c:v>1934.6457123765558</c:v>
                </c:pt>
                <c:pt idx="496">
                  <c:v>1952.4553457920524</c:v>
                </c:pt>
                <c:pt idx="497">
                  <c:v>1970.5298027678245</c:v>
                </c:pt>
                <c:pt idx="498">
                  <c:v>1988.8758161062569</c:v>
                </c:pt>
                <c:pt idx="499">
                  <c:v>2007.5003487910044</c:v>
                </c:pt>
                <c:pt idx="500">
                  <c:v>2026.4106039086098</c:v>
                </c:pt>
                <c:pt idx="501">
                  <c:v>2045.6140350877581</c:v>
                </c:pt>
                <c:pt idx="502">
                  <c:v>2065.1183574879619</c:v>
                </c:pt>
                <c:pt idx="503">
                  <c:v>2084.9315593717283</c:v>
                </c:pt>
                <c:pt idx="504">
                  <c:v>2105.0619142966507</c:v>
                </c:pt>
                <c:pt idx="505">
                  <c:v>2125.5179939665486</c:v>
                </c:pt>
                <c:pt idx="506">
                  <c:v>2146.3086817835519</c:v>
                </c:pt>
                <c:pt idx="507">
                  <c:v>2167.4431871462089</c:v>
                </c:pt>
                <c:pt idx="508">
                  <c:v>2188.9310605418982</c:v>
                </c:pt>
                <c:pt idx="509">
                  <c:v>2210.7822094855833</c:v>
                </c:pt>
                <c:pt idx="510">
                  <c:v>2233.0069153606596</c:v>
                </c:pt>
                <c:pt idx="511">
                  <c:v>2255.6158512223265</c:v>
                </c:pt>
                <c:pt idx="512">
                  <c:v>2278.6201006278943</c:v>
                </c:pt>
                <c:pt idx="513">
                  <c:v>2302.0311775640739</c:v>
                </c:pt>
                <c:pt idx="514">
                  <c:v>2325.8610475464748</c:v>
                </c:pt>
                <c:pt idx="515">
                  <c:v>2350.1221499725084</c:v>
                </c:pt>
                <c:pt idx="516">
                  <c:v>2374.8274218154825</c:v>
                </c:pt>
                <c:pt idx="517">
                  <c:v>2399.9903227547015</c:v>
                </c:pt>
                <c:pt idx="518">
                  <c:v>2425.6248618441296</c:v>
                </c:pt>
                <c:pt idx="519">
                  <c:v>2451.7456258306793</c:v>
                </c:pt>
                <c:pt idx="520">
                  <c:v>2478.3678092423906</c:v>
                </c:pt>
                <c:pt idx="521">
                  <c:v>2505.5072463768925</c:v>
                </c:pt>
                <c:pt idx="522">
                  <c:v>2533.1804453317295</c:v>
                </c:pt>
                <c:pt idx="523">
                  <c:v>2561.4046242301324</c:v>
                </c:pt>
                <c:pt idx="524">
                  <c:v>2590.197749809392</c:v>
                </c:pt>
                <c:pt idx="525">
                  <c:v>2619.5785785534963</c:v>
                </c:pt>
                <c:pt idx="526">
                  <c:v>2649.5667005679352</c:v>
                </c:pt>
                <c:pt idx="527">
                  <c:v>2680.1825864123853</c:v>
                </c:pt>
                <c:pt idx="528">
                  <c:v>2711.4476371265087</c:v>
                </c:pt>
                <c:pt idx="529">
                  <c:v>2743.384237705804</c:v>
                </c:pt>
                <c:pt idx="530">
                  <c:v>2776.0158143083677</c:v>
                </c:pt>
                <c:pt idx="531">
                  <c:v>2809.3668954997192</c:v>
                </c:pt>
                <c:pt idx="532">
                  <c:v>2843.4631778723196</c:v>
                </c:pt>
                <c:pt idx="533">
                  <c:v>2878.331596408625</c:v>
                </c:pt>
                <c:pt idx="534">
                  <c:v>2914.0003999926653</c:v>
                </c:pt>
                <c:pt idx="535">
                  <c:v>2950.4992325151084</c:v>
                </c:pt>
                <c:pt idx="536">
                  <c:v>2987.8592200611361</c:v>
                </c:pt>
                <c:pt idx="537">
                  <c:v>3026.1130647202544</c:v>
                </c:pt>
                <c:pt idx="538">
                  <c:v>3065.2951456121982</c:v>
                </c:pt>
                <c:pt idx="539">
                  <c:v>3105.4416277849987</c:v>
                </c:pt>
                <c:pt idx="540">
                  <c:v>3146.5905797102691</c:v>
                </c:pt>
                <c:pt idx="541">
                  <c:v>3188.7821001781099</c:v>
                </c:pt>
                <c:pt idx="542">
                  <c:v>3232.0584554807833</c:v>
                </c:pt>
                <c:pt idx="543">
                  <c:v>3276.4642278717797</c:v>
                </c:pt>
                <c:pt idx="544">
                  <c:v>3322.0464763964428</c:v>
                </c:pt>
                <c:pt idx="545">
                  <c:v>3368.8549113139452</c:v>
                </c:pt>
                <c:pt idx="546">
                  <c:v>3416.9420834696884</c:v>
                </c:pt>
                <c:pt idx="547">
                  <c:v>3466.3635901349066</c:v>
                </c:pt>
                <c:pt idx="548">
                  <c:v>3517.1782990085453</c:v>
                </c:pt>
                <c:pt idx="549">
                  <c:v>3569.44859227904</c:v>
                </c:pt>
                <c:pt idx="550">
                  <c:v>3623.2406328735206</c:v>
                </c:pt>
                <c:pt idx="551">
                  <c:v>3678.6246552838629</c:v>
                </c:pt>
                <c:pt idx="552">
                  <c:v>3735.6752836576861</c:v>
                </c:pt>
                <c:pt idx="553">
                  <c:v>3794.4718801837303</c:v>
                </c:pt>
                <c:pt idx="554">
                  <c:v>3855.0989271919366</c:v>
                </c:pt>
                <c:pt idx="555">
                  <c:v>3917.646446837171</c:v>
                </c:pt>
                <c:pt idx="556">
                  <c:v>3982.2104627512763</c:v>
                </c:pt>
                <c:pt idx="557">
                  <c:v>4048.8935086428492</c:v>
                </c:pt>
                <c:pt idx="558">
                  <c:v>4117.8051895107183</c:v>
                </c:pt>
                <c:pt idx="559">
                  <c:v>4189.0628019325859</c:v>
                </c:pt>
                <c:pt idx="560">
                  <c:v>4207.9893502795021</c:v>
                </c:pt>
                <c:pt idx="561">
                  <c:v>4262.7920208129035</c:v>
                </c:pt>
                <c:pt idx="562">
                  <c:v>4339.127661049858</c:v>
                </c:pt>
                <c:pt idx="563">
                  <c:v>4418.2145238296998</c:v>
                </c:pt>
                <c:pt idx="564">
                  <c:v>4500.2083387303373</c:v>
                </c:pt>
                <c:pt idx="565">
                  <c:v>4585.276814527957</c:v>
                </c:pt>
                <c:pt idx="566">
                  <c:v>4673.6008136282753</c:v>
                </c:pt>
                <c:pt idx="567">
                  <c:v>4765.3756674294427</c:v>
                </c:pt>
                <c:pt idx="568">
                  <c:v>4860.8126527498853</c:v>
                </c:pt>
                <c:pt idx="569">
                  <c:v>4960.1406528095613</c:v>
                </c:pt>
                <c:pt idx="570">
                  <c:v>5063.6080302513901</c:v>
                </c:pt>
                <c:pt idx="571">
                  <c:v>5171.4847444698744</c:v>
                </c:pt>
                <c:pt idx="572">
                  <c:v>5284.0647512501046</c:v>
                </c:pt>
                <c:pt idx="573">
                  <c:v>5401.668729630399</c:v>
                </c:pt>
                <c:pt idx="574">
                  <c:v>5524.6471892572708</c:v>
                </c:pt>
                <c:pt idx="575">
                  <c:v>5653.3840216483241</c:v>
                </c:pt>
                <c:pt idx="576">
                  <c:v>5788.3005711521655</c:v>
                </c:pt>
                <c:pt idx="577">
                  <c:v>5929.86031655225</c:v>
                </c:pt>
                <c:pt idx="578">
                  <c:v>6078.5742729175226</c:v>
                </c:pt>
                <c:pt idx="579">
                  <c:v>6235.007246376812</c:v>
                </c:pt>
                <c:pt idx="580">
                  <c:v>6399.7851031809832</c:v>
                </c:pt>
                <c:pt idx="581">
                  <c:v>6573.603250275446</c:v>
                </c:pt>
                <c:pt idx="582">
                  <c:v>6757.236569685082</c:v>
                </c:pt>
                <c:pt idx="583">
                  <c:v>6844.181488801054</c:v>
                </c:pt>
                <c:pt idx="584">
                  <c:v>6931.1024844720496</c:v>
                </c:pt>
                <c:pt idx="585">
                  <c:v>7018.0004651833215</c:v>
                </c:pt>
                <c:pt idx="586">
                  <c:v>7104.8762939958588</c:v>
                </c:pt>
                <c:pt idx="587">
                  <c:v>7934.0238021708037</c:v>
                </c:pt>
                <c:pt idx="588">
                  <c:v>8392.273051220116</c:v>
                </c:pt>
                <c:pt idx="589">
                  <c:v>8447.5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B-444F-92E4-D24E1470C4C6}"/>
            </c:ext>
          </c:extLst>
        </c:ser>
        <c:ser>
          <c:idx val="1"/>
          <c:order val="1"/>
          <c:tx>
            <c:v>Ed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Eingabe!$S$29</c:f>
              <c:numCache>
                <c:formatCode>0.0</c:formatCode>
                <c:ptCount val="1"/>
                <c:pt idx="0">
                  <c:v>1500</c:v>
                </c:pt>
              </c:numCache>
            </c:numRef>
          </c:xVal>
          <c:yVal>
            <c:numRef>
              <c:f>Eingabe!$J$29</c:f>
              <c:numCache>
                <c:formatCode>0.0</c:formatCode>
                <c:ptCount val="1"/>
                <c:pt idx="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0-4F43-8D21-F3D3677910C7}"/>
            </c:ext>
          </c:extLst>
        </c:ser>
        <c:ser>
          <c:idx val="2"/>
          <c:order val="2"/>
          <c:tx>
            <c:v>Rd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Eingabe!$AB$39</c:f>
              <c:numCache>
                <c:formatCode>0.0</c:formatCode>
                <c:ptCount val="1"/>
                <c:pt idx="0">
                  <c:v>1698.1068581569104</c:v>
                </c:pt>
              </c:numCache>
            </c:numRef>
          </c:xVal>
          <c:yVal>
            <c:numRef>
              <c:f>Eingabe!$S$37</c:f>
              <c:numCache>
                <c:formatCode>0.0</c:formatCode>
                <c:ptCount val="1"/>
                <c:pt idx="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0-4F43-8D21-F3D36779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5984"/>
        <c:axId val="59787520"/>
      </c:scatterChart>
      <c:valAx>
        <c:axId val="597859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Biegemoment - M-Rd in [kNm]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9787520"/>
        <c:crosses val="autoZero"/>
        <c:crossBetween val="midCat"/>
      </c:valAx>
      <c:valAx>
        <c:axId val="59787520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Normalkraft -</a:t>
                </a:r>
                <a:r>
                  <a:rPr lang="en-US" baseline="0"/>
                  <a:t> </a:t>
                </a:r>
                <a:r>
                  <a:rPr lang="en-US"/>
                  <a:t>N-Rd in [kN]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978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171450</xdr:colOff>
      <xdr:row>1</xdr:row>
      <xdr:rowOff>114300</xdr:rowOff>
    </xdr:from>
    <xdr:to>
      <xdr:col>63</xdr:col>
      <xdr:colOff>38100</xdr:colOff>
      <xdr:row>36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C4951D-015A-48D9-8210-6BD7E6BC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69649</xdr:colOff>
      <xdr:row>19</xdr:row>
      <xdr:rowOff>23016</xdr:rowOff>
    </xdr:from>
    <xdr:to>
      <xdr:col>31</xdr:col>
      <xdr:colOff>72355</xdr:colOff>
      <xdr:row>27</xdr:row>
      <xdr:rowOff>188164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8790141-43FB-413D-88D7-473278B22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0649" y="3443357"/>
          <a:ext cx="1717206" cy="1628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705"/>
  <sheetViews>
    <sheetView showGridLines="0" tabSelected="1" view="pageBreakPreview" zoomScaleNormal="110" zoomScaleSheetLayoutView="100" zoomScalePageLayoutView="90" workbookViewId="0">
      <selection activeCell="AP40" sqref="AP40"/>
    </sheetView>
  </sheetViews>
  <sheetFormatPr baseColWidth="10" defaultRowHeight="15" x14ac:dyDescent="0.25"/>
  <cols>
    <col min="1" max="66" width="2.7109375" customWidth="1"/>
  </cols>
  <sheetData>
    <row r="2" spans="1:28" ht="18" x14ac:dyDescent="0.35">
      <c r="A2" s="1" t="s">
        <v>0</v>
      </c>
      <c r="D2" s="173" t="s">
        <v>6</v>
      </c>
      <c r="E2" s="173"/>
      <c r="F2" s="173"/>
      <c r="G2" s="15" t="s">
        <v>88</v>
      </c>
      <c r="I2" s="24" t="s">
        <v>68</v>
      </c>
      <c r="J2" s="24" t="s">
        <v>1</v>
      </c>
      <c r="K2" s="172">
        <f>HLOOKUP(Eingabe!D2,Material!E12:K14,2)*0.1</f>
        <v>3</v>
      </c>
      <c r="L2" s="172"/>
      <c r="M2" t="s">
        <v>17</v>
      </c>
      <c r="Q2" t="s">
        <v>85</v>
      </c>
      <c r="R2" s="24" t="s">
        <v>69</v>
      </c>
      <c r="S2" s="24" t="s">
        <v>1</v>
      </c>
      <c r="T2" s="168">
        <f>HLOOKUP(Eingabe!D2,Material!E12:K14,3)</f>
        <v>3300</v>
      </c>
      <c r="U2" s="168"/>
      <c r="V2" t="s">
        <v>17</v>
      </c>
    </row>
    <row r="3" spans="1:28" ht="7.5" customHeight="1" x14ac:dyDescent="0.25"/>
    <row r="4" spans="1:28" ht="18" x14ac:dyDescent="0.35">
      <c r="I4" t="s">
        <v>70</v>
      </c>
      <c r="J4" s="24" t="s">
        <v>1</v>
      </c>
      <c r="K4" s="168" t="s">
        <v>130</v>
      </c>
      <c r="L4" s="168"/>
      <c r="M4" s="168"/>
      <c r="N4" s="168"/>
      <c r="O4" s="168"/>
      <c r="P4" s="163" t="s">
        <v>1</v>
      </c>
      <c r="Q4" s="165">
        <f>0.85*K2/1.5</f>
        <v>1.7</v>
      </c>
      <c r="R4" s="165"/>
      <c r="S4" t="s">
        <v>17</v>
      </c>
    </row>
    <row r="6" spans="1:28" ht="18" x14ac:dyDescent="0.35">
      <c r="A6" s="1" t="s">
        <v>94</v>
      </c>
      <c r="E6" s="168" t="s">
        <v>86</v>
      </c>
      <c r="F6" s="168"/>
      <c r="H6" s="15" t="s">
        <v>88</v>
      </c>
      <c r="J6" s="31" t="s">
        <v>87</v>
      </c>
      <c r="K6" s="31" t="s">
        <v>1</v>
      </c>
      <c r="L6" s="165">
        <v>50</v>
      </c>
      <c r="M6" s="165"/>
      <c r="N6" s="165"/>
      <c r="O6" t="s">
        <v>17</v>
      </c>
      <c r="R6" t="s">
        <v>85</v>
      </c>
      <c r="S6" s="24" t="s">
        <v>50</v>
      </c>
      <c r="T6" s="24" t="s">
        <v>1</v>
      </c>
      <c r="U6" s="168">
        <v>20000</v>
      </c>
      <c r="V6" s="168"/>
      <c r="W6" s="168"/>
      <c r="X6" t="s">
        <v>17</v>
      </c>
    </row>
    <row r="7" spans="1:28" ht="7.5" customHeight="1" x14ac:dyDescent="0.25"/>
    <row r="8" spans="1:28" ht="18" x14ac:dyDescent="0.35">
      <c r="J8" s="24" t="s">
        <v>49</v>
      </c>
      <c r="K8" s="24" t="s">
        <v>1</v>
      </c>
      <c r="L8" s="168" t="s">
        <v>117</v>
      </c>
      <c r="M8" s="168"/>
      <c r="N8" s="168"/>
      <c r="O8" s="144" t="s">
        <v>1</v>
      </c>
      <c r="P8" s="165">
        <f>50/1.15</f>
        <v>43.478260869565219</v>
      </c>
      <c r="Q8" s="165"/>
      <c r="R8" s="165"/>
      <c r="S8" t="s">
        <v>17</v>
      </c>
    </row>
    <row r="10" spans="1:28" ht="18" x14ac:dyDescent="0.35">
      <c r="E10" s="168" t="s">
        <v>53</v>
      </c>
      <c r="F10" s="168"/>
      <c r="G10" s="24" t="s">
        <v>1</v>
      </c>
      <c r="H10" s="173">
        <v>15</v>
      </c>
      <c r="I10" s="173"/>
      <c r="J10" t="s">
        <v>19</v>
      </c>
      <c r="L10" t="s">
        <v>85</v>
      </c>
      <c r="M10" s="24" t="s">
        <v>52</v>
      </c>
      <c r="N10" s="24" t="s">
        <v>1</v>
      </c>
      <c r="O10" s="174">
        <v>5</v>
      </c>
      <c r="P10" s="174"/>
      <c r="Q10" t="s">
        <v>20</v>
      </c>
    </row>
    <row r="11" spans="1:28" ht="7.5" customHeight="1" x14ac:dyDescent="0.25">
      <c r="I11" s="5"/>
    </row>
    <row r="12" spans="1:28" ht="18" x14ac:dyDescent="0.35">
      <c r="E12" s="168" t="s">
        <v>55</v>
      </c>
      <c r="F12" s="168"/>
      <c r="G12" s="24" t="s">
        <v>1</v>
      </c>
      <c r="H12" s="173">
        <v>0</v>
      </c>
      <c r="I12" s="173"/>
      <c r="J12" t="s">
        <v>19</v>
      </c>
      <c r="L12" t="s">
        <v>85</v>
      </c>
      <c r="M12" s="24" t="s">
        <v>54</v>
      </c>
      <c r="N12" s="24" t="s">
        <v>1</v>
      </c>
      <c r="O12" s="174">
        <v>5</v>
      </c>
      <c r="P12" s="174"/>
      <c r="Q12" t="s">
        <v>20</v>
      </c>
    </row>
    <row r="15" spans="1:28" ht="18" x14ac:dyDescent="0.35">
      <c r="A15" s="1" t="s">
        <v>95</v>
      </c>
      <c r="F15" s="173" t="s">
        <v>96</v>
      </c>
      <c r="G15" s="173"/>
      <c r="H15" s="173"/>
      <c r="I15" s="173"/>
      <c r="J15" s="173"/>
      <c r="L15" s="15" t="s">
        <v>88</v>
      </c>
      <c r="N15" s="168" t="s">
        <v>100</v>
      </c>
      <c r="O15" s="168"/>
      <c r="P15" s="144" t="s">
        <v>1</v>
      </c>
      <c r="Q15" s="168">
        <f>HLOOKUP(F15,Material!C20:F21,2)</f>
        <v>1360</v>
      </c>
      <c r="R15" s="168"/>
      <c r="S15" t="s">
        <v>103</v>
      </c>
      <c r="V15" t="s">
        <v>85</v>
      </c>
      <c r="W15" s="21" t="s">
        <v>102</v>
      </c>
      <c r="X15" s="144" t="s">
        <v>1</v>
      </c>
      <c r="Y15" s="173">
        <v>195000</v>
      </c>
      <c r="Z15" s="173"/>
      <c r="AA15" s="173"/>
      <c r="AB15" t="s">
        <v>103</v>
      </c>
    </row>
    <row r="16" spans="1:28" ht="7.5" customHeight="1" x14ac:dyDescent="0.25"/>
    <row r="17" spans="1:28" ht="18" x14ac:dyDescent="0.35">
      <c r="F17" s="168" t="s">
        <v>101</v>
      </c>
      <c r="G17" s="168"/>
      <c r="H17" s="144" t="s">
        <v>1</v>
      </c>
      <c r="I17" s="168">
        <f>HLOOKUP(F15,Material!C20:F22,3)</f>
        <v>1570</v>
      </c>
      <c r="J17" s="168"/>
      <c r="K17" t="s">
        <v>103</v>
      </c>
      <c r="N17" t="s">
        <v>85</v>
      </c>
      <c r="O17" s="168" t="s">
        <v>115</v>
      </c>
      <c r="P17" s="168"/>
      <c r="Q17" s="144" t="s">
        <v>1</v>
      </c>
      <c r="R17" t="s">
        <v>116</v>
      </c>
      <c r="V17" s="144" t="s">
        <v>1</v>
      </c>
      <c r="W17" s="172">
        <f>Q15/1.15</f>
        <v>1182.608695652174</v>
      </c>
      <c r="X17" s="172"/>
      <c r="Y17" s="172"/>
      <c r="Z17" t="s">
        <v>103</v>
      </c>
    </row>
    <row r="18" spans="1:28" ht="7.5" customHeight="1" x14ac:dyDescent="0.25"/>
    <row r="19" spans="1:28" x14ac:dyDescent="0.25">
      <c r="F19" s="169" t="s">
        <v>109</v>
      </c>
      <c r="G19" s="169"/>
      <c r="H19" s="144" t="s">
        <v>1</v>
      </c>
      <c r="I19" s="172">
        <v>35</v>
      </c>
      <c r="J19" s="172"/>
      <c r="K19" s="21" t="s">
        <v>74</v>
      </c>
      <c r="M19" s="15" t="s">
        <v>88</v>
      </c>
      <c r="O19" s="169" t="s">
        <v>111</v>
      </c>
      <c r="P19" s="169"/>
      <c r="Q19" s="144" t="s">
        <v>1</v>
      </c>
      <c r="R19" s="15" t="s">
        <v>112</v>
      </c>
      <c r="S19" s="15"/>
      <c r="U19" s="144" t="s">
        <v>1</v>
      </c>
      <c r="V19" s="168">
        <f>0.9*I19</f>
        <v>31.5</v>
      </c>
      <c r="W19" s="168"/>
      <c r="X19" s="21" t="s">
        <v>74</v>
      </c>
    </row>
    <row r="21" spans="1:28" ht="18" x14ac:dyDescent="0.35">
      <c r="F21" s="168" t="s">
        <v>104</v>
      </c>
      <c r="G21" s="168"/>
      <c r="H21" s="144" t="s">
        <v>1</v>
      </c>
      <c r="I21" s="173">
        <v>10</v>
      </c>
      <c r="J21" s="173"/>
      <c r="K21" t="s">
        <v>19</v>
      </c>
      <c r="M21" t="s">
        <v>85</v>
      </c>
      <c r="N21" t="s">
        <v>105</v>
      </c>
      <c r="O21" s="144" t="s">
        <v>1</v>
      </c>
      <c r="P21" s="174">
        <v>10</v>
      </c>
      <c r="Q21" s="174"/>
      <c r="R21" t="s">
        <v>20</v>
      </c>
    </row>
    <row r="24" spans="1:28" ht="15" customHeight="1" x14ac:dyDescent="0.25">
      <c r="A24" s="1" t="s">
        <v>18</v>
      </c>
      <c r="F24" s="26" t="s">
        <v>65</v>
      </c>
      <c r="I24" s="24" t="s">
        <v>25</v>
      </c>
      <c r="J24" s="24" t="s">
        <v>1</v>
      </c>
      <c r="K24" s="173">
        <v>50</v>
      </c>
      <c r="L24" s="173"/>
      <c r="M24" t="s">
        <v>20</v>
      </c>
    </row>
    <row r="25" spans="1:28" ht="7.5" customHeight="1" x14ac:dyDescent="0.25"/>
    <row r="26" spans="1:28" x14ac:dyDescent="0.25">
      <c r="F26" s="26" t="s">
        <v>66</v>
      </c>
      <c r="I26" s="24" t="s">
        <v>21</v>
      </c>
      <c r="J26" s="24" t="s">
        <v>1</v>
      </c>
      <c r="K26" s="173">
        <v>100</v>
      </c>
      <c r="L26" s="173"/>
      <c r="M26" t="s">
        <v>20</v>
      </c>
    </row>
    <row r="29" spans="1:28" ht="18" x14ac:dyDescent="0.35">
      <c r="A29" s="1" t="s">
        <v>93</v>
      </c>
      <c r="G29" s="170" t="s">
        <v>89</v>
      </c>
      <c r="H29" s="170"/>
      <c r="I29" s="46" t="s">
        <v>1</v>
      </c>
      <c r="J29" s="171">
        <v>1000</v>
      </c>
      <c r="K29" s="171"/>
      <c r="L29" s="171"/>
      <c r="M29" s="39" t="s">
        <v>67</v>
      </c>
      <c r="O29" t="s">
        <v>85</v>
      </c>
      <c r="P29" s="170" t="s">
        <v>90</v>
      </c>
      <c r="Q29" s="170"/>
      <c r="R29" s="47" t="s">
        <v>1</v>
      </c>
      <c r="S29" s="171">
        <v>1500</v>
      </c>
      <c r="T29" s="171"/>
      <c r="U29" s="171"/>
      <c r="V29" s="39" t="s">
        <v>58</v>
      </c>
      <c r="X29" s="149"/>
      <c r="Y29" s="144"/>
    </row>
    <row r="30" spans="1:28" ht="7.5" customHeight="1" x14ac:dyDescent="0.25">
      <c r="A30" s="1"/>
    </row>
    <row r="31" spans="1:28" ht="15" customHeight="1" x14ac:dyDescent="0.35">
      <c r="G31" s="179" t="s">
        <v>129</v>
      </c>
      <c r="H31" s="179"/>
      <c r="I31" s="15" t="s">
        <v>88</v>
      </c>
      <c r="J31" s="168" t="s">
        <v>107</v>
      </c>
      <c r="K31" s="168"/>
      <c r="L31" s="168"/>
      <c r="M31" s="168"/>
      <c r="N31" s="168"/>
      <c r="O31" s="168"/>
      <c r="P31" s="15" t="s">
        <v>88</v>
      </c>
      <c r="Q31" s="169" t="s">
        <v>108</v>
      </c>
      <c r="R31" s="169"/>
      <c r="S31" s="144" t="s">
        <v>1</v>
      </c>
      <c r="T31" s="168" t="s">
        <v>110</v>
      </c>
      <c r="U31" s="168"/>
      <c r="V31" s="168"/>
      <c r="W31" s="168"/>
      <c r="X31" s="168"/>
      <c r="Y31" s="144" t="s">
        <v>1</v>
      </c>
      <c r="Z31" s="168">
        <f>IF(I21=0,0,1000*(J29/I21)/(0.1*Y15))</f>
        <v>5.1282051282051286</v>
      </c>
      <c r="AA31" s="168"/>
      <c r="AB31" s="21" t="s">
        <v>74</v>
      </c>
    </row>
    <row r="32" spans="1:28" ht="7.5" customHeight="1" x14ac:dyDescent="0.25">
      <c r="P32" s="21"/>
      <c r="Q32" s="21"/>
      <c r="Y32" s="144"/>
    </row>
    <row r="33" spans="1:50" ht="18" x14ac:dyDescent="0.35">
      <c r="P33" s="21"/>
      <c r="Q33" s="169" t="s">
        <v>113</v>
      </c>
      <c r="R33" s="169"/>
      <c r="S33" s="144" t="s">
        <v>1</v>
      </c>
      <c r="T33" s="168" t="s">
        <v>118</v>
      </c>
      <c r="U33" s="168"/>
      <c r="V33" s="168"/>
      <c r="W33" s="144" t="s">
        <v>1</v>
      </c>
      <c r="X33" s="165">
        <f>1000*W17/Y15</f>
        <v>6.0646599777034567</v>
      </c>
      <c r="Y33" s="165"/>
      <c r="Z33" s="21" t="s">
        <v>74</v>
      </c>
    </row>
    <row r="34" spans="1:50" x14ac:dyDescent="0.25">
      <c r="P34" s="21"/>
      <c r="Q34" s="21"/>
      <c r="Y34" s="144"/>
    </row>
    <row r="35" spans="1:50" x14ac:dyDescent="0.25">
      <c r="A35" s="37" t="s">
        <v>83</v>
      </c>
      <c r="AW35" s="14"/>
      <c r="AX35" s="14"/>
    </row>
    <row r="36" spans="1:50" ht="7.5" customHeight="1" x14ac:dyDescent="0.25"/>
    <row r="37" spans="1:50" ht="18" x14ac:dyDescent="0.35">
      <c r="B37" s="170" t="s">
        <v>92</v>
      </c>
      <c r="C37" s="170"/>
      <c r="D37" s="40" t="s">
        <v>1</v>
      </c>
      <c r="E37" s="164" t="s">
        <v>128</v>
      </c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40" t="s">
        <v>1</v>
      </c>
      <c r="S37" s="176">
        <f>Interaktionsdiagramm!AC5</f>
        <v>1000</v>
      </c>
      <c r="T37" s="176"/>
      <c r="U37" s="176"/>
      <c r="V37" s="39" t="s">
        <v>67</v>
      </c>
      <c r="Z37" s="39"/>
      <c r="AA37" s="39"/>
    </row>
    <row r="38" spans="1:50" ht="7.5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50" ht="18" x14ac:dyDescent="0.35">
      <c r="A39" s="39"/>
      <c r="B39" s="170" t="s">
        <v>91</v>
      </c>
      <c r="C39" s="170"/>
      <c r="D39" s="40" t="s">
        <v>1</v>
      </c>
      <c r="E39" s="164" t="s">
        <v>123</v>
      </c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40" t="s">
        <v>1</v>
      </c>
      <c r="AB39" s="176">
        <f>Interaktionsdiagramm!AD5</f>
        <v>1698.1068581569104</v>
      </c>
      <c r="AC39" s="176"/>
      <c r="AD39" s="176"/>
      <c r="AE39" s="39" t="s">
        <v>58</v>
      </c>
    </row>
    <row r="40" spans="1:50" x14ac:dyDescent="0.25">
      <c r="A40" s="39"/>
      <c r="Y40" s="39"/>
      <c r="AW40" s="14"/>
      <c r="AX40" s="14"/>
    </row>
    <row r="41" spans="1:50" ht="18" x14ac:dyDescent="0.35">
      <c r="A41" s="39"/>
      <c r="B41" s="175" t="s">
        <v>84</v>
      </c>
      <c r="C41" s="175"/>
      <c r="D41" s="166" t="s">
        <v>43</v>
      </c>
      <c r="E41" s="166"/>
      <c r="F41" s="40" t="s">
        <v>1</v>
      </c>
      <c r="G41" s="177">
        <f>Interaktionsdiagramm!A5</f>
        <v>-3.5</v>
      </c>
      <c r="H41" s="177"/>
      <c r="I41" s="177"/>
      <c r="J41" s="77" t="s">
        <v>74</v>
      </c>
      <c r="L41" t="s">
        <v>85</v>
      </c>
      <c r="M41" s="166" t="s">
        <v>75</v>
      </c>
      <c r="N41" s="166"/>
      <c r="O41" s="40" t="s">
        <v>1</v>
      </c>
      <c r="P41" s="177">
        <f>Interaktionsdiagramm!O5</f>
        <v>4.5711274575788039</v>
      </c>
      <c r="Q41" s="177"/>
      <c r="R41" s="177"/>
      <c r="S41" s="77" t="s">
        <v>74</v>
      </c>
      <c r="U41" t="s">
        <v>85</v>
      </c>
      <c r="V41" s="166" t="s">
        <v>79</v>
      </c>
      <c r="W41" s="166"/>
      <c r="X41" s="40" t="s">
        <v>1</v>
      </c>
      <c r="Y41" s="165">
        <f>Interaktionsdiagramm!S5</f>
        <v>-3.0752038180221684</v>
      </c>
      <c r="Z41" s="168"/>
      <c r="AA41" s="168"/>
      <c r="AB41" s="77" t="s">
        <v>74</v>
      </c>
    </row>
    <row r="42" spans="1:50" ht="7.5" customHeight="1" x14ac:dyDescent="0.25">
      <c r="A42" s="39"/>
    </row>
    <row r="43" spans="1:50" ht="18" x14ac:dyDescent="0.35">
      <c r="D43" s="164" t="s">
        <v>72</v>
      </c>
      <c r="E43" s="164"/>
      <c r="F43" s="40" t="s">
        <v>1</v>
      </c>
      <c r="G43" s="178">
        <f>Interaktionsdiagramm!M5</f>
        <v>2834.782608695652</v>
      </c>
      <c r="H43" s="178"/>
      <c r="I43" s="178"/>
      <c r="J43" s="39" t="s">
        <v>67</v>
      </c>
      <c r="L43" t="s">
        <v>85</v>
      </c>
      <c r="M43" s="164" t="s">
        <v>76</v>
      </c>
      <c r="N43" s="164"/>
      <c r="O43" s="40" t="s">
        <v>1</v>
      </c>
      <c r="P43" s="178">
        <f>Interaktionsdiagramm!P5</f>
        <v>-652.17391304347825</v>
      </c>
      <c r="Q43" s="164"/>
      <c r="R43" s="164"/>
      <c r="S43" s="39" t="s">
        <v>67</v>
      </c>
      <c r="U43" t="s">
        <v>85</v>
      </c>
      <c r="V43" s="164" t="s">
        <v>80</v>
      </c>
      <c r="W43" s="164"/>
      <c r="X43" s="40" t="s">
        <v>1</v>
      </c>
      <c r="Y43" s="165">
        <f>Interaktionsdiagramm!T5</f>
        <v>0</v>
      </c>
      <c r="Z43" s="168"/>
      <c r="AA43" s="168"/>
      <c r="AB43" t="s">
        <v>67</v>
      </c>
    </row>
    <row r="44" spans="1:50" ht="7.5" customHeight="1" x14ac:dyDescent="0.25">
      <c r="A44" s="39"/>
    </row>
    <row r="45" spans="1:50" ht="18" x14ac:dyDescent="0.35">
      <c r="A45" s="39"/>
      <c r="D45" s="164" t="s">
        <v>73</v>
      </c>
      <c r="E45" s="164"/>
      <c r="F45" s="40" t="s">
        <v>1</v>
      </c>
      <c r="G45" s="178">
        <f>Interaktionsdiagramm!N5</f>
        <v>32.863211178859999</v>
      </c>
      <c r="H45" s="164"/>
      <c r="I45" s="164"/>
      <c r="J45" s="39" t="s">
        <v>20</v>
      </c>
      <c r="L45" t="s">
        <v>85</v>
      </c>
      <c r="M45" s="164" t="s">
        <v>78</v>
      </c>
      <c r="N45" s="164"/>
      <c r="O45" s="40" t="s">
        <v>1</v>
      </c>
      <c r="P45" s="165">
        <f>Interaktionsdiagramm!R5</f>
        <v>0</v>
      </c>
      <c r="Q45" s="165"/>
      <c r="R45" s="165"/>
      <c r="S45" t="s">
        <v>67</v>
      </c>
      <c r="U45" t="s">
        <v>85</v>
      </c>
      <c r="V45" s="164" t="s">
        <v>81</v>
      </c>
      <c r="W45" s="164"/>
      <c r="X45" s="40" t="s">
        <v>1</v>
      </c>
      <c r="Y45" s="165">
        <f>Interaktionsdiagramm!V5</f>
        <v>0</v>
      </c>
      <c r="Z45" s="165"/>
      <c r="AA45" s="165"/>
      <c r="AB45" t="s">
        <v>67</v>
      </c>
    </row>
    <row r="46" spans="1:50" ht="7.5" customHeight="1" x14ac:dyDescent="0.25">
      <c r="A46" s="39"/>
      <c r="B46" s="39"/>
      <c r="C46" s="39"/>
    </row>
    <row r="47" spans="1:50" ht="18" x14ac:dyDescent="0.35">
      <c r="A47" s="39"/>
      <c r="M47" s="164" t="s">
        <v>77</v>
      </c>
      <c r="N47" s="164"/>
      <c r="O47" s="40" t="s">
        <v>1</v>
      </c>
      <c r="P47" s="178">
        <f>Interaktionsdiagramm!Q5</f>
        <v>-45</v>
      </c>
      <c r="Q47" s="178"/>
      <c r="R47" s="178"/>
      <c r="S47" s="41" t="s">
        <v>20</v>
      </c>
      <c r="U47" t="s">
        <v>85</v>
      </c>
      <c r="V47" s="164" t="s">
        <v>82</v>
      </c>
      <c r="W47" s="164"/>
      <c r="X47" s="40" t="s">
        <v>1</v>
      </c>
      <c r="Y47" s="165">
        <f>Interaktionsdiagramm!U5</f>
        <v>45</v>
      </c>
      <c r="Z47" s="165"/>
      <c r="AA47" s="165"/>
      <c r="AB47" t="s">
        <v>20</v>
      </c>
      <c r="AE47" s="16"/>
    </row>
    <row r="48" spans="1:50" ht="7.5" customHeight="1" x14ac:dyDescent="0.25">
      <c r="A48" s="39"/>
      <c r="B48" s="39"/>
      <c r="C48" s="39"/>
      <c r="F48" s="40"/>
      <c r="G48" s="39"/>
      <c r="H48" s="39"/>
      <c r="I48" s="39"/>
      <c r="J48" s="39"/>
    </row>
    <row r="49" spans="1:70" ht="18" x14ac:dyDescent="0.35">
      <c r="A49" s="45"/>
      <c r="B49" s="39"/>
      <c r="C49" s="39"/>
      <c r="D49" s="166" t="s">
        <v>124</v>
      </c>
      <c r="E49" s="166"/>
      <c r="F49" s="143" t="s">
        <v>1</v>
      </c>
      <c r="G49" s="167">
        <f>Interaktionsdiagramm!X5</f>
        <v>9.2745364038061009</v>
      </c>
      <c r="H49" s="167"/>
      <c r="I49" s="167"/>
      <c r="J49" s="77" t="s">
        <v>74</v>
      </c>
      <c r="K49" s="169" t="s">
        <v>88</v>
      </c>
      <c r="L49" s="169"/>
      <c r="M49" s="164" t="s">
        <v>125</v>
      </c>
      <c r="N49" s="164"/>
      <c r="O49" s="143" t="s">
        <v>1</v>
      </c>
      <c r="P49" s="168">
        <f>Interaktionsdiagramm!Y5</f>
        <v>-1182.608695652174</v>
      </c>
      <c r="Q49" s="168"/>
      <c r="R49" s="168"/>
      <c r="S49" t="s">
        <v>67</v>
      </c>
      <c r="U49" t="s">
        <v>85</v>
      </c>
      <c r="V49" s="164" t="s">
        <v>126</v>
      </c>
      <c r="W49" s="164"/>
      <c r="X49" s="143" t="s">
        <v>1</v>
      </c>
      <c r="Y49" s="165">
        <f>Interaktionsdiagramm!AA5</f>
        <v>0</v>
      </c>
      <c r="Z49" s="165"/>
      <c r="AA49" s="165"/>
      <c r="AB49" t="s">
        <v>67</v>
      </c>
    </row>
    <row r="50" spans="1:70" ht="7.5" customHeight="1" x14ac:dyDescent="0.25">
      <c r="A50" s="39"/>
      <c r="B50" s="39"/>
      <c r="C50" s="42"/>
      <c r="D50" s="39"/>
      <c r="F50" s="40"/>
      <c r="G50" s="39"/>
      <c r="H50" s="39"/>
      <c r="I50" s="39"/>
      <c r="J50" s="39"/>
      <c r="O50" s="40"/>
      <c r="V50" s="39"/>
      <c r="X50" s="40"/>
    </row>
    <row r="51" spans="1:70" ht="18" x14ac:dyDescent="0.35">
      <c r="A51" s="39"/>
      <c r="B51" s="39"/>
      <c r="C51" s="39"/>
      <c r="M51" s="164" t="s">
        <v>127</v>
      </c>
      <c r="N51" s="164"/>
      <c r="O51" s="143" t="s">
        <v>1</v>
      </c>
      <c r="P51" s="165">
        <f>Interaktionsdiagramm!Z5</f>
        <v>-40</v>
      </c>
      <c r="Q51" s="165"/>
      <c r="R51" s="165"/>
      <c r="S51" t="s">
        <v>20</v>
      </c>
    </row>
    <row r="52" spans="1:70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41"/>
      <c r="P52" s="41"/>
      <c r="Q52" s="41"/>
      <c r="R52" s="41"/>
      <c r="S52" s="41"/>
      <c r="V52" s="39"/>
      <c r="W52" s="39"/>
      <c r="X52" s="41"/>
    </row>
    <row r="53" spans="1:70" x14ac:dyDescent="0.25">
      <c r="A53" s="39"/>
      <c r="B53" s="39"/>
    </row>
    <row r="54" spans="1:70" x14ac:dyDescent="0.25">
      <c r="A54" s="41"/>
      <c r="B54" s="39"/>
      <c r="N54" s="39"/>
      <c r="O54" s="39"/>
      <c r="P54" s="39"/>
      <c r="Q54" s="41"/>
      <c r="R54" s="41"/>
      <c r="S54" s="41"/>
      <c r="T54" s="41"/>
      <c r="U54" s="41"/>
      <c r="V54" s="41"/>
      <c r="W54" s="41"/>
      <c r="X54" s="41"/>
      <c r="Y54" s="39"/>
      <c r="Z54" s="41"/>
      <c r="AA54" s="41"/>
      <c r="AB54" s="21"/>
    </row>
    <row r="55" spans="1:70" x14ac:dyDescent="0.25">
      <c r="A55" s="39"/>
      <c r="B55" s="39"/>
      <c r="P55" s="39"/>
      <c r="Q55" s="39"/>
      <c r="R55" s="39"/>
      <c r="S55" s="39"/>
      <c r="T55" s="39"/>
      <c r="U55" s="39"/>
    </row>
    <row r="56" spans="1:70" x14ac:dyDescent="0.25">
      <c r="A56" s="39"/>
      <c r="B56" s="39"/>
      <c r="P56" s="39"/>
      <c r="Q56" s="39"/>
      <c r="R56" s="39"/>
      <c r="S56" s="39"/>
      <c r="T56" s="39"/>
      <c r="U56" s="39"/>
    </row>
    <row r="57" spans="1:70" x14ac:dyDescent="0.25">
      <c r="A57" s="39"/>
      <c r="S57" s="41"/>
      <c r="U57" s="41"/>
    </row>
    <row r="58" spans="1:70" x14ac:dyDescent="0.25">
      <c r="A58" s="39"/>
      <c r="B58" s="39"/>
      <c r="C58" s="39"/>
      <c r="D58" s="39"/>
      <c r="E58" s="39"/>
      <c r="F58" s="39"/>
      <c r="P58" s="39"/>
      <c r="Q58" s="41"/>
      <c r="R58" s="41"/>
      <c r="S58" s="41"/>
      <c r="T58" s="41"/>
      <c r="U58" s="41"/>
    </row>
    <row r="59" spans="1:70" x14ac:dyDescent="0.25">
      <c r="A59" s="39"/>
      <c r="B59" s="39"/>
      <c r="C59" s="39"/>
      <c r="D59" s="39"/>
      <c r="E59" s="39"/>
      <c r="F59" s="39"/>
      <c r="P59" s="39"/>
      <c r="Q59" s="43"/>
      <c r="R59" s="43"/>
      <c r="S59" s="41"/>
      <c r="T59" s="41"/>
      <c r="U59" s="41"/>
    </row>
    <row r="60" spans="1:70" ht="18" x14ac:dyDescent="0.35">
      <c r="A60" s="39"/>
      <c r="B60" s="39"/>
      <c r="C60" s="39"/>
      <c r="D60" s="39"/>
      <c r="E60" s="39"/>
      <c r="F60" s="39"/>
      <c r="G60" s="39"/>
      <c r="H60" s="39"/>
      <c r="I60" s="39"/>
      <c r="P60" s="39"/>
      <c r="Q60" s="41"/>
      <c r="R60" s="41"/>
      <c r="S60" s="41"/>
      <c r="T60" s="41"/>
      <c r="U60" s="41"/>
      <c r="BQ60" s="9" t="s">
        <v>46</v>
      </c>
      <c r="BR60" s="82" t="s">
        <v>47</v>
      </c>
    </row>
    <row r="61" spans="1:70" x14ac:dyDescent="0.25">
      <c r="A61" s="39"/>
      <c r="B61" s="39"/>
      <c r="C61" s="39"/>
      <c r="D61" s="39"/>
      <c r="E61" s="39"/>
      <c r="F61" s="39"/>
      <c r="G61" s="39"/>
      <c r="H61" s="39"/>
      <c r="I61" s="39"/>
      <c r="P61" s="39"/>
      <c r="Q61" s="39"/>
      <c r="R61" s="39"/>
      <c r="S61" s="39"/>
      <c r="T61" s="39"/>
      <c r="U61" s="39"/>
      <c r="BQ61" s="12" t="s">
        <v>45</v>
      </c>
      <c r="BR61" s="83" t="s">
        <v>37</v>
      </c>
    </row>
    <row r="62" spans="1:70" x14ac:dyDescent="0.25">
      <c r="A62" s="39"/>
      <c r="B62" s="39"/>
      <c r="C62" s="41"/>
      <c r="D62" s="41"/>
      <c r="E62" s="41"/>
      <c r="F62" s="39"/>
      <c r="G62" s="39"/>
      <c r="H62" s="39"/>
      <c r="I62" s="39"/>
      <c r="J62" s="39"/>
      <c r="K62" s="39"/>
      <c r="L62" s="39"/>
      <c r="M62" s="38"/>
      <c r="N62" s="39"/>
      <c r="O62" s="44"/>
      <c r="P62" s="44"/>
      <c r="Q62" s="44"/>
      <c r="R62" s="44"/>
      <c r="S62" s="44"/>
      <c r="T62" s="44"/>
      <c r="U62" s="39"/>
      <c r="V62" s="39"/>
      <c r="W62" s="38"/>
      <c r="X62" s="39"/>
      <c r="Y62" s="39"/>
      <c r="Z62" s="39"/>
      <c r="AA62" s="39"/>
      <c r="BQ62" s="79">
        <f>Interaktionsdiagramm!AD14</f>
        <v>-7.7249999999999632</v>
      </c>
      <c r="BR62" s="79">
        <f>Interaktionsdiagramm!AC14</f>
        <v>8447.5</v>
      </c>
    </row>
    <row r="63" spans="1:70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1"/>
      <c r="W63" s="41"/>
      <c r="X63" s="41"/>
      <c r="Y63" s="39"/>
      <c r="Z63" s="39"/>
      <c r="AA63" s="39"/>
      <c r="BQ63" s="6">
        <f>Interaktionsdiagramm!AD15</f>
        <v>181.34398972982416</v>
      </c>
      <c r="BR63" s="6">
        <f>Interaktionsdiagramm!AC15</f>
        <v>7977.812644520387</v>
      </c>
    </row>
    <row r="64" spans="1:70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41"/>
      <c r="R64" s="41"/>
      <c r="S64" s="41"/>
      <c r="T64" s="41"/>
      <c r="U64" s="41"/>
      <c r="V64" s="41"/>
      <c r="W64" s="41"/>
      <c r="X64" s="41"/>
      <c r="Y64" s="39"/>
      <c r="Z64" s="39"/>
      <c r="AA64" s="39"/>
      <c r="BQ64" s="6">
        <f>Interaktionsdiagramm!AD16</f>
        <v>490.93683085164486</v>
      </c>
      <c r="BR64" s="6">
        <f>Interaktionsdiagramm!AC16</f>
        <v>7168.8220892210757</v>
      </c>
    </row>
    <row r="65" spans="1:70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43"/>
      <c r="R65" s="43"/>
      <c r="S65" s="41"/>
      <c r="T65" s="41"/>
      <c r="U65" s="41"/>
      <c r="V65" s="41"/>
      <c r="W65" s="41"/>
      <c r="X65" s="41"/>
      <c r="Y65" s="39"/>
      <c r="Z65" s="39"/>
      <c r="AA65" s="39"/>
      <c r="BQ65" s="6">
        <f>Interaktionsdiagramm!AD17</f>
        <v>931.39831204825634</v>
      </c>
      <c r="BR65" s="6">
        <f>Interaktionsdiagramm!AC17</f>
        <v>5992.0057403273813</v>
      </c>
    </row>
    <row r="66" spans="1:70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41"/>
      <c r="R66" s="41"/>
      <c r="S66" s="41"/>
      <c r="T66" s="41"/>
      <c r="U66" s="41"/>
      <c r="V66" s="41"/>
      <c r="W66" s="41"/>
      <c r="X66" s="41"/>
      <c r="Y66" s="39"/>
      <c r="Z66" s="39"/>
      <c r="AA66" s="39"/>
      <c r="BQ66" s="6">
        <f>Interaktionsdiagramm!AD18</f>
        <v>967.62116324377814</v>
      </c>
      <c r="BR66" s="6">
        <f>Interaktionsdiagramm!AC18</f>
        <v>5887.148560832361</v>
      </c>
    </row>
    <row r="67" spans="1:70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BQ67" s="6">
        <f>Interaktionsdiagramm!AD19</f>
        <v>1003.1415923876943</v>
      </c>
      <c r="BR67" s="6">
        <f>Interaktionsdiagramm!AC19</f>
        <v>5781.8456695548039</v>
      </c>
    </row>
    <row r="68" spans="1:70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BQ68" s="6">
        <f>Interaktionsdiagramm!AD20</f>
        <v>1037.9664428374649</v>
      </c>
      <c r="BR68" s="6">
        <f>Interaktionsdiagramm!AC20</f>
        <v>5676.081181129477</v>
      </c>
    </row>
    <row r="69" spans="1:70" x14ac:dyDescent="0.25">
      <c r="BQ69" s="6">
        <f>Interaktionsdiagramm!AD21</f>
        <v>1072.1028840899241</v>
      </c>
      <c r="BR69" s="6">
        <f>Interaktionsdiagramm!AC21</f>
        <v>5569.8384530404965</v>
      </c>
    </row>
    <row r="70" spans="1:70" x14ac:dyDescent="0.25">
      <c r="BQ70" s="6">
        <f>Interaktionsdiagramm!AD22</f>
        <v>1143.1184684325949</v>
      </c>
      <c r="BR70" s="6">
        <f>Interaktionsdiagramm!AC22</f>
        <v>5341.2844134092529</v>
      </c>
    </row>
    <row r="71" spans="1:70" x14ac:dyDescent="0.25">
      <c r="BQ71" s="6">
        <f>Interaktionsdiagramm!AD23</f>
        <v>1207.7284286776123</v>
      </c>
      <c r="BR71" s="6">
        <f>Interaktionsdiagramm!AC23</f>
        <v>5122.5322427690835</v>
      </c>
    </row>
    <row r="72" spans="1:70" x14ac:dyDescent="0.25">
      <c r="BQ72" s="6">
        <f>Interaktionsdiagramm!AD24</f>
        <v>1267.3104166666662</v>
      </c>
      <c r="BR72" s="6">
        <f>Interaktionsdiagramm!AC24</f>
        <v>4911.3333333333339</v>
      </c>
    </row>
    <row r="73" spans="1:70" x14ac:dyDescent="0.25">
      <c r="BQ73" s="6">
        <f>Interaktionsdiagramm!AD25</f>
        <v>1321.9487603377272</v>
      </c>
      <c r="BR73" s="6">
        <f>Interaktionsdiagramm!AC25</f>
        <v>4708.4793072424654</v>
      </c>
    </row>
    <row r="74" spans="1:70" x14ac:dyDescent="0.25">
      <c r="BQ74" s="6">
        <f>Interaktionsdiagramm!AD26</f>
        <v>1372.2306400767545</v>
      </c>
      <c r="BR74" s="6">
        <f>Interaktionsdiagramm!AC26</f>
        <v>4513.3442982456145</v>
      </c>
    </row>
    <row r="75" spans="1:70" x14ac:dyDescent="0.25">
      <c r="BQ75" s="6">
        <f>Interaktionsdiagramm!AD27</f>
        <v>1418.6653524426783</v>
      </c>
      <c r="BR75" s="6">
        <f>Interaktionsdiagramm!AC27</f>
        <v>4325.3635002139508</v>
      </c>
    </row>
    <row r="76" spans="1:70" x14ac:dyDescent="0.25">
      <c r="BQ76" s="6">
        <f>Interaktionsdiagramm!AD28</f>
        <v>1461.6959758026021</v>
      </c>
      <c r="BR76" s="6">
        <f>Interaktionsdiagramm!AC28</f>
        <v>4144.0258980785293</v>
      </c>
    </row>
    <row r="77" spans="1:70" x14ac:dyDescent="0.25">
      <c r="BQ77" s="6">
        <f>Interaktionsdiagramm!AD29</f>
        <v>1501.7090819599025</v>
      </c>
      <c r="BR77" s="6">
        <f>Interaktionsdiagramm!AC29</f>
        <v>3968.8680130558978</v>
      </c>
    </row>
    <row r="78" spans="1:70" x14ac:dyDescent="0.25">
      <c r="BQ78" s="6">
        <f>Interaktionsdiagramm!AD30</f>
        <v>1539.0428553628401</v>
      </c>
      <c r="BR78" s="6">
        <f>Interaktionsdiagramm!AC30</f>
        <v>3799.4685007974467</v>
      </c>
    </row>
    <row r="79" spans="1:70" x14ac:dyDescent="0.25">
      <c r="BQ79" s="6">
        <f>Interaktionsdiagramm!AD31</f>
        <v>1573.9939083820657</v>
      </c>
      <c r="BR79" s="6">
        <f>Interaktionsdiagramm!AC31</f>
        <v>3635.4434697855741</v>
      </c>
    </row>
    <row r="80" spans="1:70" x14ac:dyDescent="0.25">
      <c r="BQ80" s="6">
        <f>Interaktionsdiagramm!AD32</f>
        <v>1606.8230240357516</v>
      </c>
      <c r="BR80" s="6">
        <f>Interaktionsdiagramm!AC32</f>
        <v>3476.4424103737651</v>
      </c>
    </row>
    <row r="81" spans="69:70" x14ac:dyDescent="0.25">
      <c r="BQ81" s="6">
        <f>Interaktionsdiagramm!AD33</f>
        <v>1636.4982277704521</v>
      </c>
      <c r="BR81" s="6">
        <f>Interaktionsdiagramm!AC33</f>
        <v>3325.2991057662648</v>
      </c>
    </row>
    <row r="82" spans="69:70" x14ac:dyDescent="0.25">
      <c r="BQ82" s="6">
        <f>Interaktionsdiagramm!AD34</f>
        <v>1658.3565750490636</v>
      </c>
      <c r="BR82" s="6">
        <f>Interaktionsdiagramm!AC34</f>
        <v>3193.8843599033826</v>
      </c>
    </row>
    <row r="83" spans="69:70" x14ac:dyDescent="0.25">
      <c r="BQ83" s="6">
        <f>Interaktionsdiagramm!AD35</f>
        <v>1678.7053726104466</v>
      </c>
      <c r="BR83" s="6">
        <f>Interaktionsdiagramm!AC35</f>
        <v>3066.6089914226541</v>
      </c>
    </row>
    <row r="84" spans="69:70" x14ac:dyDescent="0.25">
      <c r="BQ84" s="6">
        <f>Interaktionsdiagramm!AD36</f>
        <v>1697.7038949275366</v>
      </c>
      <c r="BR84" s="6">
        <f>Interaktionsdiagramm!AC36</f>
        <v>2943.224637681159</v>
      </c>
    </row>
    <row r="85" spans="69:70" x14ac:dyDescent="0.25">
      <c r="BQ85" s="6">
        <f>Interaktionsdiagramm!AD37</f>
        <v>1715.4936416595622</v>
      </c>
      <c r="BR85" s="6">
        <f>Interaktionsdiagramm!AC37</f>
        <v>2823.5024154589391</v>
      </c>
    </row>
    <row r="86" spans="69:70" x14ac:dyDescent="0.25">
      <c r="BQ86" s="6">
        <f>Interaktionsdiagramm!AD38</f>
        <v>1732.2005449521907</v>
      </c>
      <c r="BR86" s="6">
        <f>Interaktionsdiagramm!AC38</f>
        <v>2707.2310479375683</v>
      </c>
    </row>
    <row r="87" spans="69:70" x14ac:dyDescent="0.25">
      <c r="BQ87" s="6">
        <f>Interaktionsdiagramm!AD39</f>
        <v>1747.9368715206301</v>
      </c>
      <c r="BR87" s="6">
        <f>Interaktionsdiagramm!AC39</f>
        <v>2594.2152037188962</v>
      </c>
    </row>
    <row r="88" spans="69:70" x14ac:dyDescent="0.25">
      <c r="BQ88" s="6">
        <f>Interaktionsdiagramm!AD40</f>
        <v>1762.8028661209514</v>
      </c>
      <c r="BR88" s="6">
        <f>Interaktionsdiagramm!AC40</f>
        <v>2484.2740203972062</v>
      </c>
    </row>
    <row r="89" spans="69:70" x14ac:dyDescent="0.25">
      <c r="BQ89" s="6">
        <f>Interaktionsdiagramm!AD41</f>
        <v>1776.888175230567</v>
      </c>
      <c r="BR89" s="6">
        <f>Interaktionsdiagramm!AC41</f>
        <v>2377.239789196311</v>
      </c>
    </row>
    <row r="90" spans="69:70" x14ac:dyDescent="0.25">
      <c r="BQ90" s="6">
        <f>Interaktionsdiagramm!AD42</f>
        <v>1790.2730833841692</v>
      </c>
      <c r="BR90" s="6">
        <f>Interaktionsdiagramm!AC42</f>
        <v>2272.956780538304</v>
      </c>
    </row>
    <row r="91" spans="69:70" x14ac:dyDescent="0.25">
      <c r="BQ91" s="6">
        <f>Interaktionsdiagramm!AD43</f>
        <v>1799.7696219571378</v>
      </c>
      <c r="BR91" s="6">
        <f>Interaktionsdiagramm!AC43</f>
        <v>2197.4730573733241</v>
      </c>
    </row>
    <row r="92" spans="69:70" x14ac:dyDescent="0.25">
      <c r="BQ92" s="6">
        <f>Interaktionsdiagramm!AD44</f>
        <v>1799.5078502415458</v>
      </c>
      <c r="BR92" s="6">
        <f>Interaktionsdiagramm!AC44</f>
        <v>2179.1062801932367</v>
      </c>
    </row>
    <row r="93" spans="69:70" x14ac:dyDescent="0.25">
      <c r="BQ93" s="6">
        <f>Interaktionsdiagramm!AD45</f>
        <v>1798.2006060547312</v>
      </c>
      <c r="BR93" s="6">
        <f>Interaktionsdiagramm!AC45</f>
        <v>2109.9012993503238</v>
      </c>
    </row>
    <row r="94" spans="69:70" x14ac:dyDescent="0.25">
      <c r="BQ94" s="6">
        <f>Interaktionsdiagramm!AD46</f>
        <v>1796.3877378855809</v>
      </c>
      <c r="BR94" s="6">
        <f>Interaktionsdiagramm!AC46</f>
        <v>2043.0422500614077</v>
      </c>
    </row>
    <row r="95" spans="69:70" x14ac:dyDescent="0.25">
      <c r="BQ95" s="6">
        <f>Interaktionsdiagramm!AD47</f>
        <v>1794.1215655193239</v>
      </c>
      <c r="BR95" s="6">
        <f>Interaktionsdiagramm!AC47</f>
        <v>1978.4118357487923</v>
      </c>
    </row>
    <row r="96" spans="69:70" x14ac:dyDescent="0.25">
      <c r="BQ96" s="6">
        <f>Interaktionsdiagramm!AD48</f>
        <v>1791.4492339794901</v>
      </c>
      <c r="BR96" s="6">
        <f>Interaktionsdiagramm!AC48</f>
        <v>1915.9004514136395</v>
      </c>
    </row>
    <row r="97" spans="69:70" x14ac:dyDescent="0.25">
      <c r="BQ97" s="6">
        <f>Interaktionsdiagramm!AD49</f>
        <v>1788.4132692206204</v>
      </c>
      <c r="BR97" s="6">
        <f>Interaktionsdiagramm!AC49</f>
        <v>1855.4055633473608</v>
      </c>
    </row>
    <row r="98" spans="69:70" x14ac:dyDescent="0.25">
      <c r="BQ98" s="6">
        <f>Interaktionsdiagramm!AD50</f>
        <v>1785.0520679286215</v>
      </c>
      <c r="BR98" s="6">
        <f>Interaktionsdiagramm!AC50</f>
        <v>1796.8311479181048</v>
      </c>
    </row>
    <row r="99" spans="69:70" x14ac:dyDescent="0.25">
      <c r="BQ99" s="6">
        <f>Interaktionsdiagramm!AD51</f>
        <v>1781.4003300321276</v>
      </c>
      <c r="BR99" s="6">
        <f>Interaktionsdiagramm!AC51</f>
        <v>1740.0871829710131</v>
      </c>
    </row>
    <row r="100" spans="69:70" x14ac:dyDescent="0.25">
      <c r="BQ100" s="6">
        <f>Interaktionsdiagramm!AD52</f>
        <v>1777.4894413000607</v>
      </c>
      <c r="BR100" s="6">
        <f>Interaktionsdiagramm!AC52</f>
        <v>1685.0891861761438</v>
      </c>
    </row>
    <row r="101" spans="69:70" x14ac:dyDescent="0.25">
      <c r="BQ101" s="6">
        <f>Interaktionsdiagramm!AD53</f>
        <v>1773.3478123627585</v>
      </c>
      <c r="BR101" s="6">
        <f>Interaktionsdiagramm!AC53</f>
        <v>1631.7577953447535</v>
      </c>
    </row>
    <row r="102" spans="69:70" x14ac:dyDescent="0.25">
      <c r="BQ102" s="6">
        <f>Interaktionsdiagramm!AD54</f>
        <v>1769.0011796145811</v>
      </c>
      <c r="BR102" s="6">
        <f>Interaktionsdiagramm!AC54</f>
        <v>1580.0183863292241</v>
      </c>
    </row>
    <row r="103" spans="69:70" x14ac:dyDescent="0.25">
      <c r="BQ103" s="6">
        <f>Interaktionsdiagramm!AD55</f>
        <v>1764.4728727088659</v>
      </c>
      <c r="BR103" s="6">
        <f>Interaktionsdiagramm!AC55</f>
        <v>1529.8007246376801</v>
      </c>
    </row>
    <row r="104" spans="69:70" x14ac:dyDescent="0.25">
      <c r="BQ104" s="6">
        <f>Interaktionsdiagramm!AD56</f>
        <v>1759.7840527200169</v>
      </c>
      <c r="BR104" s="6">
        <f>Interaktionsdiagramm!AC56</f>
        <v>1481.0386473429935</v>
      </c>
    </row>
    <row r="105" spans="69:70" x14ac:dyDescent="0.25">
      <c r="BQ105" s="6">
        <f>Interaktionsdiagramm!AD57</f>
        <v>1754.9539245045844</v>
      </c>
      <c r="BR105" s="6">
        <f>Interaktionsdiagramm!AC57</f>
        <v>1433.6697722567287</v>
      </c>
    </row>
    <row r="106" spans="69:70" x14ac:dyDescent="0.25">
      <c r="BQ106" s="6">
        <f>Interaktionsdiagramm!AD58</f>
        <v>1749.9999263287423</v>
      </c>
      <c r="BR106" s="6">
        <f>Interaktionsdiagramm!AC58</f>
        <v>1387.6352316799366</v>
      </c>
    </row>
    <row r="107" spans="69:70" x14ac:dyDescent="0.25">
      <c r="BQ107" s="6">
        <f>Interaktionsdiagramm!AD59</f>
        <v>1744.9378994313611</v>
      </c>
      <c r="BR107" s="6">
        <f>Interaktionsdiagramm!AC59</f>
        <v>1342.8794283413863</v>
      </c>
    </row>
    <row r="108" spans="69:70" x14ac:dyDescent="0.25">
      <c r="BQ108" s="6">
        <f>Interaktionsdiagramm!AD60</f>
        <v>1739.7822398497694</v>
      </c>
      <c r="BR108" s="6">
        <f>Interaktionsdiagramm!AC60</f>
        <v>1299.3498113956712</v>
      </c>
    </row>
    <row r="109" spans="69:70" x14ac:dyDescent="0.25">
      <c r="BQ109" s="6">
        <f>Interaktionsdiagramm!AD61</f>
        <v>1734.5460345407105</v>
      </c>
      <c r="BR109" s="6">
        <f>Interaktionsdiagramm!AC61</f>
        <v>1256.9966705836268</v>
      </c>
    </row>
    <row r="110" spans="69:70" x14ac:dyDescent="0.25">
      <c r="BQ110" s="6">
        <f>Interaktionsdiagramm!AD62</f>
        <v>1729.2411835748796</v>
      </c>
      <c r="BR110" s="6">
        <f>Interaktionsdiagramm!AC62</f>
        <v>1215.7729468599036</v>
      </c>
    </row>
    <row r="111" spans="69:70" x14ac:dyDescent="0.25">
      <c r="BQ111" s="6">
        <f>Interaktionsdiagramm!AD63</f>
        <v>1723.8785099637682</v>
      </c>
      <c r="BR111" s="6">
        <f>Interaktionsdiagramm!AC63</f>
        <v>1175.634057971014</v>
      </c>
    </row>
    <row r="112" spans="69:70" x14ac:dyDescent="0.25">
      <c r="BQ112" s="6">
        <f>Interaktionsdiagramm!AD64</f>
        <v>1718.4678584872686</v>
      </c>
      <c r="BR112" s="6">
        <f>Interaktionsdiagramm!AC64</f>
        <v>1136.5377376246952</v>
      </c>
    </row>
    <row r="113" spans="69:70" x14ac:dyDescent="0.25">
      <c r="BQ113" s="6">
        <f>Interaktionsdiagramm!AD65</f>
        <v>1713.018184725438</v>
      </c>
      <c r="BR113" s="6">
        <f>Interaktionsdiagramm!AC65</f>
        <v>1098.4438870308431</v>
      </c>
    </row>
    <row r="114" spans="69:70" x14ac:dyDescent="0.25">
      <c r="BQ114" s="6">
        <f>Interaktionsdiagramm!AD66</f>
        <v>1707.5376353543311</v>
      </c>
      <c r="BR114" s="6">
        <f>Interaktionsdiagramm!AC66</f>
        <v>1061.3144377178505</v>
      </c>
    </row>
    <row r="115" spans="69:70" x14ac:dyDescent="0.25">
      <c r="BQ115" s="6">
        <f>Interaktionsdiagramm!AD67</f>
        <v>1702.0336206408515</v>
      </c>
      <c r="BR115" s="6">
        <f>Interaktionsdiagramm!AC67</f>
        <v>1025.113224637681</v>
      </c>
    </row>
    <row r="116" spans="69:70" x14ac:dyDescent="0.25">
      <c r="BQ116" s="6">
        <f>Interaktionsdiagramm!AD68</f>
        <v>1696.5128799626254</v>
      </c>
      <c r="BR116" s="6">
        <f>Interaktionsdiagramm!AC68</f>
        <v>989.80586867060265</v>
      </c>
    </row>
    <row r="117" spans="69:70" x14ac:dyDescent="0.25">
      <c r="BQ117" s="6">
        <f>Interaktionsdiagramm!AD69</f>
        <v>1690.9815410836379</v>
      </c>
      <c r="BR117" s="6">
        <f>Interaktionsdiagramm!AC69</f>
        <v>955.35966772711254</v>
      </c>
    </row>
    <row r="118" spans="69:70" x14ac:dyDescent="0.25">
      <c r="BQ118" s="6">
        <f>Interaktionsdiagramm!AD70</f>
        <v>1685.4451738331006</v>
      </c>
      <c r="BR118" s="6">
        <f>Interaktionsdiagramm!AC70</f>
        <v>921.74349572201754</v>
      </c>
    </row>
    <row r="119" spans="69:70" x14ac:dyDescent="0.25">
      <c r="BQ119" s="6">
        <f>Interaktionsdiagramm!AD71</f>
        <v>1679.9088387619547</v>
      </c>
      <c r="BR119" s="6">
        <f>Interaktionsdiagramm!AC71</f>
        <v>888.92770876466602</v>
      </c>
    </row>
    <row r="120" spans="69:70" x14ac:dyDescent="0.25">
      <c r="BQ120" s="6">
        <f>Interaktionsdiagramm!AD72</f>
        <v>1674.3771312872973</v>
      </c>
      <c r="BR120" s="6">
        <f>Interaktionsdiagramm!AC72</f>
        <v>856.88405797101382</v>
      </c>
    </row>
    <row r="121" spans="69:70" x14ac:dyDescent="0.25">
      <c r="BQ121" s="6">
        <f>Interaktionsdiagramm!AD73</f>
        <v>1668.8542217787135</v>
      </c>
      <c r="BR121" s="6">
        <f>Interaktionsdiagramm!AC73</f>
        <v>825.58560835861158</v>
      </c>
    </row>
    <row r="122" spans="69:70" x14ac:dyDescent="0.25">
      <c r="BQ122" s="6">
        <f>Interaktionsdiagramm!AD74</f>
        <v>1663.3438919907871</v>
      </c>
      <c r="BR122" s="6">
        <f>Interaktionsdiagramm!AC74</f>
        <v>795.00666333500089</v>
      </c>
    </row>
    <row r="123" spans="69:70" x14ac:dyDescent="0.25">
      <c r="BQ123" s="6">
        <f>Interaktionsdiagramm!AD75</f>
        <v>1657.8495682024047</v>
      </c>
      <c r="BR123" s="6">
        <f>Interaktionsdiagramm!AC75</f>
        <v>765.1226943346503</v>
      </c>
    </row>
    <row r="124" spans="69:70" x14ac:dyDescent="0.25">
      <c r="BQ124" s="6">
        <f>Interaktionsdiagramm!AD76</f>
        <v>1652.3743513847801</v>
      </c>
      <c r="BR124" s="6">
        <f>Interaktionsdiagramm!AC76</f>
        <v>735.91027519947897</v>
      </c>
    </row>
    <row r="125" spans="69:70" x14ac:dyDescent="0.25">
      <c r="BQ125" s="6">
        <f>Interaktionsdiagramm!AD77</f>
        <v>1646.9210446859902</v>
      </c>
      <c r="BR125" s="6">
        <f>Interaktionsdiagramm!AC77</f>
        <v>707.34702093397686</v>
      </c>
    </row>
    <row r="126" spans="69:70" x14ac:dyDescent="0.25">
      <c r="BQ126" s="6">
        <f>Interaktionsdiagramm!AD78</f>
        <v>1641.4921784896108</v>
      </c>
      <c r="BR126" s="6">
        <f>Interaktionsdiagramm!AC78</f>
        <v>679.41153049848685</v>
      </c>
    </row>
    <row r="127" spans="69:70" x14ac:dyDescent="0.25">
      <c r="BQ127" s="6">
        <f>Interaktionsdiagramm!AD79</f>
        <v>1636.0900332781987</v>
      </c>
      <c r="BR127" s="6">
        <f>Interaktionsdiagramm!AC79</f>
        <v>652.08333333333553</v>
      </c>
    </row>
    <row r="128" spans="69:70" x14ac:dyDescent="0.25">
      <c r="BQ128" s="6">
        <f>Interaktionsdiagramm!AD80</f>
        <v>1630.7166605086286</v>
      </c>
      <c r="BR128" s="6">
        <f>Interaktionsdiagramm!AC80</f>
        <v>625.34283933302027</v>
      </c>
    </row>
    <row r="129" spans="69:70" x14ac:dyDescent="0.25">
      <c r="BQ129" s="6">
        <f>Interaktionsdiagramm!AD81</f>
        <v>1625.3739016851353</v>
      </c>
      <c r="BR129" s="6">
        <f>Interaktionsdiagramm!AC81</f>
        <v>599.17129201356806</v>
      </c>
    </row>
    <row r="130" spans="69:70" x14ac:dyDescent="0.25">
      <c r="BQ130" s="6">
        <f>Interaktionsdiagramm!AD82</f>
        <v>1620.0634057971015</v>
      </c>
      <c r="BR130" s="6">
        <f>Interaktionsdiagramm!AC82</f>
        <v>573.55072463768124</v>
      </c>
    </row>
    <row r="131" spans="69:70" x14ac:dyDescent="0.25">
      <c r="BQ131" s="6">
        <f>Interaktionsdiagramm!AD83</f>
        <v>1614.7866452719277</v>
      </c>
      <c r="BR131" s="6">
        <f>Interaktionsdiagramm!AC83</f>
        <v>548.46391908212513</v>
      </c>
    </row>
    <row r="132" spans="69:70" x14ac:dyDescent="0.25">
      <c r="BQ132" s="6">
        <f>Interaktionsdiagramm!AD84</f>
        <v>1609.5449305783397</v>
      </c>
      <c r="BR132" s="6">
        <f>Interaktionsdiagramm!AC84</f>
        <v>523.89436724936627</v>
      </c>
    </row>
    <row r="133" spans="69:70" x14ac:dyDescent="0.25">
      <c r="BQ133" s="6">
        <f>Interaktionsdiagramm!AD85</f>
        <v>1604.3394236021827</v>
      </c>
      <c r="BR133" s="6">
        <f>Interaktionsdiagramm!AC85</f>
        <v>499.82623484176179</v>
      </c>
    </row>
    <row r="134" spans="69:70" x14ac:dyDescent="0.25">
      <c r="BQ134" s="6">
        <f>Interaktionsdiagramm!AD86</f>
        <v>1599.1711499048461</v>
      </c>
      <c r="BR134" s="6">
        <f>Interaktionsdiagramm!AC86</f>
        <v>476.24432733128492</v>
      </c>
    </row>
    <row r="135" spans="69:70" x14ac:dyDescent="0.25">
      <c r="BQ135" s="6">
        <f>Interaktionsdiagramm!AD87</f>
        <v>1594.0410099637684</v>
      </c>
      <c r="BR135" s="6">
        <f>Interaktionsdiagramm!AC87</f>
        <v>453.13405797101427</v>
      </c>
    </row>
    <row r="136" spans="69:70" x14ac:dyDescent="0.25">
      <c r="BQ136" s="6">
        <f>Interaktionsdiagramm!AD88</f>
        <v>1588.9497894849751</v>
      </c>
      <c r="BR136" s="6">
        <f>Interaktionsdiagramm!AC88</f>
        <v>430.48141770698771</v>
      </c>
    </row>
    <row r="137" spans="69:70" x14ac:dyDescent="0.25">
      <c r="BQ137" s="6">
        <f>Interaktionsdiagramm!AD89</f>
        <v>1583.8981688689971</v>
      </c>
      <c r="BR137" s="6">
        <f>Interaktionsdiagramm!AC89</f>
        <v>408.27294685990432</v>
      </c>
    </row>
    <row r="138" spans="69:70" x14ac:dyDescent="0.25">
      <c r="BQ138" s="6">
        <f>Interaktionsdiagramm!AD90</f>
        <v>1578.8867319038657</v>
      </c>
      <c r="BR138" s="6">
        <f>Interaktionsdiagramm!AC90</f>
        <v>386.49570845645007</v>
      </c>
    </row>
    <row r="139" spans="69:70" x14ac:dyDescent="0.25">
      <c r="BQ139" s="6">
        <f>Interaktionsdiagramm!AD91</f>
        <v>1573.9159737519833</v>
      </c>
      <c r="BR139" s="6">
        <f>Interaktionsdiagramm!AC91</f>
        <v>365.13726309922026</v>
      </c>
    </row>
    <row r="140" spans="69:70" x14ac:dyDescent="0.25">
      <c r="BQ140" s="6">
        <f>Interaktionsdiagramm!AD92</f>
        <v>1568.9863082914328</v>
      </c>
      <c r="BR140" s="6">
        <f>Interaktionsdiagramm!AC92</f>
        <v>344.18564527260173</v>
      </c>
    </row>
    <row r="141" spans="69:70" x14ac:dyDescent="0.25">
      <c r="BQ141" s="6">
        <f>Interaktionsdiagramm!AD93</f>
        <v>1564.0980748667585</v>
      </c>
      <c r="BR141" s="6">
        <f>Interaktionsdiagramm!AC93</f>
        <v>323.62934098988194</v>
      </c>
    </row>
    <row r="142" spans="69:70" x14ac:dyDescent="0.25">
      <c r="BQ142" s="6">
        <f>Interaktionsdiagramm!AD94</f>
        <v>1559.251544499172</v>
      </c>
      <c r="BR142" s="6">
        <f>Interaktionsdiagramm!AC94</f>
        <v>303.45726669375676</v>
      </c>
    </row>
    <row r="143" spans="69:70" x14ac:dyDescent="0.25">
      <c r="BQ143" s="6">
        <f>Interaktionsdiagramm!AD95</f>
        <v>1554.446925601628</v>
      </c>
      <c r="BR143" s="6">
        <f>Interaktionsdiagramm!AC95</f>
        <v>283.65874932903785</v>
      </c>
    </row>
    <row r="144" spans="69:70" x14ac:dyDescent="0.25">
      <c r="BQ144" s="6">
        <f>Interaktionsdiagramm!AD96</f>
        <v>1549.6843692401342</v>
      </c>
      <c r="BR144" s="6">
        <f>Interaktionsdiagramm!AC96</f>
        <v>264.2235075123001</v>
      </c>
    </row>
    <row r="145" spans="69:70" x14ac:dyDescent="0.25">
      <c r="BQ145" s="6">
        <f>Interaktionsdiagramm!AD97</f>
        <v>1544.9639739789197</v>
      </c>
      <c r="BR145" s="6">
        <f>Interaktionsdiagramm!AC97</f>
        <v>245.14163372859025</v>
      </c>
    </row>
    <row r="146" spans="69:70" x14ac:dyDescent="0.25">
      <c r="BQ146" s="6">
        <f>Interaktionsdiagramm!AD98</f>
        <v>1540.2857903438103</v>
      </c>
      <c r="BR146" s="6">
        <f>Interaktionsdiagramm!AC98</f>
        <v>226.40357749053305</v>
      </c>
    </row>
    <row r="147" spans="69:70" x14ac:dyDescent="0.25">
      <c r="BQ147" s="6">
        <f>Interaktionsdiagramm!AD99</f>
        <v>1535.6498249350691</v>
      </c>
      <c r="BR147" s="6">
        <f>Interaktionsdiagramm!AC99</f>
        <v>208.00012939958674</v>
      </c>
    </row>
    <row r="148" spans="69:70" x14ac:dyDescent="0.25">
      <c r="BQ148" s="6">
        <f>Interaktionsdiagramm!AD100</f>
        <v>1531.0560442182771</v>
      </c>
      <c r="BR148" s="6">
        <f>Interaktionsdiagramm!AC100</f>
        <v>189.92240605360917</v>
      </c>
    </row>
    <row r="149" spans="69:70" x14ac:dyDescent="0.25">
      <c r="BQ149" s="6">
        <f>Interaktionsdiagramm!AD101</f>
        <v>1526.5043780193239</v>
      </c>
      <c r="BR149" s="6">
        <f>Interaktionsdiagramm!AC101</f>
        <v>172.16183574879233</v>
      </c>
    </row>
    <row r="150" spans="69:70" x14ac:dyDescent="0.25">
      <c r="BQ150" s="6">
        <f>Interaktionsdiagramm!AD102</f>
        <v>1521.9947227473219</v>
      </c>
      <c r="BR150" s="6">
        <f>Interaktionsdiagramm!AC102</f>
        <v>154.71014492753625</v>
      </c>
    </row>
    <row r="151" spans="69:70" x14ac:dyDescent="0.25">
      <c r="BQ151" s="6">
        <f>Interaktionsdiagramm!AD103</f>
        <v>1517.5269443672557</v>
      </c>
      <c r="BR151" s="6">
        <f>Interaktionsdiagramm!AC103</f>
        <v>137.55934532733568</v>
      </c>
    </row>
    <row r="152" spans="69:70" x14ac:dyDescent="0.25">
      <c r="BQ152" s="6">
        <f>Interaktionsdiagramm!AD104</f>
        <v>1513.1008811422687</v>
      </c>
      <c r="BR152" s="6">
        <f>Interaktionsdiagramm!AC104</f>
        <v>120.70172178867779</v>
      </c>
    </row>
    <row r="153" spans="69:70" x14ac:dyDescent="0.25">
      <c r="BQ153" s="6">
        <f>Interaktionsdiagramm!AD105</f>
        <v>1508.7163461638545</v>
      </c>
      <c r="BR153" s="6">
        <f>Interaktionsdiagramm!AC105</f>
        <v>104.12982068287874</v>
      </c>
    </row>
    <row r="154" spans="69:70" x14ac:dyDescent="0.25">
      <c r="BQ154" s="6">
        <f>Interaktionsdiagramm!AD106</f>
        <v>1504.3731296866574</v>
      </c>
      <c r="BR154" s="6">
        <f>Interaktionsdiagramm!AC106</f>
        <v>87.83643892339569</v>
      </c>
    </row>
    <row r="155" spans="69:70" x14ac:dyDescent="0.25">
      <c r="BQ155" s="6">
        <f>Interaktionsdiagramm!AD107</f>
        <v>1500.0710012832133</v>
      </c>
      <c r="BR155" s="6">
        <f>Interaktionsdiagramm!AC107</f>
        <v>71.814613526571748</v>
      </c>
    </row>
    <row r="156" spans="69:70" x14ac:dyDescent="0.25">
      <c r="BQ156" s="6">
        <f>Interaktionsdiagramm!AD108</f>
        <v>1495.8097118326637</v>
      </c>
      <c r="BR156" s="6">
        <f>Interaktionsdiagramm!AC108</f>
        <v>56.057611690023577</v>
      </c>
    </row>
    <row r="157" spans="69:70" x14ac:dyDescent="0.25">
      <c r="BQ157" s="6">
        <f>Interaktionsdiagramm!AD109</f>
        <v>1491.5889953563608</v>
      </c>
      <c r="BR157" s="6">
        <f>Interaktionsdiagramm!AC109</f>
        <v>40.558921358994667</v>
      </c>
    </row>
    <row r="158" spans="69:70" x14ac:dyDescent="0.25">
      <c r="BQ158" s="6">
        <f>Interaktionsdiagramm!AD110</f>
        <v>1487.4085707121651</v>
      </c>
      <c r="BR158" s="6">
        <f>Interaktionsdiagramm!AC110</f>
        <v>25.312242252858368</v>
      </c>
    </row>
    <row r="159" spans="69:70" x14ac:dyDescent="0.25">
      <c r="BQ159" s="6">
        <f>Interaktionsdiagramm!AD111</f>
        <v>1483.2681431583578</v>
      </c>
      <c r="BR159" s="6">
        <f>Interaktionsdiagramm!AC111</f>
        <v>10.311477325854639</v>
      </c>
    </row>
    <row r="160" spans="69:70" x14ac:dyDescent="0.25">
      <c r="BQ160" s="6">
        <f>Interaktionsdiagramm!AD112</f>
        <v>1479.1674057971018</v>
      </c>
      <c r="BR160" s="6">
        <f>Interaktionsdiagramm!AC112</f>
        <v>-4.449275362317394</v>
      </c>
    </row>
    <row r="161" spans="69:70" x14ac:dyDescent="0.25">
      <c r="BQ161" s="6">
        <f>Interaktionsdiagramm!AD113</f>
        <v>1475.1060409067013</v>
      </c>
      <c r="BR161" s="6">
        <f>Interaktionsdiagramm!AC113</f>
        <v>-18.975730388773172</v>
      </c>
    </row>
    <row r="162" spans="69:70" x14ac:dyDescent="0.25">
      <c r="BQ162" s="6">
        <f>Interaktionsdiagramm!AD114</f>
        <v>1471.0837211710657</v>
      </c>
      <c r="BR162" s="6">
        <f>Interaktionsdiagramm!AC114</f>
        <v>-33.273422343945185</v>
      </c>
    </row>
    <row r="163" spans="69:70" x14ac:dyDescent="0.25">
      <c r="BQ163" s="6">
        <f>Interaktionsdiagramm!AD115</f>
        <v>1467.1001108141918</v>
      </c>
      <c r="BR163" s="6">
        <f>Interaktionsdiagramm!AC115</f>
        <v>-47.347712862316939</v>
      </c>
    </row>
    <row r="164" spans="69:70" x14ac:dyDescent="0.25">
      <c r="BQ164" s="6">
        <f>Interaktionsdiagramm!AD116</f>
        <v>1463.1548666468107</v>
      </c>
      <c r="BR164" s="6">
        <f>Interaktionsdiagramm!AC116</f>
        <v>-61.203797326141739</v>
      </c>
    </row>
    <row r="165" spans="69:70" x14ac:dyDescent="0.25">
      <c r="BQ165" s="6">
        <f>Interaktionsdiagramm!AD117</f>
        <v>1459.2476390318159</v>
      </c>
      <c r="BR165" s="6">
        <f>Interaktionsdiagramm!AC117</f>
        <v>-74.84671125975342</v>
      </c>
    </row>
    <row r="166" spans="69:70" x14ac:dyDescent="0.25">
      <c r="BQ166" s="6">
        <f>Interaktionsdiagramm!AD118</f>
        <v>1455.3780727745504</v>
      </c>
      <c r="BR166" s="6">
        <f>Interaktionsdiagramm!AC118</f>
        <v>-88.281336431020918</v>
      </c>
    </row>
    <row r="167" spans="69:70" x14ac:dyDescent="0.25">
      <c r="BQ167" s="6">
        <f>Interaktionsdiagramm!AD119</f>
        <v>1451.5458079435664</v>
      </c>
      <c r="BR167" s="6">
        <f>Interaktionsdiagramm!AC119</f>
        <v>-101.51240667544926</v>
      </c>
    </row>
    <row r="168" spans="69:70" x14ac:dyDescent="0.25">
      <c r="BQ168" s="6">
        <f>Interaktionsdiagramm!AD120</f>
        <v>1447.7504806270344</v>
      </c>
      <c r="BR168" s="6">
        <f>Interaktionsdiagramm!AC120</f>
        <v>-114.54451345755479</v>
      </c>
    </row>
    <row r="169" spans="69:70" x14ac:dyDescent="0.25">
      <c r="BQ169" s="6">
        <f>Interaktionsdiagramm!AD121</f>
        <v>1443.9917236295814</v>
      </c>
      <c r="BR169" s="6">
        <f>Interaktionsdiagramm!AC121</f>
        <v>-127.38211118321328</v>
      </c>
    </row>
    <row r="170" spans="69:70" x14ac:dyDescent="0.25">
      <c r="BQ170" s="6">
        <f>Interaktionsdiagramm!AD122</f>
        <v>1440.2691671139742</v>
      </c>
      <c r="BR170" s="6">
        <f>Interaktionsdiagramm!AC122</f>
        <v>-140.02952227589799</v>
      </c>
    </row>
    <row r="171" spans="69:70" x14ac:dyDescent="0.25">
      <c r="BQ171" s="6">
        <f>Interaktionsdiagramm!AD123</f>
        <v>1436.5824391917092</v>
      </c>
      <c r="BR171" s="6">
        <f>Interaktionsdiagramm!AC123</f>
        <v>-152.49094202898527</v>
      </c>
    </row>
    <row r="172" spans="69:70" x14ac:dyDescent="0.25">
      <c r="BQ172" s="6">
        <f>Interaktionsdiagramm!AD124</f>
        <v>1432.9311664662901</v>
      </c>
      <c r="BR172" s="6">
        <f>Interaktionsdiagramm!AC124</f>
        <v>-164.77044324553049</v>
      </c>
    </row>
    <row r="173" spans="69:70" x14ac:dyDescent="0.25">
      <c r="BQ173" s="6">
        <f>Interaktionsdiagramm!AD125</f>
        <v>1429.3149745326618</v>
      </c>
      <c r="BR173" s="6">
        <f>Interaktionsdiagramm!AC125</f>
        <v>-176.87198067632835</v>
      </c>
    </row>
    <row r="174" spans="69:70" x14ac:dyDescent="0.25">
      <c r="BQ174" s="6">
        <f>Interaktionsdiagramm!AD126</f>
        <v>1425.7334884360264</v>
      </c>
      <c r="BR174" s="6">
        <f>Interaktionsdiagramm!AC126</f>
        <v>-188.79939526639578</v>
      </c>
    </row>
    <row r="175" spans="69:70" x14ac:dyDescent="0.25">
      <c r="BQ175" s="6">
        <f>Interaktionsdiagramm!AD127</f>
        <v>1422.1863330930198</v>
      </c>
      <c r="BR175" s="6">
        <f>Interaktionsdiagramm!AC127</f>
        <v>-200.55641821946165</v>
      </c>
    </row>
    <row r="176" spans="69:70" x14ac:dyDescent="0.25">
      <c r="BQ176" s="6">
        <f>Interaktionsdiagramm!AD128</f>
        <v>1418.6731336779931</v>
      </c>
      <c r="BR176" s="6">
        <f>Interaktionsdiagramm!AC128</f>
        <v>-212.14667488950522</v>
      </c>
    </row>
    <row r="177" spans="69:70" x14ac:dyDescent="0.25">
      <c r="BQ177" s="6">
        <f>Interaktionsdiagramm!AD129</f>
        <v>1415.1935159769603</v>
      </c>
      <c r="BR177" s="6">
        <f>Interaktionsdiagramm!AC129</f>
        <v>-223.57368850785883</v>
      </c>
    </row>
    <row r="178" spans="69:70" x14ac:dyDescent="0.25">
      <c r="BQ178" s="6">
        <f>Interaktionsdiagramm!AD130</f>
        <v>1411.7471067115716</v>
      </c>
      <c r="BR178" s="6">
        <f>Interaktionsdiagramm!AC130</f>
        <v>-234.8408837539273</v>
      </c>
    </row>
    <row r="179" spans="69:70" x14ac:dyDescent="0.25">
      <c r="BQ179" s="6">
        <f>Interaktionsdiagramm!AD131</f>
        <v>1408.3335338352958</v>
      </c>
      <c r="BR179" s="6">
        <f>Interaktionsdiagramm!AC131</f>
        <v>-245.95159017713399</v>
      </c>
    </row>
    <row r="180" spans="69:70" x14ac:dyDescent="0.25">
      <c r="BQ180" s="6">
        <f>Interaktionsdiagramm!AD132</f>
        <v>1404.9524268038397</v>
      </c>
      <c r="BR180" s="6">
        <f>Interaktionsdiagramm!AC132</f>
        <v>-256.90904547726109</v>
      </c>
    </row>
    <row r="181" spans="69:70" x14ac:dyDescent="0.25">
      <c r="BQ181" s="6">
        <f>Interaktionsdiagramm!AD133</f>
        <v>1401.6034168216843</v>
      </c>
      <c r="BR181" s="6">
        <f>Interaktionsdiagramm!AC133</f>
        <v>-267.71639864998951</v>
      </c>
    </row>
    <row r="182" spans="69:70" x14ac:dyDescent="0.25">
      <c r="BQ182" s="6">
        <f>Interaktionsdiagramm!AD134</f>
        <v>1398.28613706648</v>
      </c>
      <c r="BR182" s="6">
        <f>Interaktionsdiagramm!AC134</f>
        <v>-278.3767130040419</v>
      </c>
    </row>
    <row r="183" spans="69:70" x14ac:dyDescent="0.25">
      <c r="BQ183" s="6">
        <f>Interaktionsdiagramm!AD135</f>
        <v>1395.0002228929138</v>
      </c>
      <c r="BR183" s="6">
        <f>Interaktionsdiagramm!AC135</f>
        <v>-288.89296905601213</v>
      </c>
    </row>
    <row r="184" spans="69:70" x14ac:dyDescent="0.25">
      <c r="BQ184" s="6">
        <f>Interaktionsdiagramm!AD136</f>
        <v>1391.7453120175417</v>
      </c>
      <c r="BR184" s="6">
        <f>Interaktionsdiagramm!AC136</f>
        <v>-299.26806730862791</v>
      </c>
    </row>
    <row r="185" spans="69:70" x14ac:dyDescent="0.25">
      <c r="BQ185" s="6">
        <f>Interaktionsdiagramm!AD137</f>
        <v>1388.5210446859901</v>
      </c>
      <c r="BR185" s="6">
        <f>Interaktionsdiagramm!AC137</f>
        <v>-309.50483091787441</v>
      </c>
    </row>
    <row r="186" spans="69:70" x14ac:dyDescent="0.25">
      <c r="BQ186" s="6">
        <f>Interaktionsdiagramm!AD138</f>
        <v>1385.3270638237964</v>
      </c>
      <c r="BR186" s="6">
        <f>Interaktionsdiagramm!AC138</f>
        <v>-319.60600825415099</v>
      </c>
    </row>
    <row r="187" spans="69:70" x14ac:dyDescent="0.25">
      <c r="BQ187" s="6">
        <f>Interaktionsdiagramm!AD139</f>
        <v>1382.1630151721015</v>
      </c>
      <c r="BR187" s="6">
        <f>Interaktionsdiagramm!AC139</f>
        <v>-329.57427536231921</v>
      </c>
    </row>
    <row r="188" spans="69:70" x14ac:dyDescent="0.25">
      <c r="BQ188" s="6">
        <f>Interaktionsdiagramm!AD140</f>
        <v>1379.0285474093021</v>
      </c>
      <c r="BR188" s="6">
        <f>Interaktionsdiagramm!AC140</f>
        <v>-339.41223832528203</v>
      </c>
    </row>
    <row r="189" spans="69:70" x14ac:dyDescent="0.25">
      <c r="BQ189" s="6">
        <f>Interaktionsdiagramm!AD141</f>
        <v>1375.9233122596866</v>
      </c>
      <c r="BR189" s="6">
        <f>Interaktionsdiagramm!AC141</f>
        <v>-349.1224355354791</v>
      </c>
    </row>
    <row r="190" spans="69:70" x14ac:dyDescent="0.25">
      <c r="BQ190" s="6">
        <f>Interaktionsdiagramm!AD142</f>
        <v>1372.8469645900252</v>
      </c>
      <c r="BR190" s="6">
        <f>Interaktionsdiagramm!AC142</f>
        <v>-358.70733987844824</v>
      </c>
    </row>
    <row r="191" spans="69:70" x14ac:dyDescent="0.25">
      <c r="BQ191" s="6">
        <f>Interaktionsdiagramm!AD143</f>
        <v>1369.7991624949977</v>
      </c>
      <c r="BR191" s="6">
        <f>Interaktionsdiagramm!AC143</f>
        <v>-368.16936083240421</v>
      </c>
    </row>
    <row r="192" spans="69:70" x14ac:dyDescent="0.25">
      <c r="BQ192" s="6">
        <f>Interaktionsdiagramm!AD144</f>
        <v>1366.7795673722837</v>
      </c>
      <c r="BR192" s="6">
        <f>Interaktionsdiagramm!AC144</f>
        <v>-377.51084648758456</v>
      </c>
    </row>
    <row r="193" spans="69:70" x14ac:dyDescent="0.25">
      <c r="BQ193" s="6">
        <f>Interaktionsdiagramm!AD145</f>
        <v>1363.7878439880965</v>
      </c>
      <c r="BR193" s="6">
        <f>Interaktionsdiagramm!AC145</f>
        <v>-386.73408548890075</v>
      </c>
    </row>
    <row r="194" spans="69:70" x14ac:dyDescent="0.25">
      <c r="BQ194" s="6">
        <f>Interaktionsdiagramm!AD146</f>
        <v>1360.82366053386</v>
      </c>
      <c r="BR194" s="6">
        <f>Interaktionsdiagramm!AC146</f>
        <v>-395.84130890529582</v>
      </c>
    </row>
    <row r="195" spans="69:70" x14ac:dyDescent="0.25">
      <c r="BQ195" s="6">
        <f>Interaktionsdiagramm!AD147</f>
        <v>1357.8866886747057</v>
      </c>
      <c r="BR195" s="6">
        <f>Interaktionsdiagramm!AC147</f>
        <v>-404.8346920289855</v>
      </c>
    </row>
    <row r="196" spans="69:70" x14ac:dyDescent="0.25">
      <c r="BQ196" s="6">
        <f>Interaktionsdiagramm!AD148</f>
        <v>1354.9766035903961</v>
      </c>
      <c r="BR196" s="6">
        <f>Interaktionsdiagramm!AC148</f>
        <v>-413.71635610766111</v>
      </c>
    </row>
    <row r="197" spans="69:70" x14ac:dyDescent="0.25">
      <c r="BQ197" s="6">
        <f>Interaktionsdiagramm!AD149</f>
        <v>1352.0930840092642</v>
      </c>
      <c r="BR197" s="6">
        <f>Interaktionsdiagramm!AC149</f>
        <v>-422.48837001252491</v>
      </c>
    </row>
    <row r="198" spans="69:70" x14ac:dyDescent="0.25">
      <c r="BQ198" s="6">
        <f>Interaktionsdiagramm!AD150</f>
        <v>1349.2358122356829</v>
      </c>
      <c r="BR198" s="6">
        <f>Interaktionsdiagramm!AC150</f>
        <v>-431.15275184493612</v>
      </c>
    </row>
    <row r="199" spans="69:70" x14ac:dyDescent="0.25">
      <c r="BQ199" s="6">
        <f>Interaktionsdiagramm!AD151</f>
        <v>1346.4044741715811</v>
      </c>
      <c r="BR199" s="6">
        <f>Interaktionsdiagramm!AC151</f>
        <v>-439.71147048426974</v>
      </c>
    </row>
    <row r="200" spans="69:70" x14ac:dyDescent="0.25">
      <c r="BQ200" s="6">
        <f>Interaktionsdiagramm!AD152</f>
        <v>1343.5987593324553</v>
      </c>
      <c r="BR200" s="6">
        <f>Interaktionsdiagramm!AC152</f>
        <v>-448.16644707949035</v>
      </c>
    </row>
    <row r="201" spans="69:70" x14ac:dyDescent="0.25">
      <c r="BQ201" s="6">
        <f>Interaktionsdiagramm!AD153</f>
        <v>1340.8183608583099</v>
      </c>
      <c r="BR201" s="6">
        <f>Interaktionsdiagramm!AC153</f>
        <v>-456.51955648681724</v>
      </c>
    </row>
    <row r="202" spans="69:70" x14ac:dyDescent="0.25">
      <c r="BQ202" s="6">
        <f>Interaktionsdiagramm!AD154</f>
        <v>1338.0629755199316</v>
      </c>
      <c r="BR202" s="6">
        <f>Interaktionsdiagramm!AC154</f>
        <v>-464.77262865573175</v>
      </c>
    </row>
    <row r="203" spans="69:70" x14ac:dyDescent="0.25">
      <c r="BQ203" s="6">
        <f>Interaktionsdiagramm!AD155</f>
        <v>1335.3323037208547</v>
      </c>
      <c r="BR203" s="6">
        <f>Interaktionsdiagramm!AC155</f>
        <v>-472.927449965493</v>
      </c>
    </row>
    <row r="204" spans="69:70" x14ac:dyDescent="0.25">
      <c r="BQ204" s="6">
        <f>Interaktionsdiagramm!AD156</f>
        <v>1332.6260494953849</v>
      </c>
      <c r="BR204" s="6">
        <f>Interaktionsdiagramm!AC156</f>
        <v>-480.98576451419217</v>
      </c>
    </row>
    <row r="205" spans="69:70" x14ac:dyDescent="0.25">
      <c r="BQ205" s="6">
        <f>Interaktionsdiagramm!AD157</f>
        <v>1329.9439205029837</v>
      </c>
      <c r="BR205" s="6">
        <f>Interaktionsdiagramm!AC157</f>
        <v>-488.94927536231921</v>
      </c>
    </row>
    <row r="206" spans="69:70" x14ac:dyDescent="0.25">
      <c r="BQ206" s="6">
        <f>Interaktionsdiagramm!AD158</f>
        <v>1327.2856280193237</v>
      </c>
      <c r="BR206" s="6">
        <f>Interaktionsdiagramm!AC158</f>
        <v>-496.81964573268942</v>
      </c>
    </row>
    <row r="207" spans="69:70" x14ac:dyDescent="0.25">
      <c r="BQ207" s="6">
        <f>Interaktionsdiagramm!AD159</f>
        <v>1324.6508869242871</v>
      </c>
      <c r="BR207" s="6">
        <f>Interaktionsdiagramm!AC159</f>
        <v>-504.59850016852033</v>
      </c>
    </row>
    <row r="208" spans="69:70" x14ac:dyDescent="0.25">
      <c r="BQ208" s="6">
        <f>Interaktionsdiagramm!AD160</f>
        <v>1322.0394156871748</v>
      </c>
      <c r="BR208" s="6">
        <f>Interaktionsdiagramm!AC160</f>
        <v>-512.28742565133621</v>
      </c>
    </row>
    <row r="209" spans="69:70" x14ac:dyDescent="0.25">
      <c r="BQ209" s="6">
        <f>Interaktionsdiagramm!AD161</f>
        <v>1319.4509363493544</v>
      </c>
      <c r="BR209" s="6">
        <f>Interaktionsdiagramm!AC161</f>
        <v>-519.88797268032567</v>
      </c>
    </row>
    <row r="210" spans="69:70" x14ac:dyDescent="0.25">
      <c r="BQ210" s="6">
        <f>Interaktionsdiagramm!AD162</f>
        <v>1316.8851745045849</v>
      </c>
      <c r="BR210" s="6">
        <f>Interaktionsdiagramm!AC162</f>
        <v>-527.40165631469949</v>
      </c>
    </row>
    <row r="211" spans="69:70" x14ac:dyDescent="0.25">
      <c r="BQ211" s="6">
        <f>Interaktionsdiagramm!AD163</f>
        <v>1314.341859277215</v>
      </c>
      <c r="BR211" s="6">
        <f>Interaktionsdiagramm!AC163</f>
        <v>-534.82995718050097</v>
      </c>
    </row>
    <row r="212" spans="69:70" x14ac:dyDescent="0.25">
      <c r="BQ212" s="6">
        <f>Interaktionsdiagramm!AD164</f>
        <v>1311.820723298458</v>
      </c>
      <c r="BR212" s="6">
        <f>Interaktionsdiagramm!AC164</f>
        <v>-542.17432244329848</v>
      </c>
    </row>
    <row r="213" spans="69:70" x14ac:dyDescent="0.25">
      <c r="BQ213" s="6">
        <f>Interaktionsdiagramm!AD165</f>
        <v>1309.3215026809125</v>
      </c>
      <c r="BR213" s="6">
        <f>Interaktionsdiagramm!AC165</f>
        <v>-549.43616674808663</v>
      </c>
    </row>
    <row r="214" spans="69:70" x14ac:dyDescent="0.25">
      <c r="BQ214" s="6">
        <f>Interaktionsdiagramm!AD166</f>
        <v>1306.8439369915086</v>
      </c>
      <c r="BR214" s="6">
        <f>Interaktionsdiagramm!AC166</f>
        <v>-556.61687312768186</v>
      </c>
    </row>
    <row r="215" spans="69:70" x14ac:dyDescent="0.25">
      <c r="BQ215" s="6">
        <f>Interaktionsdiagramm!AD167</f>
        <v>1304.3877692230271</v>
      </c>
      <c r="BR215" s="6">
        <f>Interaktionsdiagramm!AC167</f>
        <v>-563.71779388083769</v>
      </c>
    </row>
    <row r="216" spans="69:70" x14ac:dyDescent="0.25">
      <c r="BQ216" s="6">
        <f>Interaktionsdiagramm!AD168</f>
        <v>1301.9527457643387</v>
      </c>
      <c r="BR216" s="6">
        <f>Interaktionsdiagramm!AC168</f>
        <v>-570.74025142125129</v>
      </c>
    </row>
    <row r="217" spans="69:70" x14ac:dyDescent="0.25">
      <c r="BQ217" s="6">
        <f>Interaktionsdiagramm!AD169</f>
        <v>1299.5386163694959</v>
      </c>
      <c r="BR217" s="6">
        <f>Interaktionsdiagramm!AC169</f>
        <v>-577.68553909858269</v>
      </c>
    </row>
    <row r="218" spans="69:70" x14ac:dyDescent="0.25">
      <c r="BQ218" s="6">
        <f>Interaktionsdiagramm!AD170</f>
        <v>1297.1451341258066</v>
      </c>
      <c r="BR218" s="6">
        <f>Interaktionsdiagramm!AC170</f>
        <v>-584.55492199255536</v>
      </c>
    </row>
    <row r="219" spans="69:70" x14ac:dyDescent="0.25">
      <c r="BQ219" s="6">
        <f>Interaktionsdiagramm!AD171</f>
        <v>1294.7720554209993</v>
      </c>
      <c r="BR219" s="6">
        <f>Interaktionsdiagramm!AC171</f>
        <v>-591.34963768115836</v>
      </c>
    </row>
    <row r="220" spans="69:70" x14ac:dyDescent="0.25">
      <c r="BQ220" s="6">
        <f>Interaktionsdiagramm!AD172</f>
        <v>1292.4191399095921</v>
      </c>
      <c r="BR220" s="6">
        <f>Interaktionsdiagramm!AC172</f>
        <v>-598.07089698394066</v>
      </c>
    </row>
    <row r="221" spans="69:70" x14ac:dyDescent="0.25">
      <c r="BQ221" s="6">
        <f>Interaktionsdiagramm!AD173</f>
        <v>1290.0861504785673</v>
      </c>
      <c r="BR221" s="6">
        <f>Interaktionsdiagramm!AC173</f>
        <v>-604.71988468131599</v>
      </c>
    </row>
    <row r="222" spans="69:70" x14ac:dyDescent="0.25">
      <c r="BQ222" s="6">
        <f>Interaktionsdiagramm!AD174</f>
        <v>1287.7728532124308</v>
      </c>
      <c r="BR222" s="6">
        <f>Interaktionsdiagramm!AC174</f>
        <v>-611.29776021080443</v>
      </c>
    </row>
    <row r="223" spans="69:70" x14ac:dyDescent="0.25">
      <c r="BQ223" s="6">
        <f>Interaktionsdiagramm!AD175</f>
        <v>1285.4790173577626</v>
      </c>
      <c r="BR223" s="6">
        <f>Interaktionsdiagramm!AC175</f>
        <v>-617.80565834104209</v>
      </c>
    </row>
    <row r="224" spans="69:70" x14ac:dyDescent="0.25">
      <c r="BQ224" s="6">
        <f>Interaktionsdiagramm!AD176</f>
        <v>1283.2044152873175</v>
      </c>
      <c r="BR224" s="6">
        <f>Interaktionsdiagramm!AC176</f>
        <v>-624.2446898243993</v>
      </c>
    </row>
    <row r="225" spans="69:70" x14ac:dyDescent="0.25">
      <c r="BQ225" s="6">
        <f>Interaktionsdiagramm!AD177</f>
        <v>1280.9488224637682</v>
      </c>
      <c r="BR225" s="6">
        <f>Interaktionsdiagramm!AC177</f>
        <v>-630.6159420289855</v>
      </c>
    </row>
    <row r="226" spans="69:70" x14ac:dyDescent="0.25">
      <c r="BQ226" s="6">
        <f>Interaktionsdiagramm!AD178</f>
        <v>1278.7120174031427</v>
      </c>
      <c r="BR226" s="6">
        <f>Interaktionsdiagramm!AC178</f>
        <v>-636.92047955080147</v>
      </c>
    </row>
    <row r="227" spans="69:70" x14ac:dyDescent="0.25">
      <c r="BQ227" s="6">
        <f>Interaktionsdiagramm!AD179</f>
        <v>1276.4937816380304</v>
      </c>
      <c r="BR227" s="6">
        <f>Interaktionsdiagramm!AC179</f>
        <v>-643.15934480676356</v>
      </c>
    </row>
    <row r="228" spans="69:70" x14ac:dyDescent="0.25">
      <c r="BQ228" s="6">
        <f>Interaktionsdiagramm!AD180</f>
        <v>1274.2938996806063</v>
      </c>
      <c r="BR228" s="6">
        <f>Interaktionsdiagramm!AC180</f>
        <v>-649.33355860929623</v>
      </c>
    </row>
    <row r="229" spans="69:70" x14ac:dyDescent="0.25">
      <c r="BQ229" s="6">
        <f>Interaktionsdiagramm!AD181</f>
        <v>1272.1121589855384</v>
      </c>
      <c r="BR229" s="6">
        <f>Interaktionsdiagramm!AC181</f>
        <v>-655.44412072314299</v>
      </c>
    </row>
    <row r="230" spans="69:70" x14ac:dyDescent="0.25">
      <c r="BQ230" s="6">
        <f>Interaktionsdiagramm!AD182</f>
        <v>1269.9483499128148</v>
      </c>
      <c r="BR230" s="6">
        <f>Interaktionsdiagramm!AC182</f>
        <v>-661.49201040505409</v>
      </c>
    </row>
    <row r="231" spans="69:70" x14ac:dyDescent="0.25">
      <c r="BQ231" s="6">
        <f>Interaktionsdiagramm!AD183</f>
        <v>1267.8022656905489</v>
      </c>
      <c r="BR231" s="6">
        <f>Interaktionsdiagramm!AC183</f>
        <v>-667.47818692694455</v>
      </c>
    </row>
    <row r="232" spans="69:70" x14ac:dyDescent="0.25">
      <c r="BQ232" s="6">
        <f>Interaktionsdiagramm!AD184</f>
        <v>1265.6737023777914</v>
      </c>
      <c r="BR232" s="6">
        <f>Interaktionsdiagramm!AC184</f>
        <v>-673.40359008313158</v>
      </c>
    </row>
    <row r="233" spans="69:70" x14ac:dyDescent="0.25">
      <c r="BQ233" s="6">
        <f>Interaktionsdiagramm!AD185</f>
        <v>1263.5624588274047</v>
      </c>
      <c r="BR233" s="6">
        <f>Interaktionsdiagramm!AC185</f>
        <v>-679.26914068218366</v>
      </c>
    </row>
    <row r="234" spans="69:70" x14ac:dyDescent="0.25">
      <c r="BQ234" s="6">
        <f>Interaktionsdiagramm!AD186</f>
        <v>1261.468336649016</v>
      </c>
      <c r="BR234" s="6">
        <f>Interaktionsdiagramm!AC186</f>
        <v>-685.07574102396052</v>
      </c>
    </row>
    <row r="235" spans="69:70" x14ac:dyDescent="0.25">
      <c r="BQ235" s="6">
        <f>Interaktionsdiagramm!AD187</f>
        <v>1259.3911401721014</v>
      </c>
      <c r="BR235" s="6">
        <f>Interaktionsdiagramm!AC187</f>
        <v>-690.82427536231899</v>
      </c>
    </row>
    <row r="236" spans="69:70" x14ac:dyDescent="0.25">
      <c r="BQ236" s="6">
        <f>Interaktionsdiagramm!AD188</f>
        <v>1257.3306764092151</v>
      </c>
      <c r="BR236" s="6">
        <f>Interaktionsdiagramm!AC188</f>
        <v>-696.51561035402665</v>
      </c>
    </row>
    <row r="237" spans="69:70" x14ac:dyDescent="0.25">
      <c r="BQ237" s="6">
        <f>Interaktionsdiagramm!AD189</f>
        <v>1255.2867550194001</v>
      </c>
      <c r="BR237" s="6">
        <f>Interaktionsdiagramm!AC189</f>
        <v>-702.15059549433226</v>
      </c>
    </row>
    <row r="238" spans="69:70" x14ac:dyDescent="0.25">
      <c r="BQ238" s="6">
        <f>Interaktionsdiagramm!AD190</f>
        <v>1253.2591882718036</v>
      </c>
      <c r="BR238" s="6">
        <f>Interaktionsdiagramm!AC190</f>
        <v>-707.73006353965843</v>
      </c>
    </row>
    <row r="239" spans="69:70" x14ac:dyDescent="0.25">
      <c r="BQ239" s="6">
        <f>Interaktionsdiagramm!AD191</f>
        <v>1251.2477910095197</v>
      </c>
      <c r="BR239" s="6">
        <f>Interaktionsdiagramm!AC191</f>
        <v>-713.25483091787464</v>
      </c>
    </row>
    <row r="240" spans="69:70" x14ac:dyDescent="0.25">
      <c r="BQ240" s="6">
        <f>Interaktionsdiagramm!AD192</f>
        <v>1249.2523806136787</v>
      </c>
      <c r="BR240" s="6">
        <f>Interaktionsdiagramm!AC192</f>
        <v>-718.72569812654683</v>
      </c>
    </row>
    <row r="241" spans="69:70" x14ac:dyDescent="0.25">
      <c r="BQ241" s="6">
        <f>Interaktionsdiagramm!AD193</f>
        <v>1247.2727769678056</v>
      </c>
      <c r="BR241" s="6">
        <f>Interaktionsdiagramm!AC193</f>
        <v>-724.14345011960063</v>
      </c>
    </row>
    <row r="242" spans="69:70" x14ac:dyDescent="0.25">
      <c r="BQ242" s="6">
        <f>Interaktionsdiagramm!AD194</f>
        <v>1245.3088024224601</v>
      </c>
      <c r="BR242" s="6">
        <f>Interaktionsdiagramm!AC194</f>
        <v>-729.50885668276987</v>
      </c>
    </row>
    <row r="243" spans="69:70" x14ac:dyDescent="0.25">
      <c r="BQ243" s="6">
        <f>Interaktionsdiagramm!AD195</f>
        <v>1243.3602817601811</v>
      </c>
      <c r="BR243" s="6">
        <f>Interaktionsdiagramm!AC195</f>
        <v>-734.82267279821599</v>
      </c>
    </row>
    <row r="244" spans="69:70" x14ac:dyDescent="0.25">
      <c r="BQ244" s="6">
        <f>Interaktionsdiagramm!AD196</f>
        <v>1241.4270421607378</v>
      </c>
      <c r="BR244" s="6">
        <f>Interaktionsdiagramm!AC196</f>
        <v>-740.08563899868273</v>
      </c>
    </row>
    <row r="245" spans="69:70" x14ac:dyDescent="0.25">
      <c r="BQ245" s="6">
        <f>Interaktionsdiagramm!AD197</f>
        <v>1239.5089131667162</v>
      </c>
      <c r="BR245" s="6">
        <f>Interaktionsdiagramm!AC197</f>
        <v>-745.29848171152526</v>
      </c>
    </row>
    <row r="246" spans="69:70" x14ac:dyDescent="0.25">
      <c r="BQ246" s="6">
        <f>Interaktionsdiagramm!AD198</f>
        <v>1237.6057266494333</v>
      </c>
      <c r="BR246" s="6">
        <f>Interaktionsdiagramm!AC198</f>
        <v>-750.46191359296631</v>
      </c>
    </row>
    <row r="247" spans="69:70" x14ac:dyDescent="0.25">
      <c r="BQ247" s="6">
        <f>Interaktionsdiagramm!AD199</f>
        <v>1235.7173167752073</v>
      </c>
      <c r="BR247" s="6">
        <f>Interaktionsdiagramm!AC199</f>
        <v>-755.57663385288515</v>
      </c>
    </row>
    <row r="248" spans="69:70" x14ac:dyDescent="0.25">
      <c r="BQ248" s="6">
        <f>Interaktionsdiagramm!AD200</f>
        <v>1233.8435199719788</v>
      </c>
      <c r="BR248" s="6">
        <f>Interaktionsdiagramm!AC200</f>
        <v>-760.64332857045633</v>
      </c>
    </row>
    <row r="249" spans="69:70" x14ac:dyDescent="0.25">
      <c r="BQ249" s="6">
        <f>Interaktionsdiagramm!AD201</f>
        <v>1231.9841748962951</v>
      </c>
      <c r="BR249" s="6">
        <f>Interaktionsdiagramm!AC201</f>
        <v>-765.66267100094797</v>
      </c>
    </row>
    <row r="250" spans="69:70" x14ac:dyDescent="0.25">
      <c r="BQ250" s="6">
        <f>Interaktionsdiagramm!AD202</f>
        <v>1230.1391224006711</v>
      </c>
      <c r="BR250" s="6">
        <f>Interaktionsdiagramm!AC202</f>
        <v>-770.63532187394685</v>
      </c>
    </row>
    <row r="251" spans="69:70" x14ac:dyDescent="0.25">
      <c r="BQ251" s="6">
        <f>Interaktionsdiagramm!AD203</f>
        <v>1228.3082055013194</v>
      </c>
      <c r="BR251" s="6">
        <f>Interaktionsdiagramm!AC203</f>
        <v>-775.56192968330652</v>
      </c>
    </row>
    <row r="252" spans="69:70" x14ac:dyDescent="0.25">
      <c r="BQ252" s="6">
        <f>Interaktionsdiagramm!AD204</f>
        <v>1226.491269346267</v>
      </c>
      <c r="BR252" s="6">
        <f>Interaktionsdiagramm!AC204</f>
        <v>-780.44313096907808</v>
      </c>
    </row>
    <row r="253" spans="69:70" x14ac:dyDescent="0.25">
      <c r="BQ253" s="6">
        <f>Interaktionsdiagramm!AD205</f>
        <v>1224.6881611838535</v>
      </c>
      <c r="BR253" s="6">
        <f>Interaktionsdiagramm!AC205</f>
        <v>-785.27955059167675</v>
      </c>
    </row>
    <row r="254" spans="69:70" x14ac:dyDescent="0.25">
      <c r="BQ254" s="6">
        <f>Interaktionsdiagramm!AD206</f>
        <v>1222.8987303316189</v>
      </c>
      <c r="BR254" s="6">
        <f>Interaktionsdiagramm!AC206</f>
        <v>-790.07180199854429</v>
      </c>
    </row>
    <row r="255" spans="69:70" x14ac:dyDescent="0.25">
      <c r="BQ255" s="6">
        <f>Interaktionsdiagramm!AD207</f>
        <v>1221.1228281455865</v>
      </c>
      <c r="BR255" s="6">
        <f>Interaktionsdiagramm!AC207</f>
        <v>-794.820487483531</v>
      </c>
    </row>
    <row r="256" spans="69:70" x14ac:dyDescent="0.25">
      <c r="BQ256" s="6">
        <f>Interaktionsdiagramm!AD208</f>
        <v>1219.3603079899312</v>
      </c>
      <c r="BR256" s="6">
        <f>Interaktionsdiagramm!AC208</f>
        <v>-799.52619843924208</v>
      </c>
    </row>
    <row r="257" spans="69:70" x14ac:dyDescent="0.25">
      <c r="BQ257" s="6">
        <f>Interaktionsdiagramm!AD209</f>
        <v>1217.6110252070519</v>
      </c>
      <c r="BR257" s="6">
        <f>Interaktionsdiagramm!AC209</f>
        <v>-804.18951560255914</v>
      </c>
    </row>
    <row r="258" spans="69:70" x14ac:dyDescent="0.25">
      <c r="BQ258" s="6">
        <f>Interaktionsdiagramm!AD210</f>
        <v>1215.8748370880317</v>
      </c>
      <c r="BR258" s="6">
        <f>Interaktionsdiagramm!AC210</f>
        <v>-808.81100929355966</v>
      </c>
    </row>
    <row r="259" spans="69:70" x14ac:dyDescent="0.25">
      <c r="BQ259" s="6">
        <f>Interaktionsdiagramm!AD211</f>
        <v>1214.151602843498</v>
      </c>
      <c r="BR259" s="6">
        <f>Interaktionsdiagramm!AC211</f>
        <v>-813.39123964803321</v>
      </c>
    </row>
    <row r="260" spans="69:70" x14ac:dyDescent="0.25">
      <c r="BQ260" s="6">
        <f>Interaktionsdiagramm!AD212</f>
        <v>1212.441183574879</v>
      </c>
      <c r="BR260" s="6">
        <f>Interaktionsdiagramm!AC212</f>
        <v>-817.93075684380074</v>
      </c>
    </row>
    <row r="261" spans="69:70" x14ac:dyDescent="0.25">
      <c r="BQ261" s="6">
        <f>Interaktionsdiagramm!AD213</f>
        <v>1210.7434422460533</v>
      </c>
      <c r="BR261" s="6">
        <f>Interaktionsdiagramm!AC213</f>
        <v>-822.43010132102108</v>
      </c>
    </row>
    <row r="262" spans="69:70" x14ac:dyDescent="0.25">
      <c r="BQ262" s="6">
        <f>Interaktionsdiagramm!AD214</f>
        <v>1209.058243655395</v>
      </c>
      <c r="BR262" s="6">
        <f>Interaktionsdiagramm!AC214</f>
        <v>-826.88980399667969</v>
      </c>
    </row>
    <row r="263" spans="69:70" x14ac:dyDescent="0.25">
      <c r="BQ263" s="6">
        <f>Interaktionsdiagramm!AD215</f>
        <v>1207.3854544082126</v>
      </c>
      <c r="BR263" s="6">
        <f>Interaktionsdiagramm!AC215</f>
        <v>-831.31038647343041</v>
      </c>
    </row>
    <row r="264" spans="69:70" x14ac:dyDescent="0.25">
      <c r="BQ264" s="6">
        <f>Interaktionsdiagramm!AD216</f>
        <v>1205.72494288958</v>
      </c>
      <c r="BR264" s="6">
        <f>Interaktionsdiagramm!AC216</f>
        <v>-835.69236124295946</v>
      </c>
    </row>
    <row r="265" spans="69:70" x14ac:dyDescent="0.25">
      <c r="BQ265" s="6">
        <f>Interaktionsdiagramm!AD217</f>
        <v>1204.0765792375551</v>
      </c>
      <c r="BR265" s="6">
        <f>Interaktionsdiagramm!AC217</f>
        <v>-840.036231884058</v>
      </c>
    </row>
    <row r="266" spans="69:70" x14ac:dyDescent="0.25">
      <c r="BQ266" s="6">
        <f>Interaktionsdiagramm!AD218</f>
        <v>1202.4402353167882</v>
      </c>
      <c r="BR266" s="6">
        <f>Interaktionsdiagramm!AC218</f>
        <v>-844.34249325553651</v>
      </c>
    </row>
    <row r="267" spans="69:70" x14ac:dyDescent="0.25">
      <c r="BQ267" s="6">
        <f>Interaktionsdiagramm!AD219</f>
        <v>1200.8157846925139</v>
      </c>
      <c r="BR267" s="6">
        <f>Interaktionsdiagramm!AC219</f>
        <v>-848.6116316841576</v>
      </c>
    </row>
    <row r="268" spans="69:70" x14ac:dyDescent="0.25">
      <c r="BQ268" s="6">
        <f>Interaktionsdiagramm!AD220</f>
        <v>1199.2031026049262</v>
      </c>
      <c r="BR268" s="6">
        <f>Interaktionsdiagramm!AC220</f>
        <v>-852.8441251477268</v>
      </c>
    </row>
    <row r="269" spans="69:70" x14ac:dyDescent="0.25">
      <c r="BQ269" s="6">
        <f>Interaktionsdiagramm!AD221</f>
        <v>1197.6020659439346</v>
      </c>
      <c r="BR269" s="6">
        <f>Interaktionsdiagramm!AC221</f>
        <v>-857.04044345348723</v>
      </c>
    </row>
    <row r="270" spans="69:70" x14ac:dyDescent="0.25">
      <c r="BQ270" s="6">
        <f>Interaktionsdiagramm!AD222</f>
        <v>1196.0125532242932</v>
      </c>
      <c r="BR270" s="6">
        <f>Interaktionsdiagramm!AC222</f>
        <v>-861.20104841196439</v>
      </c>
    </row>
    <row r="271" spans="69:70" x14ac:dyDescent="0.25">
      <c r="BQ271" s="6">
        <f>Interaktionsdiagramm!AD223</f>
        <v>1194.4344445611061</v>
      </c>
      <c r="BR271" s="6">
        <f>Interaktionsdiagramm!AC223</f>
        <v>-865.32639400638675</v>
      </c>
    </row>
    <row r="272" spans="69:70" x14ac:dyDescent="0.25">
      <c r="BQ272" s="6">
        <f>Interaktionsdiagramm!AD224</f>
        <v>1192.8676216457013</v>
      </c>
      <c r="BR272" s="6">
        <f>Interaktionsdiagramm!AC224</f>
        <v>-869.41692655781799</v>
      </c>
    </row>
    <row r="273" spans="69:70" x14ac:dyDescent="0.25">
      <c r="BQ273" s="6">
        <f>Interaktionsdiagramm!AD225</f>
        <v>1191.3119677218713</v>
      </c>
      <c r="BR273" s="6">
        <f>Interaktionsdiagramm!AC225</f>
        <v>-873.47308488612873</v>
      </c>
    </row>
    <row r="274" spans="69:70" x14ac:dyDescent="0.25">
      <c r="BQ274" s="6">
        <f>Interaktionsdiagramm!AD226</f>
        <v>1189.7673675624767</v>
      </c>
      <c r="BR274" s="6">
        <f>Interaktionsdiagramm!AC226</f>
        <v>-877.49530046692155</v>
      </c>
    </row>
    <row r="275" spans="69:70" x14ac:dyDescent="0.25">
      <c r="BQ275" s="6">
        <f>Interaktionsdiagramm!AD227</f>
        <v>1188.2337074464069</v>
      </c>
      <c r="BR275" s="6">
        <f>Interaktionsdiagramm!AC227</f>
        <v>-881.48399758454116</v>
      </c>
    </row>
    <row r="276" spans="69:70" x14ac:dyDescent="0.25">
      <c r="BQ276" s="6">
        <f>Interaktionsdiagramm!AD228</f>
        <v>1186.7108751358983</v>
      </c>
      <c r="BR276" s="6">
        <f>Interaktionsdiagramm!AC228</f>
        <v>-885.43959348126771</v>
      </c>
    </row>
    <row r="277" spans="69:70" x14ac:dyDescent="0.25">
      <c r="BQ277" s="6">
        <f>Interaktionsdiagramm!AD229</f>
        <v>1185.1987598542014</v>
      </c>
      <c r="BR277" s="6">
        <f>Interaktionsdiagramm!AC229</f>
        <v>-889.36249850281467</v>
      </c>
    </row>
    <row r="278" spans="69:70" x14ac:dyDescent="0.25">
      <c r="BQ278" s="6">
        <f>Interaktionsdiagramm!AD230</f>
        <v>1183.6972522635954</v>
      </c>
      <c r="BR278" s="6">
        <f>Interaktionsdiagramm!AC230</f>
        <v>-893.25311624023414</v>
      </c>
    </row>
    <row r="279" spans="69:70" x14ac:dyDescent="0.25">
      <c r="BQ279" s="6">
        <f>Interaktionsdiagramm!AD231</f>
        <v>1182.2062444437468</v>
      </c>
      <c r="BR279" s="6">
        <f>Interaktionsdiagramm!AC231</f>
        <v>-897.1118436683297</v>
      </c>
    </row>
    <row r="280" spans="69:70" x14ac:dyDescent="0.25">
      <c r="BQ280" s="6">
        <f>Interaktionsdiagramm!AD232</f>
        <v>1180.7256298704042</v>
      </c>
      <c r="BR280" s="6">
        <f>Interaktionsdiagramm!AC232</f>
        <v>-900.93907128068611</v>
      </c>
    </row>
    <row r="281" spans="69:70" x14ac:dyDescent="0.25">
      <c r="BQ281" s="6">
        <f>Interaktionsdiagramm!AD233</f>
        <v>1179.2553033944309</v>
      </c>
      <c r="BR281" s="6">
        <f>Interaktionsdiagramm!AC233</f>
        <v>-904.73518322139773</v>
      </c>
    </row>
    <row r="282" spans="69:70" x14ac:dyDescent="0.25">
      <c r="BQ282" s="6">
        <f>Interaktionsdiagramm!AD234</f>
        <v>1177.7951612211646</v>
      </c>
      <c r="BR282" s="6">
        <f>Interaktionsdiagramm!AC234</f>
        <v>-908.50055741360086</v>
      </c>
    </row>
    <row r="283" spans="69:70" x14ac:dyDescent="0.25">
      <c r="BQ283" s="6">
        <f>Interaktionsdiagramm!AD235</f>
        <v>1176.3451008901036</v>
      </c>
      <c r="BR283" s="6">
        <f>Interaktionsdiagramm!AC235</f>
        <v>-912.23556568489948</v>
      </c>
    </row>
    <row r="284" spans="69:70" x14ac:dyDescent="0.25">
      <c r="BQ284" s="6">
        <f>Interaktionsdiagramm!AD236</f>
        <v>1174.9050212549166</v>
      </c>
      <c r="BR284" s="6">
        <f>Interaktionsdiagramm!AC236</f>
        <v>-915.94057388976194</v>
      </c>
    </row>
    <row r="285" spans="69:70" x14ac:dyDescent="0.25">
      <c r="BQ285" s="6">
        <f>Interaktionsdiagramm!AD237</f>
        <v>1173.4748224637679</v>
      </c>
      <c r="BR285" s="6">
        <f>Interaktionsdiagramm!AC237</f>
        <v>-919.61594202898573</v>
      </c>
    </row>
    <row r="286" spans="69:70" x14ac:dyDescent="0.25">
      <c r="BQ286" s="6">
        <f>Interaktionsdiagramm!AD238</f>
        <v>1172.0544059399563</v>
      </c>
      <c r="BR286" s="6">
        <f>Interaktionsdiagramm!AC238</f>
        <v>-923.26202436630285</v>
      </c>
    </row>
    <row r="287" spans="69:70" x14ac:dyDescent="0.25">
      <c r="BQ287" s="6">
        <f>Interaktionsdiagramm!AD239</f>
        <v>1170.6436743628612</v>
      </c>
      <c r="BR287" s="6">
        <f>Interaktionsdiagramm!AC239</f>
        <v>-926.87916954221259</v>
      </c>
    </row>
    <row r="288" spans="69:70" x14ac:dyDescent="0.25">
      <c r="BQ288" s="6">
        <f>Interaktionsdiagramm!AD240</f>
        <v>1169.2425316491951</v>
      </c>
      <c r="BR288" s="6">
        <f>Interaktionsdiagramm!AC240</f>
        <v>-930.46772068511223</v>
      </c>
    </row>
    <row r="289" spans="69:70" x14ac:dyDescent="0.25">
      <c r="BQ289" s="6">
        <f>Interaktionsdiagramm!AD241</f>
        <v>1167.8508829345558</v>
      </c>
      <c r="BR289" s="6">
        <f>Interaktionsdiagramm!AC241</f>
        <v>-934.0280155197994</v>
      </c>
    </row>
    <row r="290" spans="69:70" x14ac:dyDescent="0.25">
      <c r="BQ290" s="6">
        <f>Interaktionsdiagramm!AD242</f>
        <v>1166.4686345552714</v>
      </c>
      <c r="BR290" s="6">
        <f>Interaktionsdiagramm!AC242</f>
        <v>-937.56038647343007</v>
      </c>
    </row>
    <row r="291" spans="69:70" x14ac:dyDescent="0.25">
      <c r="BQ291" s="6">
        <f>Interaktionsdiagramm!AD243</f>
        <v>1165.0956940305407</v>
      </c>
      <c r="BR291" s="6">
        <f>Interaktionsdiagramm!AC243</f>
        <v>-941.0651607789855</v>
      </c>
    </row>
    <row r="292" spans="69:70" x14ac:dyDescent="0.25">
      <c r="BQ292" s="6">
        <f>Interaktionsdiagramm!AD244</f>
        <v>1163.731970044857</v>
      </c>
      <c r="BR292" s="6">
        <f>Interaktionsdiagramm!AC244</f>
        <v>-944.54266057632651</v>
      </c>
    </row>
    <row r="293" spans="69:70" x14ac:dyDescent="0.25">
      <c r="BQ293" s="6">
        <f>Interaktionsdiagramm!AD245</f>
        <v>1162.3773724307171</v>
      </c>
      <c r="BR293" s="6">
        <f>Interaktionsdiagramm!AC245</f>
        <v>-947.9932030108979</v>
      </c>
    </row>
    <row r="294" spans="69:70" x14ac:dyDescent="0.25">
      <c r="BQ294" s="6">
        <f>Interaktionsdiagramm!AD246</f>
        <v>1161.0318121516082</v>
      </c>
      <c r="BR294" s="6">
        <f>Interaktionsdiagramm!AC246</f>
        <v>-951.41710033014397</v>
      </c>
    </row>
    <row r="295" spans="69:70" x14ac:dyDescent="0.25">
      <c r="BQ295" s="6">
        <f>Interaktionsdiagramm!AD247</f>
        <v>1159.6952012852673</v>
      </c>
      <c r="BR295" s="6">
        <f>Interaktionsdiagramm!AC247</f>
        <v>-954.81465997770329</v>
      </c>
    </row>
    <row r="296" spans="69:70" x14ac:dyDescent="0.25">
      <c r="BQ296" s="6">
        <f>Interaktionsdiagramm!AD248</f>
        <v>1158.367453007213</v>
      </c>
      <c r="BR296" s="6">
        <f>Interaktionsdiagramm!AC248</f>
        <v>-958.18618468543502</v>
      </c>
    </row>
    <row r="297" spans="69:70" x14ac:dyDescent="0.25">
      <c r="BQ297" s="6">
        <f>Interaktionsdiagramm!AD249</f>
        <v>1157.0484815745426</v>
      </c>
      <c r="BR297" s="6">
        <f>Interaktionsdiagramm!AC249</f>
        <v>-961.53197256333635</v>
      </c>
    </row>
    <row r="298" spans="69:70" x14ac:dyDescent="0.25">
      <c r="BQ298" s="6">
        <f>Interaktionsdiagramm!AD250</f>
        <v>1155.7382023099899</v>
      </c>
      <c r="BR298" s="6">
        <f>Interaktionsdiagramm!AC250</f>
        <v>-964.85231718741431</v>
      </c>
    </row>
    <row r="299" spans="69:70" x14ac:dyDescent="0.25">
      <c r="BQ299" s="6">
        <f>Interaktionsdiagramm!AD251</f>
        <v>1154.4365315862428</v>
      </c>
      <c r="BR299" s="6">
        <f>Interaktionsdiagramm!AC251</f>
        <v>-968.14750768555109</v>
      </c>
    </row>
    <row r="300" spans="69:70" x14ac:dyDescent="0.25">
      <c r="BQ300" s="6">
        <f>Interaktionsdiagramm!AD252</f>
        <v>1153.1433868105109</v>
      </c>
      <c r="BR300" s="6">
        <f>Interaktionsdiagramm!AC252</f>
        <v>-971.41782882143832</v>
      </c>
    </row>
    <row r="301" spans="69:70" x14ac:dyDescent="0.25">
      <c r="BQ301" s="6">
        <f>Interaktionsdiagramm!AD253</f>
        <v>1151.8586864093463</v>
      </c>
      <c r="BR301" s="6">
        <f>Interaktionsdiagramm!AC253</f>
        <v>-974.66356107660465</v>
      </c>
    </row>
    <row r="302" spans="69:70" x14ac:dyDescent="0.25">
      <c r="BQ302" s="6">
        <f>Interaktionsdiagramm!AD254</f>
        <v>1150.5823498137099</v>
      </c>
      <c r="BR302" s="6">
        <f>Interaktionsdiagramm!AC254</f>
        <v>-977.8849807306085</v>
      </c>
    </row>
    <row r="303" spans="69:70" x14ac:dyDescent="0.25">
      <c r="BQ303" s="6">
        <f>Interaktionsdiagramm!AD255</f>
        <v>1149.3142974442758</v>
      </c>
      <c r="BR303" s="6">
        <f>Interaktionsdiagramm!AC255</f>
        <v>-981.08235993943367</v>
      </c>
    </row>
    <row r="304" spans="69:70" x14ac:dyDescent="0.25">
      <c r="BQ304" s="6">
        <f>Interaktionsdiagramm!AD256</f>
        <v>1148.0544506969784</v>
      </c>
      <c r="BR304" s="6">
        <f>Interaktionsdiagramm!AC256</f>
        <v>-984.25596681213312</v>
      </c>
    </row>
    <row r="305" spans="69:70" x14ac:dyDescent="0.25">
      <c r="BQ305" s="6">
        <f>Interaktionsdiagramm!AD257</f>
        <v>1146.8027319287885</v>
      </c>
      <c r="BR305" s="6">
        <f>Interaktionsdiagramm!AC257</f>
        <v>-987.4060654857758</v>
      </c>
    </row>
    <row r="306" spans="69:70" x14ac:dyDescent="0.25">
      <c r="BQ306" s="6">
        <f>Interaktionsdiagramm!AD258</f>
        <v>1145.5590644437248</v>
      </c>
      <c r="BR306" s="6">
        <f>Interaktionsdiagramm!AC258</f>
        <v>-990.53291619872732</v>
      </c>
    </row>
    <row r="307" spans="69:70" x14ac:dyDescent="0.25">
      <c r="BQ307" s="6">
        <f>Interaktionsdiagramm!AD259</f>
        <v>1144.3233724790869</v>
      </c>
      <c r="BR307" s="6">
        <f>Interaktionsdiagramm!AC259</f>
        <v>-993.63677536231876</v>
      </c>
    </row>
    <row r="308" spans="69:70" x14ac:dyDescent="0.25">
      <c r="BQ308" s="6">
        <f>Interaktionsdiagramm!AD260</f>
        <v>1143.0955811919143</v>
      </c>
      <c r="BR308" s="6">
        <f>Interaktionsdiagramm!AC260</f>
        <v>-996.71789563093921</v>
      </c>
    </row>
    <row r="309" spans="69:70" x14ac:dyDescent="0.25">
      <c r="BQ309" s="6">
        <f>Interaktionsdiagramm!AD261</f>
        <v>1141.8756166456637</v>
      </c>
      <c r="BR309" s="6">
        <f>Interaktionsdiagramm!AC261</f>
        <v>-999.77652597059136</v>
      </c>
    </row>
    <row r="310" spans="69:70" x14ac:dyDescent="0.25">
      <c r="BQ310" s="6">
        <f>Interaktionsdiagramm!AD262</f>
        <v>1140.6634057971014</v>
      </c>
      <c r="BR310" s="6">
        <f>Interaktionsdiagramm!AC262</f>
        <v>-1002.8129117259552</v>
      </c>
    </row>
    <row r="311" spans="69:70" x14ac:dyDescent="0.25">
      <c r="BQ311" s="6">
        <f>Interaktionsdiagramm!AD263</f>
        <v>1139.458876483407</v>
      </c>
      <c r="BR311" s="6">
        <f>Interaktionsdiagramm!AC263</f>
        <v>-1005.8272946859903</v>
      </c>
    </row>
    <row r="312" spans="69:70" x14ac:dyDescent="0.25">
      <c r="BQ312" s="6">
        <f>Interaktionsdiagramm!AD264</f>
        <v>1138.2619574094863</v>
      </c>
      <c r="BR312" s="6">
        <f>Interaktionsdiagramm!AC264</f>
        <v>-1008.8199131481188</v>
      </c>
    </row>
    <row r="313" spans="69:70" x14ac:dyDescent="0.25">
      <c r="BQ313" s="6">
        <f>Interaktionsdiagramm!AD265</f>
        <v>1137.0725781354897</v>
      </c>
      <c r="BR313" s="6">
        <f>Interaktionsdiagramm!AC265</f>
        <v>-1011.791001981024</v>
      </c>
    </row>
    <row r="314" spans="69:70" x14ac:dyDescent="0.25">
      <c r="BQ314" s="6">
        <f>Interaktionsdiagramm!AD266</f>
        <v>1135.890669064531</v>
      </c>
      <c r="BR314" s="6">
        <f>Interaktionsdiagramm!AC266</f>
        <v>-1014.7407926860946</v>
      </c>
    </row>
    <row r="315" spans="69:70" x14ac:dyDescent="0.25">
      <c r="BQ315" s="6">
        <f>Interaktionsdiagramm!AD267</f>
        <v>1134.7161614306049</v>
      </c>
      <c r="BR315" s="6">
        <f>Interaktionsdiagramm!AC267</f>
        <v>-1017.6695134575569</v>
      </c>
    </row>
    <row r="316" spans="69:70" x14ac:dyDescent="0.25">
      <c r="BQ316" s="6">
        <f>Interaktionsdiagramm!AD268</f>
        <v>1133.5489872866974</v>
      </c>
      <c r="BR316" s="6">
        <f>Interaktionsdiagramm!AC268</f>
        <v>-1020.5773892413225</v>
      </c>
    </row>
    <row r="317" spans="69:70" x14ac:dyDescent="0.25">
      <c r="BQ317" s="6">
        <f>Interaktionsdiagramm!AD269</f>
        <v>1132.3890794930928</v>
      </c>
      <c r="BR317" s="6">
        <f>Interaktionsdiagramm!AC269</f>
        <v>-1023.4646417925787</v>
      </c>
    </row>
    <row r="318" spans="69:70" x14ac:dyDescent="0.25">
      <c r="BQ318" s="6">
        <f>Interaktionsdiagramm!AD270</f>
        <v>1131.2363717058613</v>
      </c>
      <c r="BR318" s="6">
        <f>Interaktionsdiagramm!AC270</f>
        <v>-1026.3314897321659</v>
      </c>
    </row>
    <row r="319" spans="69:70" x14ac:dyDescent="0.25">
      <c r="BQ319" s="6">
        <f>Interaktionsdiagramm!AD271</f>
        <v>1130.0907983655402</v>
      </c>
      <c r="BR319" s="6">
        <f>Interaktionsdiagramm!AC271</f>
        <v>-1029.1781486017555</v>
      </c>
    </row>
    <row r="320" spans="69:70" x14ac:dyDescent="0.25">
      <c r="BQ320" s="6">
        <f>Interaktionsdiagramm!AD272</f>
        <v>1128.9522946859904</v>
      </c>
      <c r="BR320" s="6">
        <f>Interaktionsdiagramm!AC272</f>
        <v>-1032.0048309178742</v>
      </c>
    </row>
    <row r="321" spans="69:70" x14ac:dyDescent="0.25">
      <c r="BQ321" s="6">
        <f>Interaktionsdiagramm!AD273</f>
        <v>1118.5214973629286</v>
      </c>
      <c r="BR321" s="6">
        <f>Interaktionsdiagramm!AC273</f>
        <v>-1057.6112471933043</v>
      </c>
    </row>
    <row r="322" spans="69:70" x14ac:dyDescent="0.25">
      <c r="BQ322" s="6">
        <f>Interaktionsdiagramm!AD274</f>
        <v>1107.9389983670342</v>
      </c>
      <c r="BR322" s="6">
        <f>Interaktionsdiagramm!AC274</f>
        <v>-1083.3986275413529</v>
      </c>
    </row>
    <row r="323" spans="69:70" x14ac:dyDescent="0.25">
      <c r="BQ323" s="6">
        <f>Interaktionsdiagramm!AD275</f>
        <v>1097.2023512726812</v>
      </c>
      <c r="BR323" s="6">
        <f>Interaktionsdiagramm!AC275</f>
        <v>-1109.3688971117278</v>
      </c>
    </row>
    <row r="324" spans="69:70" x14ac:dyDescent="0.25">
      <c r="BQ324" s="6">
        <f>Interaktionsdiagramm!AD276</f>
        <v>1086.3090629358576</v>
      </c>
      <c r="BR324" s="6">
        <f>Interaktionsdiagramm!AC276</f>
        <v>-1135.5240084584048</v>
      </c>
    </row>
    <row r="325" spans="69:70" x14ac:dyDescent="0.25">
      <c r="BQ325" s="6">
        <f>Interaktionsdiagramm!AD277</f>
        <v>1075.2565924467613</v>
      </c>
      <c r="BR325" s="6">
        <f>Interaktionsdiagramm!AC277</f>
        <v>-1161.8659420289855</v>
      </c>
    </row>
    <row r="326" spans="69:70" x14ac:dyDescent="0.25">
      <c r="BQ326" s="6">
        <f>Interaktionsdiagramm!AD278</f>
        <v>1064.0423500552688</v>
      </c>
      <c r="BR326" s="6">
        <f>Interaktionsdiagramm!AC278</f>
        <v>-1188.3967066645889</v>
      </c>
    </row>
    <row r="327" spans="69:70" x14ac:dyDescent="0.25">
      <c r="BQ327" s="6">
        <f>Interaktionsdiagramm!AD279</f>
        <v>1052.6636960684816</v>
      </c>
      <c r="BR327" s="6">
        <f>Interaktionsdiagramm!AC279</f>
        <v>-1215.1183401105202</v>
      </c>
    </row>
    <row r="328" spans="69:70" x14ac:dyDescent="0.25">
      <c r="BQ328" s="6">
        <f>Interaktionsdiagramm!AD280</f>
        <v>1041.117939719521</v>
      </c>
      <c r="BR328" s="6">
        <f>Interaktionsdiagramm!AC280</f>
        <v>-1242.0329095380107</v>
      </c>
    </row>
    <row r="329" spans="69:70" x14ac:dyDescent="0.25">
      <c r="BQ329" s="6">
        <f>Interaktionsdiagramm!AD281</f>
        <v>1029.4023380067213</v>
      </c>
      <c r="BR329" s="6">
        <f>Interaktionsdiagramm!AC281</f>
        <v>-1269.1425120772947</v>
      </c>
    </row>
    <row r="330" spans="69:70" x14ac:dyDescent="0.25">
      <c r="BQ330" s="6">
        <f>Interaktionsdiagramm!AD282</f>
        <v>1017.5140945023356</v>
      </c>
      <c r="BR330" s="6">
        <f>Interaktionsdiagramm!AC282</f>
        <v>-1296.449275362319</v>
      </c>
    </row>
    <row r="331" spans="69:70" x14ac:dyDescent="0.25">
      <c r="BQ331" s="6">
        <f>Interaktionsdiagramm!AD283</f>
        <v>1005.4503581298487</v>
      </c>
      <c r="BR331" s="6">
        <f>Interaktionsdiagramm!AC283</f>
        <v>-1323.9553580873796</v>
      </c>
    </row>
    <row r="332" spans="69:70" x14ac:dyDescent="0.25">
      <c r="BQ332" s="6">
        <f>Interaktionsdiagramm!AD284</f>
        <v>993.20822190895046</v>
      </c>
      <c r="BR332" s="6">
        <f>Interaktionsdiagramm!AC284</f>
        <v>-1351.6629505759943</v>
      </c>
    </row>
    <row r="333" spans="69:70" x14ac:dyDescent="0.25">
      <c r="BQ333" s="6">
        <f>Interaktionsdiagramm!AD285</f>
        <v>980.78472166719962</v>
      </c>
      <c r="BR333" s="6">
        <f>Interaktionsdiagramm!AC285</f>
        <v>-1379.5742753623188</v>
      </c>
    </row>
    <row r="334" spans="69:70" x14ac:dyDescent="0.25">
      <c r="BQ334" s="6">
        <f>Interaktionsdiagramm!AD286</f>
        <v>968.17683471736848</v>
      </c>
      <c r="BR334" s="6">
        <f>Interaktionsdiagramm!AC286</f>
        <v>-1407.6915877854433</v>
      </c>
    </row>
    <row r="335" spans="69:70" x14ac:dyDescent="0.25">
      <c r="BQ335" s="6">
        <f>Interaktionsdiagramm!AD287</f>
        <v>955.38147849943346</v>
      </c>
      <c r="BR335" s="6">
        <f>Interaktionsdiagramm!AC287</f>
        <v>-1436.0171765968869</v>
      </c>
    </row>
    <row r="336" spans="69:70" x14ac:dyDescent="0.25">
      <c r="BQ336" s="6">
        <f>Interaktionsdiagramm!AD288</f>
        <v>942.40803901702782</v>
      </c>
      <c r="BR336" s="6">
        <f>Interaktionsdiagramm!AC288</f>
        <v>-1464.5283490921827</v>
      </c>
    </row>
    <row r="337" spans="69:70" x14ac:dyDescent="0.25">
      <c r="BQ337" s="6">
        <f>Interaktionsdiagramm!AD289</f>
        <v>929.31651159507066</v>
      </c>
      <c r="BR337" s="6">
        <f>Interaktionsdiagramm!AC289</f>
        <v>-1493.1016385463986</v>
      </c>
    </row>
    <row r="338" spans="69:70" x14ac:dyDescent="0.25">
      <c r="BQ338" s="6">
        <f>Interaktionsdiagramm!AD290</f>
        <v>916.18089564257195</v>
      </c>
      <c r="BR338" s="6">
        <f>Interaktionsdiagramm!AC290</f>
        <v>-1521.5865256744287</v>
      </c>
    </row>
    <row r="339" spans="69:70" x14ac:dyDescent="0.25">
      <c r="BQ339" s="6">
        <f>Interaktionsdiagramm!AD291</f>
        <v>903.07684117125109</v>
      </c>
      <c r="BR339" s="6">
        <f>Interaktionsdiagramm!AC291</f>
        <v>-1549.8302277432713</v>
      </c>
    </row>
    <row r="340" spans="69:70" x14ac:dyDescent="0.25">
      <c r="BQ340" s="6">
        <f>Interaktionsdiagramm!AD292</f>
        <v>890.08169012500582</v>
      </c>
      <c r="BR340" s="6">
        <f>Interaktionsdiagramm!AC292</f>
        <v>-1577.6776558654635</v>
      </c>
    </row>
    <row r="341" spans="69:70" x14ac:dyDescent="0.25">
      <c r="BQ341" s="6">
        <f>Interaktionsdiagramm!AD293</f>
        <v>877.27451888106623</v>
      </c>
      <c r="BR341" s="6">
        <f>Interaktionsdiagramm!AC293</f>
        <v>-1604.9713713219148</v>
      </c>
    </row>
    <row r="342" spans="69:70" x14ac:dyDescent="0.25">
      <c r="BQ342" s="6">
        <f>Interaktionsdiagramm!AD294</f>
        <v>864.73618196022494</v>
      </c>
      <c r="BR342" s="6">
        <f>Interaktionsdiagramm!AC294</f>
        <v>-1631.5515408883011</v>
      </c>
    </row>
    <row r="343" spans="69:70" x14ac:dyDescent="0.25">
      <c r="BQ343" s="6">
        <f>Interaktionsdiagramm!AD295</f>
        <v>852.54935698487213</v>
      </c>
      <c r="BR343" s="6">
        <f>Interaktionsdiagramm!AC295</f>
        <v>-1657.2558911384003</v>
      </c>
    </row>
    <row r="344" spans="69:70" x14ac:dyDescent="0.25">
      <c r="BQ344" s="6">
        <f>Interaktionsdiagramm!AD296</f>
        <v>840.79859092494382</v>
      </c>
      <c r="BR344" s="6">
        <f>Interaktionsdiagramm!AC296</f>
        <v>-1681.9196616969293</v>
      </c>
    </row>
    <row r="345" spans="69:70" x14ac:dyDescent="0.25">
      <c r="BQ345" s="6">
        <f>Interaktionsdiagramm!AD297</f>
        <v>829.57034767333414</v>
      </c>
      <c r="BR345" s="6">
        <f>Interaktionsdiagramm!AC297</f>
        <v>-1705.375557413601</v>
      </c>
    </row>
    <row r="346" spans="69:70" x14ac:dyDescent="0.25">
      <c r="BQ346" s="6">
        <f>Interaktionsdiagramm!AD298</f>
        <v>818.95305699382004</v>
      </c>
      <c r="BR346" s="6">
        <f>Interaktionsdiagramm!AC298</f>
        <v>-1727.453699429243</v>
      </c>
    </row>
    <row r="347" spans="69:70" x14ac:dyDescent="0.25">
      <c r="BQ347" s="6">
        <f>Interaktionsdiagramm!AD299</f>
        <v>809.03716488609848</v>
      </c>
      <c r="BR347" s="6">
        <f>Interaktionsdiagramm!AC299</f>
        <v>-1747.9815751039209</v>
      </c>
    </row>
    <row r="348" spans="69:70" x14ac:dyDescent="0.25">
      <c r="BQ348" s="6">
        <f>Interaktionsdiagramm!AD300</f>
        <v>799.91518541415974</v>
      </c>
      <c r="BR348" s="6">
        <f>Interaktionsdiagramm!AC300</f>
        <v>-1766.7839867760672</v>
      </c>
    </row>
    <row r="349" spans="69:70" x14ac:dyDescent="0.25">
      <c r="BQ349" s="6">
        <f>Interaktionsdiagramm!AD301</f>
        <v>791.68175404590113</v>
      </c>
      <c r="BR349" s="6">
        <f>Interaktionsdiagramm!AC301</f>
        <v>-1783.6829993206522</v>
      </c>
    </row>
    <row r="350" spans="69:70" x14ac:dyDescent="0.25">
      <c r="BQ350" s="6">
        <f>Interaktionsdiagramm!AD302</f>
        <v>784.43368255363748</v>
      </c>
      <c r="BR350" s="6">
        <f>Interaktionsdiagramm!AC302</f>
        <v>-1798.4978864734301</v>
      </c>
    </row>
    <row r="351" spans="69:70" x14ac:dyDescent="0.25">
      <c r="BQ351" s="6">
        <f>Interaktionsdiagramm!AD303</f>
        <v>778.27001552698755</v>
      </c>
      <c r="BR351" s="6">
        <f>Interaktionsdiagramm!AC303</f>
        <v>-1811.0450758872532</v>
      </c>
    </row>
    <row r="352" spans="69:70" x14ac:dyDescent="0.25">
      <c r="BQ352" s="6">
        <f>Interaktionsdiagramm!AD304</f>
        <v>773.29208855151228</v>
      </c>
      <c r="BR352" s="6">
        <f>Interaktionsdiagramm!AC304</f>
        <v>-1821.1380928853755</v>
      </c>
    </row>
    <row r="353" spans="68:71" x14ac:dyDescent="0.25">
      <c r="BQ353" s="6">
        <f>Interaktionsdiagramm!AD305</f>
        <v>769.60358810845196</v>
      </c>
      <c r="BR353" s="6">
        <f>Interaktionsdiagramm!AC305</f>
        <v>-1828.5875028755463</v>
      </c>
    </row>
    <row r="354" spans="68:71" x14ac:dyDescent="0.25">
      <c r="BQ354" s="6">
        <f>Interaktionsdiagramm!AD306</f>
        <v>767.31061325296866</v>
      </c>
      <c r="BR354" s="6">
        <f>Interaktionsdiagramm!AC306</f>
        <v>-1833.2008523875513</v>
      </c>
    </row>
    <row r="355" spans="68:71" x14ac:dyDescent="0.25">
      <c r="BQ355" s="6">
        <f>Interaktionsdiagramm!AD307</f>
        <v>766.52173913043487</v>
      </c>
      <c r="BR355" s="6">
        <f>Interaktionsdiagramm!AC307</f>
        <v>-1834.7826086956522</v>
      </c>
    </row>
    <row r="356" spans="68:71" ht="15.75" thickBot="1" x14ac:dyDescent="0.3">
      <c r="BP356" s="78"/>
      <c r="BQ356" s="80">
        <f>Interaktionsdiagramm!AD308</f>
        <v>766.52173913043487</v>
      </c>
      <c r="BR356" s="80">
        <f>Interaktionsdiagramm!AC308</f>
        <v>-1834.7826086956522</v>
      </c>
      <c r="BS356" s="78"/>
    </row>
    <row r="357" spans="68:71" ht="15.75" thickTop="1" x14ac:dyDescent="0.25">
      <c r="BQ357" s="6">
        <f>Interaktionsdiagramm!AD317</f>
        <v>766.52173913043487</v>
      </c>
      <c r="BR357" s="6">
        <f>Interaktionsdiagramm!AC317</f>
        <v>-1834.7826086956522</v>
      </c>
    </row>
    <row r="358" spans="68:71" x14ac:dyDescent="0.25">
      <c r="BQ358" s="6">
        <f>Interaktionsdiagramm!AD318</f>
        <v>650.67505720823794</v>
      </c>
      <c r="BR358" s="6">
        <f>Interaktionsdiagramm!AC318</f>
        <v>-1577.3455377574371</v>
      </c>
    </row>
    <row r="359" spans="68:71" x14ac:dyDescent="0.25">
      <c r="BQ359" s="6">
        <f>Interaktionsdiagramm!AD319</f>
        <v>637.09670940149374</v>
      </c>
      <c r="BR359" s="6">
        <f>Interaktionsdiagramm!AC319</f>
        <v>-1547.3427288177572</v>
      </c>
    </row>
    <row r="360" spans="68:71" x14ac:dyDescent="0.25">
      <c r="BQ360" s="6">
        <f>Interaktionsdiagramm!AD320</f>
        <v>622.01426086179981</v>
      </c>
      <c r="BR360" s="6">
        <f>Interaktionsdiagramm!AC320</f>
        <v>-1514.3083266741735</v>
      </c>
    </row>
    <row r="361" spans="68:71" x14ac:dyDescent="0.25">
      <c r="BQ361" s="6">
        <f>Interaktionsdiagramm!AD321</f>
        <v>605.53628673452886</v>
      </c>
      <c r="BR361" s="6">
        <f>Interaktionsdiagramm!AC321</f>
        <v>-1478.4378640524237</v>
      </c>
    </row>
    <row r="362" spans="68:71" x14ac:dyDescent="0.25">
      <c r="BQ362" s="6">
        <f>Interaktionsdiagramm!AD322</f>
        <v>587.76888607484318</v>
      </c>
      <c r="BR362" s="6">
        <f>Interaktionsdiagramm!AC322</f>
        <v>-1439.9237944227225</v>
      </c>
    </row>
    <row r="363" spans="68:71" x14ac:dyDescent="0.25">
      <c r="BQ363" s="6">
        <f>Interaktionsdiagramm!AD323</f>
        <v>568.81574536398284</v>
      </c>
      <c r="BR363" s="6">
        <f>Interaktionsdiagramm!AC323</f>
        <v>-1398.9555523773201</v>
      </c>
    </row>
    <row r="364" spans="68:71" x14ac:dyDescent="0.25">
      <c r="BQ364" s="6">
        <f>Interaktionsdiagramm!AD324</f>
        <v>548.77820018750856</v>
      </c>
      <c r="BR364" s="6">
        <f>Interaktionsdiagramm!AC324</f>
        <v>-1355.7196125929636</v>
      </c>
    </row>
    <row r="365" spans="68:71" x14ac:dyDescent="0.25">
      <c r="BQ365" s="6">
        <f>Interaktionsdiagramm!AD325</f>
        <v>527.75529513503932</v>
      </c>
      <c r="BR365" s="6">
        <f>Interaktionsdiagramm!AC325</f>
        <v>-1310.3995474167996</v>
      </c>
    </row>
    <row r="366" spans="68:71" x14ac:dyDescent="0.25">
      <c r="BQ366" s="6">
        <f>Interaktionsdiagramm!AD326</f>
        <v>505.84384197889011</v>
      </c>
      <c r="BR366" s="6">
        <f>Interaktionsdiagramm!AC326</f>
        <v>-1263.1760831130744</v>
      </c>
    </row>
    <row r="367" spans="68:71" x14ac:dyDescent="0.25">
      <c r="BQ367" s="6">
        <f>Interaktionsdiagramm!AD327</f>
        <v>483.13847618695792</v>
      </c>
      <c r="BR367" s="6">
        <f>Interaktionsdiagramm!AC327</f>
        <v>-1214.2271548068172</v>
      </c>
    </row>
    <row r="368" spans="68:71" x14ac:dyDescent="0.25">
      <c r="BQ368" s="6">
        <f>Interaktionsdiagramm!AD328</f>
        <v>459.73171182323335</v>
      </c>
      <c r="BR368" s="6">
        <f>Interaktionsdiagramm!AC328</f>
        <v>-1163.7279601595965</v>
      </c>
    </row>
    <row r="369" spans="69:70" x14ac:dyDescent="0.25">
      <c r="BQ369" s="6">
        <f>Interaktionsdiagramm!AD329</f>
        <v>435.71399488741315</v>
      </c>
      <c r="BR369" s="6">
        <f>Interaktionsdiagramm!AC329</f>
        <v>-1111.8510118113459</v>
      </c>
    </row>
    <row r="370" spans="69:70" x14ac:dyDescent="0.25">
      <c r="BQ370" s="6">
        <f>Interaktionsdiagramm!AD330</f>
        <v>411.17375514327432</v>
      </c>
      <c r="BR370" s="6">
        <f>Interaktionsdiagramm!AC330</f>
        <v>-1058.7661886212379</v>
      </c>
    </row>
    <row r="371" spans="69:70" x14ac:dyDescent="0.25">
      <c r="BQ371" s="6">
        <f>Interaktionsdiagramm!AD331</f>
        <v>386.19745648371116</v>
      </c>
      <c r="BR371" s="6">
        <f>Interaktionsdiagramm!AC331</f>
        <v>-1004.6407857395598</v>
      </c>
    </row>
    <row r="372" spans="69:70" x14ac:dyDescent="0.25">
      <c r="BQ372" s="6">
        <f>Interaktionsdiagramm!AD332</f>
        <v>360.99011748530756</v>
      </c>
      <c r="BR372" s="6">
        <f>Interaktionsdiagramm!AC332</f>
        <v>-949.90727822303495</v>
      </c>
    </row>
    <row r="373" spans="69:70" x14ac:dyDescent="0.25">
      <c r="BQ373" s="6">
        <f>Interaktionsdiagramm!AD333</f>
        <v>336.44910898375002</v>
      </c>
      <c r="BR373" s="6">
        <f>Interaktionsdiagramm!AC333</f>
        <v>-896.53836886076647</v>
      </c>
    </row>
    <row r="374" spans="69:70" x14ac:dyDescent="0.25">
      <c r="BQ374" s="6">
        <f>Interaktionsdiagramm!AD334</f>
        <v>311.66862622005328</v>
      </c>
      <c r="BR374" s="6">
        <f>Interaktionsdiagramm!AC334</f>
        <v>-842.50131469979306</v>
      </c>
    </row>
    <row r="375" spans="69:70" x14ac:dyDescent="0.25">
      <c r="BQ375" s="6">
        <f>Interaktionsdiagramm!AD335</f>
        <v>286.72774557144703</v>
      </c>
      <c r="BR375" s="6">
        <f>Interaktionsdiagramm!AC335</f>
        <v>-787.95355445920541</v>
      </c>
    </row>
    <row r="376" spans="69:70" x14ac:dyDescent="0.25">
      <c r="BQ376" s="6">
        <f>Interaktionsdiagramm!AD336</f>
        <v>261.70380898182935</v>
      </c>
      <c r="BR376" s="6">
        <f>Interaktionsdiagramm!AC336</f>
        <v>-733.05017702646592</v>
      </c>
    </row>
    <row r="377" spans="69:70" x14ac:dyDescent="0.25">
      <c r="BQ377" s="6">
        <f>Interaktionsdiagramm!AD337</f>
        <v>236.29214609678652</v>
      </c>
      <c r="BR377" s="6">
        <f>Interaktionsdiagramm!AC337</f>
        <v>-676.99316421924505</v>
      </c>
    </row>
    <row r="378" spans="69:70" x14ac:dyDescent="0.25">
      <c r="BQ378" s="6">
        <f>Interaktionsdiagramm!AD338</f>
        <v>204.34844968917307</v>
      </c>
      <c r="BR378" s="6">
        <f>Interaktionsdiagramm!AC338</f>
        <v>-604.38726873225937</v>
      </c>
    </row>
    <row r="379" spans="69:70" x14ac:dyDescent="0.25">
      <c r="BQ379" s="6">
        <f>Interaktionsdiagramm!AD339</f>
        <v>172.5313420861965</v>
      </c>
      <c r="BR379" s="6">
        <f>Interaktionsdiagramm!AC339</f>
        <v>-531.85252479616224</v>
      </c>
    </row>
    <row r="380" spans="69:70" x14ac:dyDescent="0.25">
      <c r="BQ380" s="6">
        <f>Interaktionsdiagramm!AD340</f>
        <v>140.85020929149007</v>
      </c>
      <c r="BR380" s="6">
        <f>Interaktionsdiagramm!AC340</f>
        <v>-459.41162511542007</v>
      </c>
    </row>
    <row r="381" spans="69:70" x14ac:dyDescent="0.25">
      <c r="BQ381" s="6">
        <f>Interaktionsdiagramm!AD341</f>
        <v>109.30196874503009</v>
      </c>
      <c r="BR381" s="6">
        <f>Interaktionsdiagramm!AC341</f>
        <v>-387.06228093851405</v>
      </c>
    </row>
    <row r="382" spans="69:70" x14ac:dyDescent="0.25">
      <c r="BQ382" s="6">
        <f>Interaktionsdiagramm!AD342</f>
        <v>77.883597759588881</v>
      </c>
      <c r="BR382" s="6">
        <f>Interaktionsdiagramm!AC342</f>
        <v>-314.80223692635354</v>
      </c>
    </row>
    <row r="383" spans="69:70" x14ac:dyDescent="0.25">
      <c r="BQ383" s="6">
        <f>Interaktionsdiagramm!AD343</f>
        <v>46.592132162725321</v>
      </c>
      <c r="BR383" s="6">
        <f>Interaktionsdiagramm!AC343</f>
        <v>-242.62927054478325</v>
      </c>
    </row>
    <row r="384" spans="69:70" x14ac:dyDescent="0.25">
      <c r="BQ384" s="6">
        <f>Interaktionsdiagramm!AD344</f>
        <v>15.424664974129046</v>
      </c>
      <c r="BR384" s="6">
        <f>Interaktionsdiagramm!AC344</f>
        <v>-170.5411914702853</v>
      </c>
    </row>
    <row r="385" spans="69:70" x14ac:dyDescent="0.25">
      <c r="BQ385" s="6">
        <f>Interaktionsdiagramm!AD345</f>
        <v>-15.621654882715228</v>
      </c>
      <c r="BR385" s="6">
        <f>Interaktionsdiagramm!AC345</f>
        <v>-98.535841008563352</v>
      </c>
    </row>
    <row r="386" spans="69:70" x14ac:dyDescent="0.25">
      <c r="BQ386" s="6">
        <f>Interaktionsdiagramm!AD346</f>
        <v>-46.549623835553575</v>
      </c>
      <c r="BR386" s="6">
        <f>Interaktionsdiagramm!AC346</f>
        <v>-26.611091525671441</v>
      </c>
    </row>
    <row r="387" spans="69:70" x14ac:dyDescent="0.25">
      <c r="BQ387" s="6">
        <f>Interaktionsdiagramm!AD347</f>
        <v>-77.361984886052738</v>
      </c>
      <c r="BR387" s="6">
        <f>Interaktionsdiagramm!AC347</f>
        <v>45.235154108625466</v>
      </c>
    </row>
    <row r="388" spans="69:70" x14ac:dyDescent="0.25">
      <c r="BQ388" s="6">
        <f>Interaktionsdiagramm!AD348</f>
        <v>-107.70824320552325</v>
      </c>
      <c r="BR388" s="6">
        <f>Interaktionsdiagramm!AC348</f>
        <v>116.12199907663907</v>
      </c>
    </row>
    <row r="389" spans="69:70" x14ac:dyDescent="0.25">
      <c r="BQ389" s="6">
        <f>Interaktionsdiagramm!AD349</f>
        <v>-137.71860912398225</v>
      </c>
      <c r="BR389" s="6">
        <f>Interaktionsdiagramm!AC349</f>
        <v>186.3704077164719</v>
      </c>
    </row>
    <row r="390" spans="69:70" x14ac:dyDescent="0.25">
      <c r="BQ390" s="6">
        <f>Interaktionsdiagramm!AD350</f>
        <v>-167.64850618656769</v>
      </c>
      <c r="BR390" s="6">
        <f>Interaktionsdiagramm!AC350</f>
        <v>256.61447335677764</v>
      </c>
    </row>
    <row r="391" spans="69:70" x14ac:dyDescent="0.25">
      <c r="BQ391" s="6">
        <f>Interaktionsdiagramm!AD351</f>
        <v>-197.50047530308132</v>
      </c>
      <c r="BR391" s="6">
        <f>Interaktionsdiagramm!AC351</f>
        <v>326.85617644515793</v>
      </c>
    </row>
    <row r="392" spans="69:70" x14ac:dyDescent="0.25">
      <c r="BQ392" s="6">
        <f>Interaktionsdiagramm!AD352</f>
        <v>-227.27700961753521</v>
      </c>
      <c r="BR392" s="6">
        <f>Interaktionsdiagramm!AC352</f>
        <v>397.0974695355888</v>
      </c>
    </row>
    <row r="393" spans="69:70" x14ac:dyDescent="0.25">
      <c r="BQ393" s="6">
        <f>Interaktionsdiagramm!AD353</f>
        <v>-256.98055555555555</v>
      </c>
      <c r="BR393" s="6">
        <f>Interaktionsdiagramm!AC353</f>
        <v>467.34027777777771</v>
      </c>
    </row>
    <row r="394" spans="69:70" x14ac:dyDescent="0.25">
      <c r="BQ394" s="6">
        <f>Interaktionsdiagramm!AD354</f>
        <v>-259.59714233759854</v>
      </c>
      <c r="BR394" s="6">
        <f>Interaktionsdiagramm!AC354</f>
        <v>473.66479942907665</v>
      </c>
    </row>
    <row r="395" spans="69:70" x14ac:dyDescent="0.25">
      <c r="BQ395" s="6">
        <f>Interaktionsdiagramm!AD355</f>
        <v>-262.22117551171453</v>
      </c>
      <c r="BR395" s="6">
        <f>Interaktionsdiagramm!AC355</f>
        <v>480.01023946210125</v>
      </c>
    </row>
    <row r="396" spans="69:70" x14ac:dyDescent="0.25">
      <c r="BQ396" s="6">
        <f>Interaktionsdiagramm!AD356</f>
        <v>-264.8527198640428</v>
      </c>
      <c r="BR396" s="6">
        <f>Interaktionsdiagramm!AC356</f>
        <v>486.37681039337792</v>
      </c>
    </row>
    <row r="397" spans="69:70" x14ac:dyDescent="0.25">
      <c r="BQ397" s="6">
        <f>Interaktionsdiagramm!AD357</f>
        <v>-267.49184095404667</v>
      </c>
      <c r="BR397" s="6">
        <f>Interaktionsdiagramm!AC357</f>
        <v>492.76472776457888</v>
      </c>
    </row>
    <row r="398" spans="69:70" x14ac:dyDescent="0.25">
      <c r="BQ398" s="6">
        <f>Interaktionsdiagramm!AD358</f>
        <v>-270.13860512565492</v>
      </c>
      <c r="BR398" s="6">
        <f>Interaktionsdiagramm!AC358</f>
        <v>499.17421019654427</v>
      </c>
    </row>
    <row r="399" spans="69:70" x14ac:dyDescent="0.25">
      <c r="BQ399" s="6">
        <f>Interaktionsdiagramm!AD359</f>
        <v>-272.79307951858385</v>
      </c>
      <c r="BR399" s="6">
        <f>Interaktionsdiagramm!AC359</f>
        <v>505.60547944446074</v>
      </c>
    </row>
    <row r="400" spans="69:70" x14ac:dyDescent="0.25">
      <c r="BQ400" s="6">
        <f>Interaktionsdiagramm!AD360</f>
        <v>-275.45533207984715</v>
      </c>
      <c r="BR400" s="6">
        <f>Interaktionsdiagramm!AC360</f>
        <v>512.05876045424043</v>
      </c>
    </row>
    <row r="401" spans="69:70" x14ac:dyDescent="0.25">
      <c r="BQ401" s="6">
        <f>Interaktionsdiagramm!AD361</f>
        <v>-278.12543157545042</v>
      </c>
      <c r="BR401" s="6">
        <f>Interaktionsdiagramm!AC361</f>
        <v>518.53428142010978</v>
      </c>
    </row>
    <row r="402" spans="69:70" x14ac:dyDescent="0.25">
      <c r="BQ402" s="6">
        <f>Interaktionsdiagramm!AD362</f>
        <v>-280.80344760227956</v>
      </c>
      <c r="BR402" s="6">
        <f>Interaktionsdiagramm!AC362</f>
        <v>525.03227384345689</v>
      </c>
    </row>
    <row r="403" spans="69:70" x14ac:dyDescent="0.25">
      <c r="BQ403" s="6">
        <f>Interaktionsdiagramm!AD363</f>
        <v>-283.48945060018457</v>
      </c>
      <c r="BR403" s="6">
        <f>Interaktionsdiagramm!AC363</f>
        <v>531.55297259296538</v>
      </c>
    </row>
    <row r="404" spans="69:70" x14ac:dyDescent="0.25">
      <c r="BQ404" s="6">
        <f>Interaktionsdiagramm!AD364</f>
        <v>-286.18351186425963</v>
      </c>
      <c r="BR404" s="6">
        <f>Interaktionsdiagramm!AC364</f>
        <v>538.09661596605815</v>
      </c>
    </row>
    <row r="405" spans="69:70" x14ac:dyDescent="0.25">
      <c r="BQ405" s="6">
        <f>Interaktionsdiagramm!AD365</f>
        <v>-288.88570355732423</v>
      </c>
      <c r="BR405" s="6">
        <f>Interaktionsdiagramm!AC365</f>
        <v>544.6634457516933</v>
      </c>
    </row>
    <row r="406" spans="69:70" x14ac:dyDescent="0.25">
      <c r="BQ406" s="6">
        <f>Interaktionsdiagramm!AD366</f>
        <v>-291.59609872261325</v>
      </c>
      <c r="BR406" s="6">
        <f>Interaktionsdiagramm!AC366</f>
        <v>551.25370729455221</v>
      </c>
    </row>
    <row r="407" spans="69:70" x14ac:dyDescent="0.25">
      <c r="BQ407" s="6">
        <f>Interaktionsdiagramm!AD367</f>
        <v>-294.31477129666956</v>
      </c>
      <c r="BR407" s="6">
        <f>Interaktionsdiagramm!AC367</f>
        <v>557.86764956063689</v>
      </c>
    </row>
    <row r="408" spans="69:70" x14ac:dyDescent="0.25">
      <c r="BQ408" s="6">
        <f>Interaktionsdiagramm!AD368</f>
        <v>-297.04179612245355</v>
      </c>
      <c r="BR408" s="6">
        <f>Interaktionsdiagramm!AC368</f>
        <v>564.50552520433621</v>
      </c>
    </row>
    <row r="409" spans="69:70" x14ac:dyDescent="0.25">
      <c r="BQ409" s="6">
        <f>Interaktionsdiagramm!AD369</f>
        <v>-299.77724896266557</v>
      </c>
      <c r="BR409" s="6">
        <f>Interaktionsdiagramm!AC369</f>
        <v>571.16759063698157</v>
      </c>
    </row>
    <row r="410" spans="69:70" x14ac:dyDescent="0.25">
      <c r="BQ410" s="6">
        <f>Interaktionsdiagramm!AD370</f>
        <v>-302.52120651328704</v>
      </c>
      <c r="BR410" s="6">
        <f>Interaktionsdiagramm!AC370</f>
        <v>577.85410609693872</v>
      </c>
    </row>
    <row r="411" spans="69:70" x14ac:dyDescent="0.25">
      <c r="BQ411" s="6">
        <f>Interaktionsdiagramm!AD371</f>
        <v>-305.27374641734701</v>
      </c>
      <c r="BR411" s="6">
        <f>Interaktionsdiagramm!AC371</f>
        <v>584.56533572127626</v>
      </c>
    </row>
    <row r="412" spans="69:70" x14ac:dyDescent="0.25">
      <c r="BQ412" s="6">
        <f>Interaktionsdiagramm!AD372</f>
        <v>-308.03494727891149</v>
      </c>
      <c r="BR412" s="6">
        <f>Interaktionsdiagramm!AC372</f>
        <v>591.3015476190476</v>
      </c>
    </row>
    <row r="413" spans="69:70" x14ac:dyDescent="0.25">
      <c r="BQ413" s="6">
        <f>Interaktionsdiagramm!AD373</f>
        <v>-310.80488867730588</v>
      </c>
      <c r="BR413" s="6">
        <f>Interaktionsdiagramm!AC373</f>
        <v>598.06301394623608</v>
      </c>
    </row>
    <row r="414" spans="69:70" x14ac:dyDescent="0.25">
      <c r="BQ414" s="6">
        <f>Interaktionsdiagramm!AD374</f>
        <v>-313.58365118156985</v>
      </c>
      <c r="BR414" s="6">
        <f>Interaktionsdiagramm!AC374</f>
        <v>604.85001098240014</v>
      </c>
    </row>
    <row r="415" spans="69:70" x14ac:dyDescent="0.25">
      <c r="BQ415" s="6">
        <f>Interaktionsdiagramm!AD375</f>
        <v>-316.37131636515079</v>
      </c>
      <c r="BR415" s="6">
        <f>Interaktionsdiagramm!AC375</f>
        <v>611.66281920906897</v>
      </c>
    </row>
    <row r="416" spans="69:70" x14ac:dyDescent="0.25">
      <c r="BQ416" s="6">
        <f>Interaktionsdiagramm!AD376</f>
        <v>-319.16796682083913</v>
      </c>
      <c r="BR416" s="6">
        <f>Interaktionsdiagramm!AC376</f>
        <v>618.50172338993332</v>
      </c>
    </row>
    <row r="417" spans="69:70" x14ac:dyDescent="0.25">
      <c r="BQ417" s="6">
        <f>Interaktionsdiagramm!AD377</f>
        <v>-321.97368617594708</v>
      </c>
      <c r="BR417" s="6">
        <f>Interaktionsdiagramm!AC377</f>
        <v>625.36701265287638</v>
      </c>
    </row>
    <row r="418" spans="69:70" x14ac:dyDescent="0.25">
      <c r="BQ418" s="6">
        <f>Interaktionsdiagramm!AD378</f>
        <v>-324.78855910774115</v>
      </c>
      <c r="BR418" s="6">
        <f>Interaktionsdiagramm!AC378</f>
        <v>632.25898057390475</v>
      </c>
    </row>
    <row r="419" spans="69:70" x14ac:dyDescent="0.25">
      <c r="BQ419" s="6">
        <f>Interaktionsdiagramm!AD379</f>
        <v>-327.61267135912357</v>
      </c>
      <c r="BR419" s="6">
        <f>Interaktionsdiagramm!AC379</f>
        <v>639.17792526301514</v>
      </c>
    </row>
    <row r="420" spans="69:70" x14ac:dyDescent="0.25">
      <c r="BQ420" s="6">
        <f>Interaktionsdiagramm!AD380</f>
        <v>-330.44610975457579</v>
      </c>
      <c r="BR420" s="6">
        <f>Interaktionsdiagramm!AC380</f>
        <v>646.12414945206706</v>
      </c>
    </row>
    <row r="421" spans="69:70" x14ac:dyDescent="0.25">
      <c r="BQ421" s="6">
        <f>Interaktionsdiagramm!AD381</f>
        <v>-333.28896221636126</v>
      </c>
      <c r="BR421" s="6">
        <f>Interaktionsdiagramm!AC381</f>
        <v>653.09796058469965</v>
      </c>
    </row>
    <row r="422" spans="69:70" x14ac:dyDescent="0.25">
      <c r="BQ422" s="6">
        <f>Interaktionsdiagramm!AD382</f>
        <v>-336.14131778099215</v>
      </c>
      <c r="BR422" s="6">
        <f>Interaktionsdiagramm!AC382</f>
        <v>660.09967090835642</v>
      </c>
    </row>
    <row r="423" spans="69:70" x14ac:dyDescent="0.25">
      <c r="BQ423" s="6">
        <f>Interaktionsdiagramm!AD383</f>
        <v>-339.00326661597222</v>
      </c>
      <c r="BR423" s="6">
        <f>Interaktionsdiagramm!AC383</f>
        <v>667.1295975684825</v>
      </c>
    </row>
    <row r="424" spans="69:70" x14ac:dyDescent="0.25">
      <c r="BQ424" s="6">
        <f>Interaktionsdiagramm!AD384</f>
        <v>-341.87490003680779</v>
      </c>
      <c r="BR424" s="6">
        <f>Interaktionsdiagramm!AC384</f>
        <v>674.1880627049386</v>
      </c>
    </row>
    <row r="425" spans="69:70" x14ac:dyDescent="0.25">
      <c r="BQ425" s="6">
        <f>Interaktionsdiagramm!AD385</f>
        <v>-344.75631052430049</v>
      </c>
      <c r="BR425" s="6">
        <f>Interaktionsdiagramm!AC385</f>
        <v>681.27539355070633</v>
      </c>
    </row>
    <row r="426" spans="69:70" x14ac:dyDescent="0.25">
      <c r="BQ426" s="6">
        <f>Interaktionsdiagramm!AD386</f>
        <v>-347.64759174212173</v>
      </c>
      <c r="BR426" s="6">
        <f>Interaktionsdiagramm!AC386</f>
        <v>688.39192253294095</v>
      </c>
    </row>
    <row r="427" spans="69:70" x14ac:dyDescent="0.25">
      <c r="BQ427" s="6">
        <f>Interaktionsdiagramm!AD387</f>
        <v>-349.86920468739686</v>
      </c>
      <c r="BR427" s="6">
        <f>Interaktionsdiagramm!AC387</f>
        <v>694.02768989360311</v>
      </c>
    </row>
    <row r="428" spans="69:70" x14ac:dyDescent="0.25">
      <c r="BQ428" s="6">
        <f>Interaktionsdiagramm!AD388</f>
        <v>-352.0699868621781</v>
      </c>
      <c r="BR428" s="6">
        <f>Interaktionsdiagramm!AC388</f>
        <v>699.62468635834421</v>
      </c>
    </row>
    <row r="429" spans="69:70" x14ac:dyDescent="0.25">
      <c r="BQ429" s="6">
        <f>Interaktionsdiagramm!AD389</f>
        <v>-354.2809280356006</v>
      </c>
      <c r="BR429" s="6">
        <f>Interaktionsdiagramm!AC389</f>
        <v>705.25191045325266</v>
      </c>
    </row>
    <row r="430" spans="69:70" x14ac:dyDescent="0.25">
      <c r="BQ430" s="6">
        <f>Interaktionsdiagramm!AD390</f>
        <v>-356.50212678435861</v>
      </c>
      <c r="BR430" s="6">
        <f>Interaktionsdiagramm!AC390</f>
        <v>710.90971644204251</v>
      </c>
    </row>
    <row r="431" spans="69:70" x14ac:dyDescent="0.25">
      <c r="BQ431" s="6">
        <f>Interaktionsdiagramm!AD391</f>
        <v>-358.73368296029713</v>
      </c>
      <c r="BR431" s="6">
        <f>Interaktionsdiagramm!AC391</f>
        <v>716.59846432553491</v>
      </c>
    </row>
    <row r="432" spans="69:70" x14ac:dyDescent="0.25">
      <c r="BQ432" s="6">
        <f>Interaktionsdiagramm!AD392</f>
        <v>-360.9756977097386</v>
      </c>
      <c r="BR432" s="6">
        <f>Interaktionsdiagramm!AC392</f>
        <v>722.3185199581759</v>
      </c>
    </row>
    <row r="433" spans="69:70" x14ac:dyDescent="0.25">
      <c r="BQ433" s="6">
        <f>Interaktionsdiagramm!AD393</f>
        <v>-363.22827349319118</v>
      </c>
      <c r="BR433" s="6">
        <f>Interaktionsdiagramm!AC393</f>
        <v>728.07025516758551</v>
      </c>
    </row>
    <row r="434" spans="69:70" x14ac:dyDescent="0.25">
      <c r="BQ434" s="6">
        <f>Interaktionsdiagramm!AD394</f>
        <v>-365.49151410531675</v>
      </c>
      <c r="BR434" s="6">
        <f>Interaktionsdiagramm!AC394</f>
        <v>733.85404787690049</v>
      </c>
    </row>
    <row r="435" spans="69:70" x14ac:dyDescent="0.25">
      <c r="BQ435" s="6">
        <f>Interaktionsdiagramm!AD395</f>
        <v>-367.76552469524881</v>
      </c>
      <c r="BR435" s="6">
        <f>Interaktionsdiagramm!AC395</f>
        <v>739.67028223020418</v>
      </c>
    </row>
    <row r="436" spans="69:70" x14ac:dyDescent="0.25">
      <c r="BQ436" s="6">
        <f>Interaktionsdiagramm!AD396</f>
        <v>-370.0504117872398</v>
      </c>
      <c r="BR436" s="6">
        <f>Interaktionsdiagramm!AC396</f>
        <v>745.51934872108598</v>
      </c>
    </row>
    <row r="437" spans="69:70" x14ac:dyDescent="0.25">
      <c r="BQ437" s="6">
        <f>Interaktionsdiagramm!AD397</f>
        <v>-372.34628330162383</v>
      </c>
      <c r="BR437" s="6">
        <f>Interaktionsdiagramm!AC397</f>
        <v>751.4016443243504</v>
      </c>
    </row>
    <row r="438" spans="69:70" x14ac:dyDescent="0.25">
      <c r="BQ438" s="6">
        <f>Interaktionsdiagramm!AD398</f>
        <v>-374.65324857612143</v>
      </c>
      <c r="BR438" s="6">
        <f>Interaktionsdiagramm!AC398</f>
        <v>757.31757263104964</v>
      </c>
    </row>
    <row r="439" spans="69:70" x14ac:dyDescent="0.25">
      <c r="BQ439" s="6">
        <f>Interaktionsdiagramm!AD399</f>
        <v>-376.97141838748217</v>
      </c>
      <c r="BR439" s="6">
        <f>Interaktionsdiagramm!AC399</f>
        <v>763.26754398689684</v>
      </c>
    </row>
    <row r="440" spans="69:70" x14ac:dyDescent="0.25">
      <c r="BQ440" s="6">
        <f>Interaktionsdiagramm!AD400</f>
        <v>-379.30090497346936</v>
      </c>
      <c r="BR440" s="6">
        <f>Interaktionsdiagramm!AC400</f>
        <v>769.251975634171</v>
      </c>
    </row>
    <row r="441" spans="69:70" x14ac:dyDescent="0.25">
      <c r="BQ441" s="6">
        <f>Interaktionsdiagramm!AD401</f>
        <v>-381.64182205519421</v>
      </c>
      <c r="BR441" s="6">
        <f>Interaktionsdiagramm!AC401</f>
        <v>775.27129185721856</v>
      </c>
    </row>
    <row r="442" spans="69:70" x14ac:dyDescent="0.25">
      <c r="BQ442" s="6">
        <f>Interaktionsdiagramm!AD402</f>
        <v>-383.99428485979547</v>
      </c>
      <c r="BR442" s="6">
        <f>Interaktionsdiagramm!AC402</f>
        <v>781.32592413164127</v>
      </c>
    </row>
    <row r="443" spans="69:70" x14ac:dyDescent="0.25">
      <c r="BQ443" s="6">
        <f>Interaktionsdiagramm!AD403</f>
        <v>-386.35841014348159</v>
      </c>
      <c r="BR443" s="6">
        <f>Interaktionsdiagramm!AC403</f>
        <v>787.41631127731091</v>
      </c>
    </row>
    <row r="444" spans="69:70" x14ac:dyDescent="0.25">
      <c r="BQ444" s="6">
        <f>Interaktionsdiagramm!AD404</f>
        <v>-388.73431621492369</v>
      </c>
      <c r="BR444" s="6">
        <f>Interaktionsdiagramm!AC404</f>
        <v>793.54289961528957</v>
      </c>
    </row>
    <row r="445" spans="69:70" x14ac:dyDescent="0.25">
      <c r="BQ445" s="6">
        <f>Interaktionsdiagramm!AD405</f>
        <v>-391.12212295901742</v>
      </c>
      <c r="BR445" s="6">
        <f>Interaktionsdiagramm!AC405</f>
        <v>799.70614312880593</v>
      </c>
    </row>
    <row r="446" spans="69:70" x14ac:dyDescent="0.25">
      <c r="BQ446" s="6">
        <f>Interaktionsdiagramm!AD406</f>
        <v>-393.52195186100943</v>
      </c>
      <c r="BR446" s="6">
        <f>Interaktionsdiagramm!AC406</f>
        <v>805.90650362838585</v>
      </c>
    </row>
    <row r="447" spans="69:70" x14ac:dyDescent="0.25">
      <c r="BQ447" s="6">
        <f>Interaktionsdiagramm!AD407</f>
        <v>-395.93392603099005</v>
      </c>
      <c r="BR447" s="6">
        <f>Interaktionsdiagramm!AC407</f>
        <v>812.14445092127289</v>
      </c>
    </row>
    <row r="448" spans="69:70" x14ac:dyDescent="0.25">
      <c r="BQ448" s="6">
        <f>Interaktionsdiagramm!AD408</f>
        <v>-398.3581702287654</v>
      </c>
      <c r="BR448" s="6">
        <f>Interaktionsdiagramm!AC408</f>
        <v>818.42046298527214</v>
      </c>
    </row>
    <row r="449" spans="69:70" x14ac:dyDescent="0.25">
      <c r="BQ449" s="6">
        <f>Interaktionsdiagramm!AD409</f>
        <v>-400.79481088910063</v>
      </c>
      <c r="BR449" s="6">
        <f>Interaktionsdiagramm!AC409</f>
        <v>824.73502614714698</v>
      </c>
    </row>
    <row r="450" spans="69:70" x14ac:dyDescent="0.25">
      <c r="BQ450" s="6">
        <f>Interaktionsdiagramm!AD410</f>
        <v>-403.24397614734539</v>
      </c>
      <c r="BR450" s="6">
        <f>Interaktionsdiagramm!AC410</f>
        <v>831.08863526570667</v>
      </c>
    </row>
    <row r="451" spans="69:70" x14ac:dyDescent="0.25">
      <c r="BQ451" s="6">
        <f>Interaktionsdiagramm!AD411</f>
        <v>-405.70579586544193</v>
      </c>
      <c r="BR451" s="6">
        <f>Interaktionsdiagramm!AC411</f>
        <v>837.48179391974202</v>
      </c>
    </row>
    <row r="452" spans="69:70" x14ac:dyDescent="0.25">
      <c r="BQ452" s="6">
        <f>Interaktionsdiagramm!AD412</f>
        <v>-408.18040165831655</v>
      </c>
      <c r="BR452" s="6">
        <f>Interaktionsdiagramm!AC412</f>
        <v>843.91501460094162</v>
      </c>
    </row>
    <row r="453" spans="69:70" x14ac:dyDescent="0.25">
      <c r="BQ453" s="6">
        <f>Interaktionsdiagramm!AD413</f>
        <v>-410.66792692066042</v>
      </c>
      <c r="BR453" s="6">
        <f>Interaktionsdiagramm!AC413</f>
        <v>850.3888189119574</v>
      </c>
    </row>
    <row r="454" spans="69:70" x14ac:dyDescent="0.25">
      <c r="BQ454" s="6">
        <f>Interaktionsdiagramm!AD414</f>
        <v>-413.16850685409895</v>
      </c>
      <c r="BR454" s="6">
        <f>Interaktionsdiagramm!AC414</f>
        <v>856.90373776977401</v>
      </c>
    </row>
    <row r="455" spans="69:70" x14ac:dyDescent="0.25">
      <c r="BQ455" s="6">
        <f>Interaktionsdiagramm!AD415</f>
        <v>-415.68227849475437</v>
      </c>
      <c r="BR455" s="6">
        <f>Interaktionsdiagramm!AC415</f>
        <v>863.46031161455221</v>
      </c>
    </row>
    <row r="456" spans="69:70" x14ac:dyDescent="0.25">
      <c r="BQ456" s="6">
        <f>Interaktionsdiagramm!AD416</f>
        <v>-418.20938074119874</v>
      </c>
      <c r="BR456" s="6">
        <f>Interaktionsdiagramm!AC416</f>
        <v>870.0590906241124</v>
      </c>
    </row>
    <row r="457" spans="69:70" x14ac:dyDescent="0.25">
      <c r="BQ457" s="6">
        <f>Interaktionsdiagramm!AD417</f>
        <v>-420.74995438280371</v>
      </c>
      <c r="BR457" s="6">
        <f>Interaktionsdiagramm!AC417</f>
        <v>876.70063493424379</v>
      </c>
    </row>
    <row r="458" spans="69:70" x14ac:dyDescent="0.25">
      <c r="BQ458" s="6">
        <f>Interaktionsdiagramm!AD418</f>
        <v>-423.30414212848655</v>
      </c>
      <c r="BR458" s="6">
        <f>Interaktionsdiagramm!AC418</f>
        <v>883.38551486502467</v>
      </c>
    </row>
    <row r="459" spans="69:70" x14ac:dyDescent="0.25">
      <c r="BQ459" s="6">
        <f>Interaktionsdiagramm!AD419</f>
        <v>-425.87208863584908</v>
      </c>
      <c r="BR459" s="6">
        <f>Interaktionsdiagramm!AC419</f>
        <v>890.11431115333562</v>
      </c>
    </row>
    <row r="460" spans="69:70" x14ac:dyDescent="0.25">
      <c r="BQ460" s="6">
        <f>Interaktionsdiagramm!AD420</f>
        <v>-428.45394054071483</v>
      </c>
      <c r="BR460" s="6">
        <f>Interaktionsdiagramm!AC420</f>
        <v>896.88761519178172</v>
      </c>
    </row>
    <row r="461" spans="69:70" x14ac:dyDescent="0.25">
      <c r="BQ461" s="6">
        <f>Interaktionsdiagramm!AD421</f>
        <v>-431.04984648706244</v>
      </c>
      <c r="BR461" s="6">
        <f>Interaktionsdiagramm!AC421</f>
        <v>903.70602927421476</v>
      </c>
    </row>
    <row r="462" spans="69:70" x14ac:dyDescent="0.25">
      <c r="BQ462" s="6">
        <f>Interaktionsdiagramm!AD422</f>
        <v>-433.65995715735016</v>
      </c>
      <c r="BR462" s="6">
        <f>Interaktionsdiagramm!AC422</f>
        <v>910.57016684807468</v>
      </c>
    </row>
    <row r="463" spans="69:70" x14ac:dyDescent="0.25">
      <c r="BQ463" s="6">
        <f>Interaktionsdiagramm!AD423</f>
        <v>-436.28442530323883</v>
      </c>
      <c r="BR463" s="6">
        <f>Interaktionsdiagramm!AC423</f>
        <v>917.48065277377782</v>
      </c>
    </row>
    <row r="464" spans="69:70" x14ac:dyDescent="0.25">
      <c r="BQ464" s="6">
        <f>Interaktionsdiagramm!AD424</f>
        <v>-438.92340577670228</v>
      </c>
      <c r="BR464" s="6">
        <f>Interaktionsdiagramm!AC424</f>
        <v>924.43812359137507</v>
      </c>
    </row>
    <row r="465" spans="69:70" x14ac:dyDescent="0.25">
      <c r="BQ465" s="6">
        <f>Interaktionsdiagramm!AD425</f>
        <v>-441.57705556152723</v>
      </c>
      <c r="BR465" s="6">
        <f>Interaktionsdiagramm!AC425</f>
        <v>931.44322779471986</v>
      </c>
    </row>
    <row r="466" spans="69:70" x14ac:dyDescent="0.25">
      <c r="BQ466" s="6">
        <f>Interaktionsdiagramm!AD426</f>
        <v>-444.24553380519939</v>
      </c>
      <c r="BR466" s="6">
        <f>Interaktionsdiagramm!AC426</f>
        <v>938.49662611339943</v>
      </c>
    </row>
    <row r="467" spans="69:70" x14ac:dyDescent="0.25">
      <c r="BQ467" s="6">
        <f>Interaktionsdiagramm!AD427</f>
        <v>-446.92900185117071</v>
      </c>
      <c r="BR467" s="6">
        <f>Interaktionsdiagramm!AC427</f>
        <v>945.59899180268144</v>
      </c>
    </row>
    <row r="468" spans="69:70" x14ac:dyDescent="0.25">
      <c r="BQ468" s="6">
        <f>Interaktionsdiagramm!AD428</f>
        <v>-449.62762327149989</v>
      </c>
      <c r="BR468" s="6">
        <f>Interaktionsdiagramm!AC428</f>
        <v>952.75101094173976</v>
      </c>
    </row>
    <row r="469" spans="69:70" x14ac:dyDescent="0.25">
      <c r="BQ469" s="6">
        <f>Interaktionsdiagramm!AD429</f>
        <v>-452.34156389987095</v>
      </c>
      <c r="BR469" s="6">
        <f>Interaktionsdiagramm!AC429</f>
        <v>959.95338274045537</v>
      </c>
    </row>
    <row r="470" spans="69:70" x14ac:dyDescent="0.25">
      <c r="BQ470" s="6">
        <f>Interaktionsdiagramm!AD430</f>
        <v>-455.07099186496498</v>
      </c>
      <c r="BR470" s="6">
        <f>Interaktionsdiagramm!AC430</f>
        <v>967.20681985504882</v>
      </c>
    </row>
    <row r="471" spans="69:70" x14ac:dyDescent="0.25">
      <c r="BQ471" s="6">
        <f>Interaktionsdiagramm!AD431</f>
        <v>-457.81607762419736</v>
      </c>
      <c r="BR471" s="6">
        <f>Interaktionsdiagramm!AC431</f>
        <v>974.51204871287769</v>
      </c>
    </row>
    <row r="472" spans="69:70" x14ac:dyDescent="0.25">
      <c r="BQ472" s="6">
        <f>Interaktionsdiagramm!AD432</f>
        <v>-460.57699399779756</v>
      </c>
      <c r="BR472" s="6">
        <f>Interaktionsdiagramm!AC432</f>
        <v>981.86980984668457</v>
      </c>
    </row>
    <row r="473" spans="69:70" x14ac:dyDescent="0.25">
      <c r="BQ473" s="6">
        <f>Interaktionsdiagramm!AD433</f>
        <v>-463.3539162032277</v>
      </c>
      <c r="BR473" s="6">
        <f>Interaktionsdiagramm!AC433</f>
        <v>989.28085823863023</v>
      </c>
    </row>
    <row r="474" spans="69:70" x14ac:dyDescent="0.25">
      <c r="BQ474" s="6">
        <f>Interaktionsdiagramm!AD434</f>
        <v>-466.14702188992726</v>
      </c>
      <c r="BR474" s="6">
        <f>Interaktionsdiagramm!AC434</f>
        <v>996.74596367444951</v>
      </c>
    </row>
    <row r="475" spans="69:70" x14ac:dyDescent="0.25">
      <c r="BQ475" s="6">
        <f>Interaktionsdiagramm!AD435</f>
        <v>-468.95649117437165</v>
      </c>
      <c r="BR475" s="6">
        <f>Interaktionsdiagramm!AC435</f>
        <v>1004.2659111080661</v>
      </c>
    </row>
    <row r="476" spans="69:70" x14ac:dyDescent="0.25">
      <c r="BQ476" s="6">
        <f>Interaktionsdiagramm!AD436</f>
        <v>-471.7825066754308</v>
      </c>
      <c r="BR476" s="6">
        <f>Interaktionsdiagramm!AC436</f>
        <v>1011.8415010370497</v>
      </c>
    </row>
    <row r="477" spans="69:70" x14ac:dyDescent="0.25">
      <c r="BQ477" s="6">
        <f>Interaktionsdiagramm!AD437</f>
        <v>-474.62525355001054</v>
      </c>
      <c r="BR477" s="6">
        <f>Interaktionsdiagramm!AC437</f>
        <v>1019.4735498892669</v>
      </c>
    </row>
    <row r="478" spans="69:70" x14ac:dyDescent="0.25">
      <c r="BQ478" s="6">
        <f>Interaktionsdiagramm!AD438</f>
        <v>-477.4849195289633</v>
      </c>
      <c r="BR478" s="6">
        <f>Interaktionsdiagramm!AC438</f>
        <v>1027.1628904211404</v>
      </c>
    </row>
    <row r="479" spans="69:70" x14ac:dyDescent="0.25">
      <c r="BQ479" s="6">
        <f>Interaktionsdiagramm!AD439</f>
        <v>-480.36169495324611</v>
      </c>
      <c r="BR479" s="6">
        <f>Interaktionsdiagramm!AC439</f>
        <v>1034.9103721279198</v>
      </c>
    </row>
    <row r="480" spans="69:70" x14ac:dyDescent="0.25">
      <c r="BQ480" s="6">
        <f>Interaktionsdiagramm!AD440</f>
        <v>-483.25577281030513</v>
      </c>
      <c r="BR480" s="6">
        <f>Interaktionsdiagramm!AC440</f>
        <v>1042.7168616663721</v>
      </c>
    </row>
    <row r="481" spans="69:70" x14ac:dyDescent="0.25">
      <c r="BQ481" s="6">
        <f>Interaktionsdiagramm!AD441</f>
        <v>-486.16734877066449</v>
      </c>
      <c r="BR481" s="6">
        <f>Interaktionsdiagramm!AC441</f>
        <v>1050.5832432903562</v>
      </c>
    </row>
    <row r="482" spans="69:70" x14ac:dyDescent="0.25">
      <c r="BQ482" s="6">
        <f>Interaktionsdiagramm!AD442</f>
        <v>-489.09662122469587</v>
      </c>
      <c r="BR482" s="6">
        <f>Interaktionsdiagramm!AC442</f>
        <v>1058.5104192997285</v>
      </c>
    </row>
    <row r="483" spans="69:70" x14ac:dyDescent="0.25">
      <c r="BQ483" s="6">
        <f>Interaktionsdiagramm!AD443</f>
        <v>-492.04379131953829</v>
      </c>
      <c r="BR483" s="6">
        <f>Interaktionsdiagramm!AC443</f>
        <v>1066.4993105030599</v>
      </c>
    </row>
    <row r="484" spans="69:70" x14ac:dyDescent="0.25">
      <c r="BQ484" s="6">
        <f>Interaktionsdiagramm!AD444</f>
        <v>-495.00906299613956</v>
      </c>
      <c r="BR484" s="6">
        <f>Interaktionsdiagramm!AC444</f>
        <v>1074.5508566946653</v>
      </c>
    </row>
    <row r="485" spans="69:70" x14ac:dyDescent="0.25">
      <c r="BQ485" s="6">
        <f>Interaktionsdiagramm!AD445</f>
        <v>-497.99264302638767</v>
      </c>
      <c r="BR485" s="6">
        <f>Interaktionsdiagramm!AC445</f>
        <v>1082.6660171464625</v>
      </c>
    </row>
    <row r="486" spans="69:70" x14ac:dyDescent="0.25">
      <c r="BQ486" s="6">
        <f>Interaktionsdiagramm!AD446</f>
        <v>-500.99474105029361</v>
      </c>
      <c r="BR486" s="6">
        <f>Interaktionsdiagramm!AC446</f>
        <v>1090.8457711152003</v>
      </c>
    </row>
    <row r="487" spans="69:70" x14ac:dyDescent="0.25">
      <c r="BQ487" s="6">
        <f>Interaktionsdiagramm!AD447</f>
        <v>-504.01556961319034</v>
      </c>
      <c r="BR487" s="6">
        <f>Interaktionsdiagramm!AC447</f>
        <v>1099.0911183656228</v>
      </c>
    </row>
    <row r="488" spans="69:70" x14ac:dyDescent="0.25">
      <c r="BQ488" s="6">
        <f>Interaktionsdiagramm!AD448</f>
        <v>-507.05534420290201</v>
      </c>
      <c r="BR488" s="6">
        <f>Interaktionsdiagramm!AC448</f>
        <v>1107.4030797101539</v>
      </c>
    </row>
    <row r="489" spans="69:70" x14ac:dyDescent="0.25">
      <c r="BQ489" s="6">
        <f>Interaktionsdiagramm!AD449</f>
        <v>-510.11428328683871</v>
      </c>
      <c r="BR489" s="6">
        <f>Interaktionsdiagramm!AC449</f>
        <v>1115.7826975657085</v>
      </c>
    </row>
    <row r="490" spans="69:70" x14ac:dyDescent="0.25">
      <c r="BQ490" s="6">
        <f>Interaktionsdiagramm!AD450</f>
        <v>-513.19260834897341</v>
      </c>
      <c r="BR490" s="6">
        <f>Interaktionsdiagramm!AC450</f>
        <v>1124.2310365282906</v>
      </c>
    </row>
    <row r="491" spans="69:70" x14ac:dyDescent="0.25">
      <c r="BQ491" s="6">
        <f>Interaktionsdiagramm!AD451</f>
        <v>-516.29054392663409</v>
      </c>
      <c r="BR491" s="6">
        <f>Interaktionsdiagramm!AC451</f>
        <v>1132.7491839660083</v>
      </c>
    </row>
    <row r="492" spans="69:70" x14ac:dyDescent="0.25">
      <c r="BQ492" s="6">
        <f>Interaktionsdiagramm!AD452</f>
        <v>-519.40831764706377</v>
      </c>
      <c r="BR492" s="6">
        <f>Interaktionsdiagramm!AC452</f>
        <v>1141.3382506312305</v>
      </c>
    </row>
    <row r="493" spans="69:70" x14ac:dyDescent="0.25">
      <c r="BQ493" s="6">
        <f>Interaktionsdiagramm!AD453</f>
        <v>-522.54616026368456</v>
      </c>
      <c r="BR493" s="6">
        <f>Interaktionsdiagramm!AC453</f>
        <v>1149.9993712925952</v>
      </c>
    </row>
    <row r="494" spans="69:70" x14ac:dyDescent="0.25">
      <c r="BQ494" s="6">
        <f>Interaktionsdiagramm!AD454</f>
        <v>-525.70430569198845</v>
      </c>
      <c r="BR494" s="6">
        <f>Interaktionsdiagramm!AC454</f>
        <v>1158.7337053876197</v>
      </c>
    </row>
    <row r="495" spans="69:70" x14ac:dyDescent="0.25">
      <c r="BQ495" s="6">
        <f>Interaktionsdiagramm!AD455</f>
        <v>-528.88299104499561</v>
      </c>
      <c r="BR495" s="6">
        <f>Interaktionsdiagramm!AC455</f>
        <v>1167.5424376967223</v>
      </c>
    </row>
    <row r="496" spans="69:70" x14ac:dyDescent="0.25">
      <c r="BQ496" s="6">
        <f>Interaktionsdiagramm!AD456</f>
        <v>-532.0824566681863</v>
      </c>
      <c r="BR496" s="6">
        <f>Interaktionsdiagramm!AC456</f>
        <v>1176.4267790394483</v>
      </c>
    </row>
    <row r="497" spans="69:70" x14ac:dyDescent="0.25">
      <c r="BQ497" s="6">
        <f>Interaktionsdiagramm!AD457</f>
        <v>-535.30294617383254</v>
      </c>
      <c r="BR497" s="6">
        <f>Interaktionsdiagramm!AC457</f>
        <v>1185.3879669937887</v>
      </c>
    </row>
    <row r="498" spans="69:70" x14ac:dyDescent="0.25">
      <c r="BQ498" s="6">
        <f>Interaktionsdiagramm!AD458</f>
        <v>-538.54470647462631</v>
      </c>
      <c r="BR498" s="6">
        <f>Interaktionsdiagramm!AC458</f>
        <v>1194.4272666394654</v>
      </c>
    </row>
    <row r="499" spans="69:70" x14ac:dyDescent="0.25">
      <c r="BQ499" s="6">
        <f>Interaktionsdiagramm!AD459</f>
        <v>-541.80798781651504</v>
      </c>
      <c r="BR499" s="6">
        <f>Interaktionsdiagramm!AC459</f>
        <v>1203.5459713261394</v>
      </c>
    </row>
    <row r="500" spans="69:70" x14ac:dyDescent="0.25">
      <c r="BQ500" s="6">
        <f>Interaktionsdiagramm!AD460</f>
        <v>-545.09304381062827</v>
      </c>
      <c r="BR500" s="6">
        <f>Interaktionsdiagramm!AC460</f>
        <v>1212.7454034675084</v>
      </c>
    </row>
    <row r="501" spans="69:70" x14ac:dyDescent="0.25">
      <c r="BQ501" s="6">
        <f>Interaktionsdiagramm!AD461</f>
        <v>-548.40013146418789</v>
      </c>
      <c r="BR501" s="6">
        <f>Interaktionsdiagramm!AC461</f>
        <v>1222.0269153623331</v>
      </c>
    </row>
    <row r="502" spans="69:70" x14ac:dyDescent="0.25">
      <c r="BQ502" s="6">
        <f>Interaktionsdiagramm!AD462</f>
        <v>-551.7295112102579</v>
      </c>
      <c r="BR502" s="6">
        <f>Interaktionsdiagramm!AC462</f>
        <v>1231.3918900434128</v>
      </c>
    </row>
    <row r="503" spans="69:70" x14ac:dyDescent="0.25">
      <c r="BQ503" s="6">
        <f>Interaktionsdiagramm!AD463</f>
        <v>-555.08144693624217</v>
      </c>
      <c r="BR503" s="6">
        <f>Interaktionsdiagramm!AC463</f>
        <v>1240.8417421557508</v>
      </c>
    </row>
    <row r="504" spans="69:70" x14ac:dyDescent="0.25">
      <c r="BQ504" s="6">
        <f>Interaktionsdiagramm!AD464</f>
        <v>-558.4562060109289</v>
      </c>
      <c r="BR504" s="6">
        <f>Interaktionsdiagramm!AC464</f>
        <v>1250.3779188649171</v>
      </c>
    </row>
    <row r="505" spans="69:70" x14ac:dyDescent="0.25">
      <c r="BQ505" s="6">
        <f>Interaktionsdiagramm!AD465</f>
        <v>-561.85405930996865</v>
      </c>
      <c r="BR505" s="6">
        <f>Interaktionsdiagramm!AC465</f>
        <v>1260.0019007969556</v>
      </c>
    </row>
    <row r="506" spans="69:70" x14ac:dyDescent="0.25">
      <c r="BQ506" s="6">
        <f>Interaktionsdiagramm!AD466</f>
        <v>-565.27528123960178</v>
      </c>
      <c r="BR506" s="6">
        <f>Interaktionsdiagramm!AC466</f>
        <v>1269.7152030110724</v>
      </c>
    </row>
    <row r="507" spans="69:70" x14ac:dyDescent="0.25">
      <c r="BQ507" s="6">
        <f>Interaktionsdiagramm!AD467</f>
        <v>-568.72014975846059</v>
      </c>
      <c r="BR507" s="6">
        <f>Interaktionsdiagramm!AC467</f>
        <v>1279.5193760064601</v>
      </c>
    </row>
    <row r="508" spans="69:70" x14ac:dyDescent="0.25">
      <c r="BQ508" s="6">
        <f>Interaktionsdiagramm!AD468</f>
        <v>-572.18894639724545</v>
      </c>
      <c r="BR508" s="6">
        <f>Interaktionsdiagramm!AC468</f>
        <v>1289.4160067646421</v>
      </c>
    </row>
    <row r="509" spans="69:70" x14ac:dyDescent="0.25">
      <c r="BQ509" s="6">
        <f>Interaktionsdiagramm!AD469</f>
        <v>-575.68195627607338</v>
      </c>
      <c r="BR509" s="6">
        <f>Interaktionsdiagramm!AC469</f>
        <v>1299.4067198288358</v>
      </c>
    </row>
    <row r="510" spans="69:70" x14ac:dyDescent="0.25">
      <c r="BQ510" s="6">
        <f>Interaktionsdiagramm!AD470</f>
        <v>-579.19946811927173</v>
      </c>
      <c r="BR510" s="6">
        <f>Interaktionsdiagramm!AC470</f>
        <v>1309.4931784218568</v>
      </c>
    </row>
    <row r="511" spans="69:70" x14ac:dyDescent="0.25">
      <c r="BQ511" s="6">
        <f>Interaktionsdiagramm!AD471</f>
        <v>-582.74177426737901</v>
      </c>
      <c r="BR511" s="6">
        <f>Interaktionsdiagramm!AC471</f>
        <v>1319.6770856041944</v>
      </c>
    </row>
    <row r="512" spans="69:70" x14ac:dyDescent="0.25">
      <c r="BQ512" s="6">
        <f>Interaktionsdiagramm!AD472</f>
        <v>-586.30917068609017</v>
      </c>
      <c r="BR512" s="6">
        <f>Interaktionsdiagramm!AC472</f>
        <v>1329.9601854739406</v>
      </c>
    </row>
    <row r="513" spans="69:70" x14ac:dyDescent="0.25">
      <c r="BQ513" s="6">
        <f>Interaktionsdiagramm!AD473</f>
        <v>-589.90195697186948</v>
      </c>
      <c r="BR513" s="6">
        <f>Interaktionsdiagramm!AC473</f>
        <v>1340.3442644103527</v>
      </c>
    </row>
    <row r="514" spans="69:70" x14ac:dyDescent="0.25">
      <c r="BQ514" s="6">
        <f>Interaktionsdiagramm!AD474</f>
        <v>-593.52043635393204</v>
      </c>
      <c r="BR514" s="6">
        <f>Interaktionsdiagramm!AC474</f>
        <v>1350.8311523629147</v>
      </c>
    </row>
    <row r="515" spans="69:70" x14ac:dyDescent="0.25">
      <c r="BQ515" s="6">
        <f>Interaktionsdiagramm!AD475</f>
        <v>-597.16491569227253</v>
      </c>
      <c r="BR515" s="6">
        <f>Interaktionsdiagramm!AC475</f>
        <v>1361.4227241878455</v>
      </c>
    </row>
    <row r="516" spans="69:70" x14ac:dyDescent="0.25">
      <c r="BQ516" s="6">
        <f>Interaktionsdiagramm!AD476</f>
        <v>-600.83570547139379</v>
      </c>
      <c r="BR516" s="6">
        <f>Interaktionsdiagramm!AC476</f>
        <v>1372.1209010341063</v>
      </c>
    </row>
    <row r="517" spans="69:70" x14ac:dyDescent="0.25">
      <c r="BQ517" s="6">
        <f>Interaktionsdiagramm!AD477</f>
        <v>-604.53311978936824</v>
      </c>
      <c r="BR517" s="6">
        <f>Interaktionsdiagramm!AC477</f>
        <v>1382.9276517810765</v>
      </c>
    </row>
    <row r="518" spans="69:70" x14ac:dyDescent="0.25">
      <c r="BQ518" s="6">
        <f>Interaktionsdiagramm!AD478</f>
        <v>-608.25747634182142</v>
      </c>
      <c r="BR518" s="6">
        <f>Interaktionsdiagramm!AC478</f>
        <v>1393.8449945301115</v>
      </c>
    </row>
    <row r="519" spans="69:70" x14ac:dyDescent="0.25">
      <c r="BQ519" s="6">
        <f>Interaktionsdiagramm!AD479</f>
        <v>-612.00909640042187</v>
      </c>
      <c r="BR519" s="6">
        <f>Interaktionsdiagramm!AC479</f>
        <v>1404.8749981524161</v>
      </c>
    </row>
    <row r="520" spans="69:70" x14ac:dyDescent="0.25">
      <c r="BQ520" s="6">
        <f>Interaktionsdiagramm!AD480</f>
        <v>-615.78830478540647</v>
      </c>
      <c r="BR520" s="6">
        <f>Interaktionsdiagramm!AC480</f>
        <v>1416.0197838956817</v>
      </c>
    </row>
    <row r="521" spans="69:70" x14ac:dyDescent="0.25">
      <c r="BQ521" s="6">
        <f>Interaktionsdiagramm!AD481</f>
        <v>-619.5954298316434</v>
      </c>
      <c r="BR521" s="6">
        <f>Interaktionsdiagramm!AC481</f>
        <v>1427.2815270521228</v>
      </c>
    </row>
    <row r="522" spans="69:70" x14ac:dyDescent="0.25">
      <c r="BQ522" s="6">
        <f>Interaktionsdiagramm!AD482</f>
        <v>-623.43080334770912</v>
      </c>
      <c r="BR522" s="6">
        <f>Interaktionsdiagramm!AC482</f>
        <v>1438.6624586906826</v>
      </c>
    </row>
    <row r="523" spans="69:70" x14ac:dyDescent="0.25">
      <c r="BQ523" s="6">
        <f>Interaktionsdiagramm!AD483</f>
        <v>-627.29476056739099</v>
      </c>
      <c r="BR523" s="6">
        <f>Interaktionsdiagramm!AC483</f>
        <v>1450.1648674562737</v>
      </c>
    </row>
    <row r="524" spans="69:70" x14ac:dyDescent="0.25">
      <c r="BQ524" s="6">
        <f>Interaktionsdiagramm!AD484</f>
        <v>-631.1876400930073</v>
      </c>
      <c r="BR524" s="6">
        <f>Interaktionsdiagramm!AC484</f>
        <v>1461.7911014391314</v>
      </c>
    </row>
    <row r="525" spans="69:70" x14ac:dyDescent="0.25">
      <c r="BQ525" s="6">
        <f>Interaktionsdiagramm!AD485</f>
        <v>-635.10978382988071</v>
      </c>
      <c r="BR525" s="6">
        <f>Interaktionsdiagramm!AC485</f>
        <v>1473.5435701174736</v>
      </c>
    </row>
    <row r="526" spans="69:70" x14ac:dyDescent="0.25">
      <c r="BQ526" s="6">
        <f>Interaktionsdiagramm!AD486</f>
        <v>-639.0615369112395</v>
      </c>
      <c r="BR526" s="6">
        <f>Interaktionsdiagramm!AC486</f>
        <v>1485.4247463768352</v>
      </c>
    </row>
    <row r="527" spans="69:70" x14ac:dyDescent="0.25">
      <c r="BQ527" s="6">
        <f>Interaktionsdiagramm!AD487</f>
        <v>-643.04324761279645</v>
      </c>
      <c r="BR527" s="6">
        <f>Interaktionsdiagramm!AC487</f>
        <v>1497.4371686096579</v>
      </c>
    </row>
    <row r="528" spans="69:70" x14ac:dyDescent="0.25">
      <c r="BQ528" s="6">
        <f>Interaktionsdiagramm!AD488</f>
        <v>-647.05526725615391</v>
      </c>
      <c r="BR528" s="6">
        <f>Interaktionsdiagramm!AC488</f>
        <v>1509.5834428988428</v>
      </c>
    </row>
    <row r="529" spans="69:70" x14ac:dyDescent="0.25">
      <c r="BQ529" s="6">
        <f>Interaktionsdiagramm!AD489</f>
        <v>-651.09795010017092</v>
      </c>
      <c r="BR529" s="6">
        <f>Interaktionsdiagramm!AC489</f>
        <v>1521.8662452892529</v>
      </c>
    </row>
    <row r="530" spans="69:70" x14ac:dyDescent="0.25">
      <c r="BQ530" s="6">
        <f>Interaktionsdiagramm!AD490</f>
        <v>-655.17165321930975</v>
      </c>
      <c r="BR530" s="6">
        <f>Interaktionsdiagramm!AC490</f>
        <v>1534.2883241512868</v>
      </c>
    </row>
    <row r="531" spans="69:70" x14ac:dyDescent="0.25">
      <c r="BQ531" s="6">
        <f>Interaktionsdiagramm!AD491</f>
        <v>-659.27673636794543</v>
      </c>
      <c r="BR531" s="6">
        <f>Interaktionsdiagramm!AC491</f>
        <v>1546.8525026409307</v>
      </c>
    </row>
    <row r="532" spans="69:70" x14ac:dyDescent="0.25">
      <c r="BQ532" s="6">
        <f>Interaktionsdiagramm!AD492</f>
        <v>-663.41356182952052</v>
      </c>
      <c r="BR532" s="6">
        <f>Interaktionsdiagramm!AC492</f>
        <v>1559.5616812609112</v>
      </c>
    </row>
    <row r="533" spans="69:70" x14ac:dyDescent="0.25">
      <c r="BQ533" s="6">
        <f>Interaktionsdiagramm!AD493</f>
        <v>-667.58249424934945</v>
      </c>
      <c r="BR533" s="6">
        <f>Interaktionsdiagramm!AC493</f>
        <v>1572.4188405278226</v>
      </c>
    </row>
    <row r="534" spans="69:70" x14ac:dyDescent="0.25">
      <c r="BQ534" s="6">
        <f>Interaktionsdiagramm!AD494</f>
        <v>-671.78390044978073</v>
      </c>
      <c r="BR534" s="6">
        <f>Interaktionsdiagramm!AC494</f>
        <v>1585.4270437503876</v>
      </c>
    </row>
    <row r="535" spans="69:70" x14ac:dyDescent="0.25">
      <c r="BQ535" s="6">
        <f>Interaktionsdiagramm!AD495</f>
        <v>-676.01814922633412</v>
      </c>
      <c r="BR535" s="6">
        <f>Interaktionsdiagramm!AC495</f>
        <v>1598.5894399242886</v>
      </c>
    </row>
    <row r="536" spans="69:70" x14ac:dyDescent="0.25">
      <c r="BQ536" s="6">
        <f>Interaktionsdiagramm!AD496</f>
        <v>-680.2855640318885</v>
      </c>
      <c r="BR536" s="6">
        <f>Interaktionsdiagramm!AC496</f>
        <v>1611.9091490207718</v>
      </c>
    </row>
    <row r="537" spans="69:70" x14ac:dyDescent="0.25">
      <c r="BQ537" s="6">
        <f>Interaktionsdiagramm!AD497</f>
        <v>-684.58623436450023</v>
      </c>
      <c r="BR537" s="6">
        <f>Interaktionsdiagramm!AC497</f>
        <v>1625.3887942180731</v>
      </c>
    </row>
    <row r="538" spans="69:70" x14ac:dyDescent="0.25">
      <c r="BQ538" s="6">
        <f>Interaktionsdiagramm!AD498</f>
        <v>-688.92048641110625</v>
      </c>
      <c r="BR538" s="6">
        <f>Interaktionsdiagramm!AC498</f>
        <v>1639.0316824670645</v>
      </c>
    </row>
    <row r="539" spans="69:70" x14ac:dyDescent="0.25">
      <c r="BQ539" s="6">
        <f>Interaktionsdiagramm!AD499</f>
        <v>-693.28869438569154</v>
      </c>
      <c r="BR539" s="6">
        <f>Interaktionsdiagramm!AC499</f>
        <v>1652.8413369990781</v>
      </c>
    </row>
    <row r="540" spans="69:70" x14ac:dyDescent="0.25">
      <c r="BQ540" s="6">
        <f>Interaktionsdiagramm!AD500</f>
        <v>-697.69123311390581</v>
      </c>
      <c r="BR540" s="6">
        <f>Interaktionsdiagramm!AC500</f>
        <v>1666.821383168093</v>
      </c>
    </row>
    <row r="541" spans="69:70" x14ac:dyDescent="0.25">
      <c r="BQ541" s="6">
        <f>Interaktionsdiagramm!AD501</f>
        <v>-702.12847767911353</v>
      </c>
      <c r="BR541" s="6">
        <f>Interaktionsdiagramm!AC501</f>
        <v>1680.9755521778388</v>
      </c>
    </row>
    <row r="542" spans="69:70" x14ac:dyDescent="0.25">
      <c r="BQ542" s="6">
        <f>Interaktionsdiagramm!AD502</f>
        <v>-706.6008030361121</v>
      </c>
      <c r="BR542" s="6">
        <f>Interaktionsdiagramm!AC502</f>
        <v>1695.3076849733322</v>
      </c>
    </row>
    <row r="543" spans="69:70" x14ac:dyDescent="0.25">
      <c r="BQ543" s="6">
        <f>Interaktionsdiagramm!AD503</f>
        <v>-711.10858358995506</v>
      </c>
      <c r="BR543" s="6">
        <f>Interaktionsdiagramm!AC503</f>
        <v>1709.8217363053652</v>
      </c>
    </row>
    <row r="544" spans="69:70" x14ac:dyDescent="0.25">
      <c r="BQ544" s="6">
        <f>Interaktionsdiagramm!AD504</f>
        <v>-715.6521927371416</v>
      </c>
      <c r="BR544" s="6">
        <f>Interaktionsdiagramm!AC504</f>
        <v>1724.5217789769981</v>
      </c>
    </row>
    <row r="545" spans="69:70" x14ac:dyDescent="0.25">
      <c r="BQ545" s="6">
        <f>Interaktionsdiagramm!AD505</f>
        <v>-720.23200236617345</v>
      </c>
      <c r="BR545" s="6">
        <f>Interaktionsdiagramm!AC505</f>
        <v>1739.4120082816039</v>
      </c>
    </row>
    <row r="546" spans="69:70" x14ac:dyDescent="0.25">
      <c r="BQ546" s="6">
        <f>Interaktionsdiagramm!AD506</f>
        <v>-724.84838231428478</v>
      </c>
      <c r="BR546" s="6">
        <f>Interaktionsdiagramm!AC506</f>
        <v>1754.4967466426581</v>
      </c>
    </row>
    <row r="547" spans="69:70" x14ac:dyDescent="0.25">
      <c r="BQ547" s="6">
        <f>Interaktionsdiagramm!AD507</f>
        <v>-729.50169977684777</v>
      </c>
      <c r="BR547" s="6">
        <f>Interaktionsdiagramm!AC507</f>
        <v>1769.7804484660346</v>
      </c>
    </row>
    <row r="548" spans="69:70" x14ac:dyDescent="0.25">
      <c r="BQ548" s="6">
        <f>Interaktionsdiagramm!AD508</f>
        <v>-734.19231866569169</v>
      </c>
      <c r="BR548" s="6">
        <f>Interaktionsdiagramm!AC508</f>
        <v>1785.2677052162485</v>
      </c>
    </row>
    <row r="549" spans="69:70" x14ac:dyDescent="0.25">
      <c r="BQ549" s="6">
        <f>Interaktionsdiagramm!AD509</f>
        <v>-738.92059891226552</v>
      </c>
      <c r="BR549" s="6">
        <f>Interaktionsdiagramm!AC509</f>
        <v>1800.9632507288077</v>
      </c>
    </row>
    <row r="550" spans="69:70" x14ac:dyDescent="0.25">
      <c r="BQ550" s="6">
        <f>Interaktionsdiagramm!AD510</f>
        <v>-743.68689571122582</v>
      </c>
      <c r="BR550" s="6">
        <f>Interaktionsdiagramm!AC510</f>
        <v>1816.87196677158</v>
      </c>
    </row>
    <row r="551" spans="69:70" x14ac:dyDescent="0.25">
      <c r="BQ551" s="6">
        <f>Interaktionsdiagramm!AD511</f>
        <v>-748.4915586996791</v>
      </c>
      <c r="BR551" s="6">
        <f>Interaktionsdiagramm!AC511</f>
        <v>1832.9988888689004</v>
      </c>
    </row>
    <row r="552" spans="69:70" x14ac:dyDescent="0.25">
      <c r="BQ552" s="6">
        <f>Interaktionsdiagramm!AD512</f>
        <v>-753.3349310668932</v>
      </c>
      <c r="BR552" s="6">
        <f>Interaktionsdiagramm!AC512</f>
        <v>1849.3492124030199</v>
      </c>
    </row>
    <row r="553" spans="69:70" x14ac:dyDescent="0.25">
      <c r="BQ553" s="6">
        <f>Interaktionsdiagramm!AD513</f>
        <v>-758.21734858887328</v>
      </c>
      <c r="BR553" s="6">
        <f>Interaktionsdiagramm!AC513</f>
        <v>1865.9282990084239</v>
      </c>
    </row>
    <row r="554" spans="69:70" x14ac:dyDescent="0.25">
      <c r="BQ554" s="6">
        <f>Interaktionsdiagramm!AD514</f>
        <v>-763.13913858170793</v>
      </c>
      <c r="BR554" s="6">
        <f>Interaktionsdiagramm!AC514</f>
        <v>1882.7416832755434</v>
      </c>
    </row>
    <row r="555" spans="69:70" x14ac:dyDescent="0.25">
      <c r="BQ555" s="6">
        <f>Interaktionsdiagramm!AD515</f>
        <v>-768.10061876709517</v>
      </c>
      <c r="BR555" s="6">
        <f>Interaktionsdiagramm!AC515</f>
        <v>1899.7950797814956</v>
      </c>
    </row>
    <row r="556" spans="69:70" x14ac:dyDescent="0.25">
      <c r="BQ556" s="6">
        <f>Interaktionsdiagramm!AD516</f>
        <v>-773.10209604286854</v>
      </c>
      <c r="BR556" s="6">
        <f>Interaktionsdiagramm!AC516</f>
        <v>1917.0943904665783</v>
      </c>
    </row>
    <row r="557" spans="69:70" x14ac:dyDescent="0.25">
      <c r="BQ557" s="6">
        <f>Interaktionsdiagramm!AD517</f>
        <v>-778.14386515075103</v>
      </c>
      <c r="BR557" s="6">
        <f>Interaktionsdiagramm!AC517</f>
        <v>1934.6457123765558</v>
      </c>
    </row>
    <row r="558" spans="69:70" x14ac:dyDescent="0.25">
      <c r="BQ558" s="6">
        <f>Interaktionsdiagramm!AD518</f>
        <v>-783.22620723287957</v>
      </c>
      <c r="BR558" s="6">
        <f>Interaktionsdiagramm!AC518</f>
        <v>1952.4553457920524</v>
      </c>
    </row>
    <row r="559" spans="69:70" x14ac:dyDescent="0.25">
      <c r="BQ559" s="6">
        <f>Interaktionsdiagramm!AD519</f>
        <v>-788.34938826790278</v>
      </c>
      <c r="BR559" s="6">
        <f>Interaktionsdiagramm!AC519</f>
        <v>1970.5298027678245</v>
      </c>
    </row>
    <row r="560" spans="69:70" x14ac:dyDescent="0.25">
      <c r="BQ560" s="6">
        <f>Interaktionsdiagramm!AD520</f>
        <v>-793.51365737667913</v>
      </c>
      <c r="BR560" s="6">
        <f>Interaktionsdiagramm!AC520</f>
        <v>1988.8758161062569</v>
      </c>
    </row>
    <row r="561" spans="69:70" x14ac:dyDescent="0.25">
      <c r="BQ561" s="6">
        <f>Interaktionsdiagramm!AD521</f>
        <v>-798.7192449866734</v>
      </c>
      <c r="BR561" s="6">
        <f>Interaktionsdiagramm!AC521</f>
        <v>2007.5003487910044</v>
      </c>
    </row>
    <row r="562" spans="69:70" x14ac:dyDescent="0.25">
      <c r="BQ562" s="6">
        <f>Interaktionsdiagramm!AD522</f>
        <v>-803.96636084323904</v>
      </c>
      <c r="BR562" s="6">
        <f>Interaktionsdiagramm!AC522</f>
        <v>2026.4106039086098</v>
      </c>
    </row>
    <row r="563" spans="69:70" x14ac:dyDescent="0.25">
      <c r="BQ563" s="6">
        <f>Interaktionsdiagramm!AD523</f>
        <v>-809.25519185488417</v>
      </c>
      <c r="BR563" s="6">
        <f>Interaktionsdiagramm!AC523</f>
        <v>2045.6140350877581</v>
      </c>
    </row>
    <row r="564" spans="69:70" x14ac:dyDescent="0.25">
      <c r="BQ564" s="6">
        <f>Interaktionsdiagramm!AD524</f>
        <v>-814.58589975846485</v>
      </c>
      <c r="BR564" s="6">
        <f>Interaktionsdiagramm!AC524</f>
        <v>2065.1183574879619</v>
      </c>
    </row>
    <row r="565" spans="69:70" x14ac:dyDescent="0.25">
      <c r="BQ565" s="6">
        <f>Interaktionsdiagramm!AD525</f>
        <v>-819.95861858899775</v>
      </c>
      <c r="BR565" s="6">
        <f>Interaktionsdiagramm!AC525</f>
        <v>2084.9315593717283</v>
      </c>
    </row>
    <row r="566" spans="69:70" x14ac:dyDescent="0.25">
      <c r="BQ566" s="6">
        <f>Interaktionsdiagramm!AD526</f>
        <v>-825.37345193736792</v>
      </c>
      <c r="BR566" s="6">
        <f>Interaktionsdiagramm!AC526</f>
        <v>2105.0619142966507</v>
      </c>
    </row>
    <row r="567" spans="69:70" x14ac:dyDescent="0.25">
      <c r="BQ567" s="6">
        <f>Interaktionsdiagramm!AD527</f>
        <v>-830.83046997768861</v>
      </c>
      <c r="BR567" s="6">
        <f>Interaktionsdiagramm!AC527</f>
        <v>2125.5179939665486</v>
      </c>
    </row>
    <row r="568" spans="69:70" x14ac:dyDescent="0.25">
      <c r="BQ568" s="6">
        <f>Interaktionsdiagramm!AD528</f>
        <v>-836.32970624437701</v>
      </c>
      <c r="BR568" s="6">
        <f>Interaktionsdiagramm!AC528</f>
        <v>2146.3086817835519</v>
      </c>
    </row>
    <row r="569" spans="69:70" x14ac:dyDescent="0.25">
      <c r="BQ569" s="6">
        <f>Interaktionsdiagramm!AD529</f>
        <v>-841.87115413717004</v>
      </c>
      <c r="BR569" s="6">
        <f>Interaktionsdiagramm!AC529</f>
        <v>2167.4431871462089</v>
      </c>
    </row>
    <row r="570" spans="69:70" x14ac:dyDescent="0.25">
      <c r="BQ570" s="6">
        <f>Interaktionsdiagramm!AD530</f>
        <v>-847.4547631302438</v>
      </c>
      <c r="BR570" s="6">
        <f>Interaktionsdiagramm!AC530</f>
        <v>2188.9310605418982</v>
      </c>
    </row>
    <row r="571" spans="69:70" x14ac:dyDescent="0.25">
      <c r="BQ571" s="6">
        <f>Interaktionsdiagramm!AD531</f>
        <v>-853.08043465937169</v>
      </c>
      <c r="BR571" s="6">
        <f>Interaktionsdiagramm!AC531</f>
        <v>2210.7822094855833</v>
      </c>
    </row>
    <row r="572" spans="69:70" x14ac:dyDescent="0.25">
      <c r="BQ572" s="6">
        <f>Interaktionsdiagramm!AD532</f>
        <v>-858.74801765853772</v>
      </c>
      <c r="BR572" s="6">
        <f>Interaktionsdiagramm!AC532</f>
        <v>2233.0069153606596</v>
      </c>
    </row>
    <row r="573" spans="69:70" x14ac:dyDescent="0.25">
      <c r="BQ573" s="6">
        <f>Interaktionsdiagramm!AD533</f>
        <v>-864.4573037147909</v>
      </c>
      <c r="BR573" s="6">
        <f>Interaktionsdiagramm!AC533</f>
        <v>2255.6158512223265</v>
      </c>
    </row>
    <row r="574" spans="69:70" x14ac:dyDescent="0.25">
      <c r="BQ574" s="6">
        <f>Interaktionsdiagramm!AD534</f>
        <v>-870.20802180692056</v>
      </c>
      <c r="BR574" s="6">
        <f>Interaktionsdiagramm!AC534</f>
        <v>2278.6201006278943</v>
      </c>
    </row>
    <row r="575" spans="69:70" x14ac:dyDescent="0.25">
      <c r="BQ575" s="6">
        <f>Interaktionsdiagramm!AD535</f>
        <v>-875.99983259038243</v>
      </c>
      <c r="BR575" s="6">
        <f>Interaktionsdiagramm!AC535</f>
        <v>2302.0311775640739</v>
      </c>
    </row>
    <row r="576" spans="69:70" x14ac:dyDescent="0.25">
      <c r="BQ576" s="6">
        <f>Interaktionsdiagramm!AD536</f>
        <v>-881.83232218709281</v>
      </c>
      <c r="BR576" s="6">
        <f>Interaktionsdiagramm!AC536</f>
        <v>2325.8610475464748</v>
      </c>
    </row>
    <row r="577" spans="69:70" x14ac:dyDescent="0.25">
      <c r="BQ577" s="6">
        <f>Interaktionsdiagramm!AD537</f>
        <v>-887.70499543465007</v>
      </c>
      <c r="BR577" s="6">
        <f>Interaktionsdiagramm!AC537</f>
        <v>2350.1221499725084</v>
      </c>
    </row>
    <row r="578" spans="69:70" x14ac:dyDescent="0.25">
      <c r="BQ578" s="6">
        <f>Interaktionsdiagramm!AD538</f>
        <v>-893.61726854502137</v>
      </c>
      <c r="BR578" s="6">
        <f>Interaktionsdiagramm!AC538</f>
        <v>2374.8274218154825</v>
      </c>
    </row>
    <row r="579" spans="69:70" x14ac:dyDescent="0.25">
      <c r="BQ579" s="6">
        <f>Interaktionsdiagramm!AD539</f>
        <v>-899.56846111767811</v>
      </c>
      <c r="BR579" s="6">
        <f>Interaktionsdiagramm!AC539</f>
        <v>2399.9903227547015</v>
      </c>
    </row>
    <row r="580" spans="69:70" x14ac:dyDescent="0.25">
      <c r="BQ580" s="6">
        <f>Interaktionsdiagramm!AD540</f>
        <v>-905.55778744659449</v>
      </c>
      <c r="BR580" s="6">
        <f>Interaktionsdiagramm!AC540</f>
        <v>2425.6248618441296</v>
      </c>
    </row>
    <row r="581" spans="69:70" x14ac:dyDescent="0.25">
      <c r="BQ581" s="6">
        <f>Interaktionsdiagramm!AD541</f>
        <v>-911.58434705432967</v>
      </c>
      <c r="BR581" s="6">
        <f>Interaktionsdiagramm!AC541</f>
        <v>2451.7456258306793</v>
      </c>
    </row>
    <row r="582" spans="69:70" x14ac:dyDescent="0.25">
      <c r="BQ582" s="6">
        <f>Interaktionsdiagramm!AD542</f>
        <v>-917.64711437949813</v>
      </c>
      <c r="BR582" s="6">
        <f>Interaktionsdiagramm!AC542</f>
        <v>2478.3678092423906</v>
      </c>
    </row>
    <row r="583" spans="69:70" x14ac:dyDescent="0.25">
      <c r="BQ583" s="6">
        <f>Interaktionsdiagramm!AD543</f>
        <v>-923.74492753625009</v>
      </c>
      <c r="BR583" s="6">
        <f>Interaktionsdiagramm!AC543</f>
        <v>2505.5072463768925</v>
      </c>
    </row>
    <row r="584" spans="69:70" x14ac:dyDescent="0.25">
      <c r="BQ584" s="6">
        <f>Interaktionsdiagramm!AD544</f>
        <v>-929.87647605586312</v>
      </c>
      <c r="BR584" s="6">
        <f>Interaktionsdiagramm!AC544</f>
        <v>2533.1804453317295</v>
      </c>
    </row>
    <row r="585" spans="69:70" x14ac:dyDescent="0.25">
      <c r="BQ585" s="6">
        <f>Interaktionsdiagramm!AD545</f>
        <v>-936.04028751093563</v>
      </c>
      <c r="BR585" s="6">
        <f>Interaktionsdiagramm!AC545</f>
        <v>2561.4046242301324</v>
      </c>
    </row>
    <row r="586" spans="69:70" x14ac:dyDescent="0.25">
      <c r="BQ586" s="6">
        <f>Interaktionsdiagramm!AD546</f>
        <v>-942.23471291208364</v>
      </c>
      <c r="BR586" s="6">
        <f>Interaktionsdiagramm!AC546</f>
        <v>2590.197749809392</v>
      </c>
    </row>
    <row r="587" spans="69:70" x14ac:dyDescent="0.25">
      <c r="BQ587" s="6">
        <f>Interaktionsdiagramm!AD547</f>
        <v>-948.45791075507543</v>
      </c>
      <c r="BR587" s="6">
        <f>Interaktionsdiagramm!AC547</f>
        <v>2619.5785785534963</v>
      </c>
    </row>
    <row r="588" spans="69:70" x14ac:dyDescent="0.25">
      <c r="BQ588" s="6">
        <f>Interaktionsdiagramm!AD548</f>
        <v>-954.7078295830346</v>
      </c>
      <c r="BR588" s="6">
        <f>Interaktionsdiagramm!AC548</f>
        <v>2649.5667005679352</v>
      </c>
    </row>
    <row r="589" spans="69:70" x14ac:dyDescent="0.25">
      <c r="BQ589" s="6">
        <f>Interaktionsdiagramm!AD549</f>
        <v>-960.98218891340252</v>
      </c>
      <c r="BR589" s="6">
        <f>Interaktionsdiagramm!AC549</f>
        <v>2680.1825864123853</v>
      </c>
    </row>
    <row r="590" spans="69:70" x14ac:dyDescent="0.25">
      <c r="BQ590" s="6">
        <f>Interaktionsdiagramm!AD550</f>
        <v>-967.27845836260667</v>
      </c>
      <c r="BR590" s="6">
        <f>Interaktionsdiagramm!AC550</f>
        <v>2711.4476371265087</v>
      </c>
    </row>
    <row r="591" spans="69:70" x14ac:dyDescent="0.25">
      <c r="BQ591" s="6">
        <f>Interaktionsdiagramm!AD551</f>
        <v>-973.59383478256666</v>
      </c>
      <c r="BR591" s="6">
        <f>Interaktionsdiagramm!AC551</f>
        <v>2743.384237705804</v>
      </c>
    </row>
    <row r="592" spans="69:70" x14ac:dyDescent="0.25">
      <c r="BQ592" s="6">
        <f>Interaktionsdiagramm!AD552</f>
        <v>-979.92521720207321</v>
      </c>
      <c r="BR592" s="6">
        <f>Interaktionsdiagramm!AC552</f>
        <v>2776.0158143083677</v>
      </c>
    </row>
    <row r="593" spans="69:70" x14ac:dyDescent="0.25">
      <c r="BQ593" s="6">
        <f>Interaktionsdiagramm!AD553</f>
        <v>-986.26917934223661</v>
      </c>
      <c r="BR593" s="6">
        <f>Interaktionsdiagramm!AC553</f>
        <v>2809.3668954997192</v>
      </c>
    </row>
    <row r="594" spans="69:70" x14ac:dyDescent="0.25">
      <c r="BQ594" s="6">
        <f>Interaktionsdiagramm!AD554</f>
        <v>-992.62193944847127</v>
      </c>
      <c r="BR594" s="6">
        <f>Interaktionsdiagramm!AC554</f>
        <v>2843.4631778723196</v>
      </c>
    </row>
    <row r="595" spans="69:70" x14ac:dyDescent="0.25">
      <c r="BQ595" s="6">
        <f>Interaktionsdiagramm!AD555</f>
        <v>-998.97932715119828</v>
      </c>
      <c r="BR595" s="6">
        <f>Interaktionsdiagramm!AC555</f>
        <v>2878.331596408625</v>
      </c>
    </row>
    <row r="596" spans="69:70" x14ac:dyDescent="0.25">
      <c r="BQ596" s="6">
        <f>Interaktionsdiagramm!AD556</f>
        <v>-1005.3367470333126</v>
      </c>
      <c r="BR596" s="6">
        <f>Interaktionsdiagramm!AC556</f>
        <v>2914.0003999926653</v>
      </c>
    </row>
    <row r="597" spans="69:70" x14ac:dyDescent="0.25">
      <c r="BQ597" s="6">
        <f>Interaktionsdiagramm!AD557</f>
        <v>-1011.6891385438799</v>
      </c>
      <c r="BR597" s="6">
        <f>Interaktionsdiagramm!AC557</f>
        <v>2950.4992325151084</v>
      </c>
    </row>
    <row r="598" spans="69:70" x14ac:dyDescent="0.25">
      <c r="BQ598" s="6">
        <f>Interaktionsdiagramm!AD558</f>
        <v>-1018.0309318536852</v>
      </c>
      <c r="BR598" s="6">
        <f>Interaktionsdiagramm!AC558</f>
        <v>2987.8592200611361</v>
      </c>
    </row>
    <row r="599" spans="69:70" x14ac:dyDescent="0.25">
      <c r="BQ599" s="6">
        <f>Interaktionsdiagramm!AD559</f>
        <v>-1024.3559991987429</v>
      </c>
      <c r="BR599" s="6">
        <f>Interaktionsdiagramm!AC559</f>
        <v>3026.1130647202544</v>
      </c>
    </row>
    <row r="600" spans="69:70" x14ac:dyDescent="0.25">
      <c r="BQ600" s="6">
        <f>Interaktionsdiagramm!AD560</f>
        <v>-1030.6576012014295</v>
      </c>
      <c r="BR600" s="6">
        <f>Interaktionsdiagramm!AC560</f>
        <v>3065.2951456121982</v>
      </c>
    </row>
    <row r="601" spans="69:70" x14ac:dyDescent="0.25">
      <c r="BQ601" s="6">
        <f>Interaktionsdiagramm!AD561</f>
        <v>-1036.9283275948383</v>
      </c>
      <c r="BR601" s="6">
        <f>Interaktionsdiagramm!AC561</f>
        <v>3105.4416277849987</v>
      </c>
    </row>
    <row r="602" spans="69:70" x14ac:dyDescent="0.25">
      <c r="BQ602" s="6">
        <f>Interaktionsdiagramm!AD562</f>
        <v>-1043.160031702917</v>
      </c>
      <c r="BR602" s="6">
        <f>Interaktionsdiagramm!AC562</f>
        <v>3146.5905797102691</v>
      </c>
    </row>
    <row r="603" spans="69:70" x14ac:dyDescent="0.25">
      <c r="BQ603" s="6">
        <f>Interaktionsdiagramm!AD563</f>
        <v>-1049.3437579456074</v>
      </c>
      <c r="BR603" s="6">
        <f>Interaktionsdiagramm!AC563</f>
        <v>3188.7821001781099</v>
      </c>
    </row>
    <row r="604" spans="69:70" x14ac:dyDescent="0.25">
      <c r="BQ604" s="6">
        <f>Interaktionsdiagramm!AD564</f>
        <v>-1055.4696615430166</v>
      </c>
      <c r="BR604" s="6">
        <f>Interaktionsdiagramm!AC564</f>
        <v>3232.0584554807833</v>
      </c>
    </row>
    <row r="605" spans="69:70" x14ac:dyDescent="0.25">
      <c r="BQ605" s="6">
        <f>Interaktionsdiagramm!AD565</f>
        <v>-1061.5269194836549</v>
      </c>
      <c r="BR605" s="6">
        <f>Interaktionsdiagramm!AC565</f>
        <v>3276.4642278717797</v>
      </c>
    </row>
    <row r="606" spans="69:70" x14ac:dyDescent="0.25">
      <c r="BQ606" s="6">
        <f>Interaktionsdiagramm!AD566</f>
        <v>-1067.5036316968244</v>
      </c>
      <c r="BR606" s="6">
        <f>Interaktionsdiagramm!AC566</f>
        <v>3322.0464763964428</v>
      </c>
    </row>
    <row r="607" spans="69:70" x14ac:dyDescent="0.25">
      <c r="BQ607" s="6">
        <f>Interaktionsdiagramm!AD567</f>
        <v>-1073.3867112257844</v>
      </c>
      <c r="BR607" s="6">
        <f>Interaktionsdiagramm!AC567</f>
        <v>3368.8549113139452</v>
      </c>
    </row>
    <row r="608" spans="69:70" x14ac:dyDescent="0.25">
      <c r="BQ608" s="6">
        <f>Interaktionsdiagramm!AD568</f>
        <v>-1079.1617620332054</v>
      </c>
      <c r="BR608" s="6">
        <f>Interaktionsdiagramm!AC568</f>
        <v>3416.9420834696884</v>
      </c>
    </row>
    <row r="609" spans="69:70" x14ac:dyDescent="0.25">
      <c r="BQ609" s="6">
        <f>Interaktionsdiagramm!AD569</f>
        <v>-1084.8129428802163</v>
      </c>
      <c r="BR609" s="6">
        <f>Interaktionsdiagramm!AC569</f>
        <v>3466.3635901349066</v>
      </c>
    </row>
    <row r="610" spans="69:70" x14ac:dyDescent="0.25">
      <c r="BQ610" s="6">
        <f>Interaktionsdiagramm!AD570</f>
        <v>-1090.3228155006445</v>
      </c>
      <c r="BR610" s="6">
        <f>Interaktionsdiagramm!AC570</f>
        <v>3517.1782990085453</v>
      </c>
    </row>
    <row r="611" spans="69:70" x14ac:dyDescent="0.25">
      <c r="BQ611" s="6">
        <f>Interaktionsdiagramm!AD571</f>
        <v>-1095.6721750379384</v>
      </c>
      <c r="BR611" s="6">
        <f>Interaktionsdiagramm!AC571</f>
        <v>3569.44859227904</v>
      </c>
    </row>
    <row r="612" spans="69:70" x14ac:dyDescent="0.25">
      <c r="BQ612" s="6">
        <f>Interaktionsdiagramm!AD572</f>
        <v>-1100.839860417693</v>
      </c>
      <c r="BR612" s="6">
        <f>Interaktionsdiagramm!AC572</f>
        <v>3623.2406328735206</v>
      </c>
    </row>
    <row r="613" spans="69:70" x14ac:dyDescent="0.25">
      <c r="BQ613" s="6">
        <f>Interaktionsdiagramm!AD573</f>
        <v>-1105.8025419865737</v>
      </c>
      <c r="BR613" s="6">
        <f>Interaktionsdiagramm!AC573</f>
        <v>3678.6246552838629</v>
      </c>
    </row>
    <row r="614" spans="69:70" x14ac:dyDescent="0.25">
      <c r="BQ614" s="6">
        <f>Interaktionsdiagramm!AD574</f>
        <v>-1110.5344833502181</v>
      </c>
      <c r="BR614" s="6">
        <f>Interaktionsdiagramm!AC574</f>
        <v>3735.6752836576861</v>
      </c>
    </row>
    <row r="615" spans="69:70" x14ac:dyDescent="0.25">
      <c r="BQ615" s="6">
        <f>Interaktionsdiagramm!AD575</f>
        <v>-1115.0072738782912</v>
      </c>
      <c r="BR615" s="6">
        <f>Interaktionsdiagramm!AC575</f>
        <v>3794.4718801837303</v>
      </c>
    </row>
    <row r="616" spans="69:70" x14ac:dyDescent="0.25">
      <c r="BQ616" s="6">
        <f>Interaktionsdiagramm!AD576</f>
        <v>-1119.189527801866</v>
      </c>
      <c r="BR616" s="6">
        <f>Interaktionsdiagramm!AC576</f>
        <v>3855.0989271919366</v>
      </c>
    </row>
    <row r="617" spans="69:70" x14ac:dyDescent="0.25">
      <c r="BQ617" s="6">
        <f>Interaktionsdiagramm!AD577</f>
        <v>-1123.0465451923162</v>
      </c>
      <c r="BR617" s="6">
        <f>Interaktionsdiagramm!AC577</f>
        <v>3917.646446837171</v>
      </c>
    </row>
    <row r="618" spans="69:70" x14ac:dyDescent="0.25">
      <c r="BQ618" s="6">
        <f>Interaktionsdiagramm!AD578</f>
        <v>-1126.5399293637267</v>
      </c>
      <c r="BR618" s="6">
        <f>Interaktionsdiagramm!AC578</f>
        <v>3982.2104627512763</v>
      </c>
    </row>
    <row r="619" spans="69:70" x14ac:dyDescent="0.25">
      <c r="BQ619" s="6">
        <f>Interaktionsdiagramm!AD579</f>
        <v>-1129.627154361563</v>
      </c>
      <c r="BR619" s="6">
        <f>Interaktionsdiagramm!AC579</f>
        <v>4048.8935086428492</v>
      </c>
    </row>
    <row r="620" spans="69:70" x14ac:dyDescent="0.25">
      <c r="BQ620" s="6">
        <f>Interaktionsdiagramm!AD580</f>
        <v>-1132.2610751622904</v>
      </c>
      <c r="BR620" s="6">
        <f>Interaktionsdiagramm!AC580</f>
        <v>4117.8051895107183</v>
      </c>
    </row>
    <row r="621" spans="69:70" x14ac:dyDescent="0.25">
      <c r="BQ621" s="6">
        <f>Interaktionsdiagramm!AD581</f>
        <v>-1134.389371980682</v>
      </c>
      <c r="BR621" s="6">
        <f>Interaktionsdiagramm!AC581</f>
        <v>4189.0628019325859</v>
      </c>
    </row>
    <row r="622" spans="69:70" x14ac:dyDescent="0.25">
      <c r="BQ622" s="6">
        <f>Interaktionsdiagramm!AD582</f>
        <v>-1134.8528782500437</v>
      </c>
      <c r="BR622" s="6">
        <f>Interaktionsdiagramm!AC582</f>
        <v>4207.9893502795021</v>
      </c>
    </row>
    <row r="623" spans="69:70" x14ac:dyDescent="0.25">
      <c r="BQ623" s="6">
        <f>Interaktionsdiagramm!AD583</f>
        <v>-1135.9539186244438</v>
      </c>
      <c r="BR623" s="6">
        <f>Interaktionsdiagramm!AC583</f>
        <v>4262.7920208129035</v>
      </c>
    </row>
    <row r="624" spans="69:70" x14ac:dyDescent="0.25">
      <c r="BQ624" s="6">
        <f>Interaktionsdiagramm!AD584</f>
        <v>-1136.8900631024205</v>
      </c>
      <c r="BR624" s="6">
        <f>Interaktionsdiagramm!AC584</f>
        <v>4339.127661049858</v>
      </c>
    </row>
    <row r="625" spans="69:70" x14ac:dyDescent="0.25">
      <c r="BQ625" s="6">
        <f>Interaktionsdiagramm!AD585</f>
        <v>-1137.1258066243838</v>
      </c>
      <c r="BR625" s="6">
        <f>Interaktionsdiagramm!AC585</f>
        <v>4418.2145238296998</v>
      </c>
    </row>
    <row r="626" spans="69:70" x14ac:dyDescent="0.25">
      <c r="BQ626" s="6">
        <f>Interaktionsdiagramm!AD586</f>
        <v>-1136.5808646556416</v>
      </c>
      <c r="BR626" s="6">
        <f>Interaktionsdiagramm!AC586</f>
        <v>4500.2083387303373</v>
      </c>
    </row>
    <row r="627" spans="69:70" x14ac:dyDescent="0.25">
      <c r="BQ627" s="6">
        <f>Interaktionsdiagramm!AD587</f>
        <v>-1135.1655907187812</v>
      </c>
      <c r="BR627" s="6">
        <f>Interaktionsdiagramm!AC587</f>
        <v>4585.276814527957</v>
      </c>
    </row>
    <row r="628" spans="69:70" x14ac:dyDescent="0.25">
      <c r="BQ628" s="6">
        <f>Interaktionsdiagramm!AD588</f>
        <v>-1132.7797400577315</v>
      </c>
      <c r="BR628" s="6">
        <f>Interaktionsdiagramm!AC588</f>
        <v>4673.6008136282753</v>
      </c>
    </row>
    <row r="629" spans="69:70" x14ac:dyDescent="0.25">
      <c r="BQ629" s="6">
        <f>Interaktionsdiagramm!AD589</f>
        <v>-1129.3110459572847</v>
      </c>
      <c r="BR629" s="6">
        <f>Interaktionsdiagramm!AC589</f>
        <v>4765.3756674294427</v>
      </c>
    </row>
    <row r="630" spans="69:70" x14ac:dyDescent="0.25">
      <c r="BQ630" s="6">
        <f>Interaktionsdiagramm!AD590</f>
        <v>-1124.6335762717738</v>
      </c>
      <c r="BR630" s="6">
        <f>Interaktionsdiagramm!AC590</f>
        <v>4860.8126527498853</v>
      </c>
    </row>
    <row r="631" spans="69:70" x14ac:dyDescent="0.25">
      <c r="BQ631" s="6">
        <f>Interaktionsdiagramm!AD591</f>
        <v>-1118.6058313419699</v>
      </c>
      <c r="BR631" s="6">
        <f>Interaktionsdiagramm!AC591</f>
        <v>4960.1406528095613</v>
      </c>
    </row>
    <row r="632" spans="69:70" x14ac:dyDescent="0.25">
      <c r="BQ632" s="6">
        <f>Interaktionsdiagramm!AD592</f>
        <v>-1111.0685366949372</v>
      </c>
      <c r="BR632" s="6">
        <f>Interaktionsdiagramm!AC592</f>
        <v>5063.6080302513901</v>
      </c>
    </row>
    <row r="633" spans="69:70" x14ac:dyDescent="0.25">
      <c r="BQ633" s="6">
        <f>Interaktionsdiagramm!AD593</f>
        <v>-1101.8420743790011</v>
      </c>
      <c r="BR633" s="6">
        <f>Interaktionsdiagramm!AC593</f>
        <v>5171.4847444698744</v>
      </c>
    </row>
    <row r="634" spans="69:70" x14ac:dyDescent="0.25">
      <c r="BQ634" s="6">
        <f>Interaktionsdiagramm!AD594</f>
        <v>-1090.7234850411046</v>
      </c>
      <c r="BR634" s="6">
        <f>Interaktionsdiagramm!AC594</f>
        <v>5284.0647512501046</v>
      </c>
    </row>
    <row r="635" spans="69:70" x14ac:dyDescent="0.25">
      <c r="BQ635" s="6">
        <f>Interaktionsdiagramm!AD595</f>
        <v>-1077.4829583376682</v>
      </c>
      <c r="BR635" s="6">
        <f>Interaktionsdiagramm!AC595</f>
        <v>5401.668729630399</v>
      </c>
    </row>
    <row r="636" spans="69:70" x14ac:dyDescent="0.25">
      <c r="BQ636" s="6">
        <f>Interaktionsdiagramm!AD596</f>
        <v>-1061.8597112505204</v>
      </c>
      <c r="BR636" s="6">
        <f>Interaktionsdiagramm!AC596</f>
        <v>5524.6471892572708</v>
      </c>
    </row>
    <row r="637" spans="69:70" x14ac:dyDescent="0.25">
      <c r="BQ637" s="6">
        <f>Interaktionsdiagramm!AD597</f>
        <v>-1043.5571314090093</v>
      </c>
      <c r="BR637" s="6">
        <f>Interaktionsdiagramm!AC597</f>
        <v>5653.3840216483241</v>
      </c>
    </row>
    <row r="638" spans="69:70" x14ac:dyDescent="0.25">
      <c r="BQ638" s="6">
        <f>Interaktionsdiagramm!AD598</f>
        <v>-1022.2370343648753</v>
      </c>
      <c r="BR638" s="6">
        <f>Interaktionsdiagramm!AC598</f>
        <v>5788.3005711521655</v>
      </c>
    </row>
    <row r="639" spans="69:70" x14ac:dyDescent="0.25">
      <c r="BQ639" s="6">
        <f>Interaktionsdiagramm!AD599</f>
        <v>-997.51284831474072</v>
      </c>
      <c r="BR639" s="6">
        <f>Interaktionsdiagramm!AC599</f>
        <v>5929.86031655225</v>
      </c>
    </row>
    <row r="640" spans="69:70" x14ac:dyDescent="0.25">
      <c r="BQ640" s="6">
        <f>Interaktionsdiagramm!AD600</f>
        <v>-968.941494891503</v>
      </c>
      <c r="BR640" s="6">
        <f>Interaktionsdiagramm!AC600</f>
        <v>6078.5742729175226</v>
      </c>
    </row>
    <row r="641" spans="69:70" x14ac:dyDescent="0.25">
      <c r="BQ641" s="6">
        <f>Interaktionsdiagramm!AD601</f>
        <v>-936.0136775362314</v>
      </c>
      <c r="BR641" s="6">
        <f>Interaktionsdiagramm!AC601</f>
        <v>6235.007246376812</v>
      </c>
    </row>
    <row r="642" spans="69:70" x14ac:dyDescent="0.25">
      <c r="BQ642" s="6">
        <f>Interaktionsdiagramm!AD602</f>
        <v>-898.14221586296685</v>
      </c>
      <c r="BR642" s="6">
        <f>Interaktionsdiagramm!AC602</f>
        <v>6399.7851031809832</v>
      </c>
    </row>
    <row r="643" spans="69:70" x14ac:dyDescent="0.25">
      <c r="BQ643" s="6">
        <f>Interaktionsdiagramm!AD603</f>
        <v>-854.64797029938984</v>
      </c>
      <c r="BR643" s="6">
        <f>Interaktionsdiagramm!AC603</f>
        <v>6573.603250275446</v>
      </c>
    </row>
    <row r="644" spans="69:70" x14ac:dyDescent="0.25">
      <c r="BQ644" s="6">
        <f>Interaktionsdiagramm!AD604</f>
        <v>-804.74277930851963</v>
      </c>
      <c r="BR644" s="6">
        <f>Interaktionsdiagramm!AC604</f>
        <v>6757.236569685082</v>
      </c>
    </row>
    <row r="645" spans="69:70" x14ac:dyDescent="0.25">
      <c r="BQ645" s="6">
        <f>Interaktionsdiagramm!AD605</f>
        <v>-779.69639533926147</v>
      </c>
      <c r="BR645" s="6">
        <f>Interaktionsdiagramm!AC605</f>
        <v>6844.181488801054</v>
      </c>
    </row>
    <row r="646" spans="69:70" x14ac:dyDescent="0.25">
      <c r="BQ646" s="6">
        <f>Interaktionsdiagramm!AD606</f>
        <v>-753.74599046140168</v>
      </c>
      <c r="BR646" s="6">
        <f>Interaktionsdiagramm!AC606</f>
        <v>6931.1024844720496</v>
      </c>
    </row>
    <row r="647" spans="69:70" x14ac:dyDescent="0.25">
      <c r="BQ647" s="6">
        <f>Interaktionsdiagramm!AD607</f>
        <v>-726.89192806903941</v>
      </c>
      <c r="BR647" s="6">
        <f>Interaktionsdiagramm!AC607</f>
        <v>7018.0004651833215</v>
      </c>
    </row>
    <row r="648" spans="69:70" x14ac:dyDescent="0.25">
      <c r="BQ648" s="6">
        <f>Interaktionsdiagramm!AD608</f>
        <v>-699.13455338657138</v>
      </c>
      <c r="BR648" s="6">
        <f>Interaktionsdiagramm!AC608</f>
        <v>7104.8762939958588</v>
      </c>
    </row>
    <row r="649" spans="69:70" x14ac:dyDescent="0.25">
      <c r="BQ649" s="6">
        <f>Interaktionsdiagramm!AD609</f>
        <v>-346.57285735089749</v>
      </c>
      <c r="BR649" s="6">
        <f>Interaktionsdiagramm!AC609</f>
        <v>7934.0238021708037</v>
      </c>
    </row>
    <row r="650" spans="69:70" x14ac:dyDescent="0.25">
      <c r="BQ650" s="6">
        <f>Interaktionsdiagramm!AD610</f>
        <v>-126.0523440415769</v>
      </c>
      <c r="BR650" s="6">
        <f>Interaktionsdiagramm!AC610</f>
        <v>8392.273051220116</v>
      </c>
    </row>
    <row r="651" spans="69:70" x14ac:dyDescent="0.25">
      <c r="BQ651" s="81">
        <f>Interaktionsdiagramm!AD611</f>
        <v>-7.7249999999999632</v>
      </c>
      <c r="BR651" s="81">
        <f>Interaktionsdiagramm!AC611</f>
        <v>8447.5</v>
      </c>
    </row>
    <row r="652" spans="69:70" x14ac:dyDescent="0.25">
      <c r="BQ652" s="14"/>
    </row>
    <row r="653" spans="69:70" x14ac:dyDescent="0.25">
      <c r="BQ653" s="14"/>
    </row>
    <row r="654" spans="69:70" x14ac:dyDescent="0.25">
      <c r="BQ654" s="14"/>
    </row>
    <row r="655" spans="69:70" x14ac:dyDescent="0.25">
      <c r="BQ655" s="14"/>
    </row>
    <row r="656" spans="69:70" x14ac:dyDescent="0.25">
      <c r="BQ656" s="14"/>
    </row>
    <row r="657" spans="69:69" x14ac:dyDescent="0.25">
      <c r="BQ657" s="14"/>
    </row>
    <row r="658" spans="69:69" x14ac:dyDescent="0.25">
      <c r="BQ658" s="14"/>
    </row>
    <row r="659" spans="69:69" x14ac:dyDescent="0.25">
      <c r="BQ659" s="14"/>
    </row>
    <row r="660" spans="69:69" x14ac:dyDescent="0.25">
      <c r="BQ660" s="14"/>
    </row>
    <row r="661" spans="69:69" x14ac:dyDescent="0.25">
      <c r="BQ661" s="14"/>
    </row>
    <row r="662" spans="69:69" x14ac:dyDescent="0.25">
      <c r="BQ662" s="14"/>
    </row>
    <row r="663" spans="69:69" x14ac:dyDescent="0.25">
      <c r="BQ663" s="14"/>
    </row>
    <row r="664" spans="69:69" x14ac:dyDescent="0.25">
      <c r="BQ664" s="14"/>
    </row>
    <row r="665" spans="69:69" x14ac:dyDescent="0.25">
      <c r="BQ665" s="14"/>
    </row>
    <row r="666" spans="69:69" x14ac:dyDescent="0.25">
      <c r="BQ666" s="14"/>
    </row>
    <row r="667" spans="69:69" x14ac:dyDescent="0.25">
      <c r="BQ667" s="14"/>
    </row>
    <row r="668" spans="69:69" x14ac:dyDescent="0.25">
      <c r="BQ668" s="14"/>
    </row>
    <row r="669" spans="69:69" x14ac:dyDescent="0.25">
      <c r="BQ669" s="14"/>
    </row>
    <row r="670" spans="69:69" x14ac:dyDescent="0.25">
      <c r="BQ670" s="14"/>
    </row>
    <row r="671" spans="69:69" x14ac:dyDescent="0.25">
      <c r="BQ671" s="14"/>
    </row>
    <row r="672" spans="69:69" x14ac:dyDescent="0.25">
      <c r="BQ672" s="14"/>
    </row>
    <row r="673" spans="69:69" x14ac:dyDescent="0.25">
      <c r="BQ673" s="14"/>
    </row>
    <row r="674" spans="69:69" x14ac:dyDescent="0.25">
      <c r="BQ674" s="14"/>
    </row>
    <row r="675" spans="69:69" x14ac:dyDescent="0.25">
      <c r="BQ675" s="14"/>
    </row>
    <row r="676" spans="69:69" x14ac:dyDescent="0.25">
      <c r="BQ676" s="14"/>
    </row>
    <row r="677" spans="69:69" x14ac:dyDescent="0.25">
      <c r="BQ677" s="14"/>
    </row>
    <row r="678" spans="69:69" x14ac:dyDescent="0.25">
      <c r="BQ678" s="14"/>
    </row>
    <row r="679" spans="69:69" x14ac:dyDescent="0.25">
      <c r="BQ679" s="14"/>
    </row>
    <row r="680" spans="69:69" x14ac:dyDescent="0.25">
      <c r="BQ680" s="14"/>
    </row>
    <row r="681" spans="69:69" x14ac:dyDescent="0.25">
      <c r="BQ681" s="14"/>
    </row>
    <row r="682" spans="69:69" x14ac:dyDescent="0.25">
      <c r="BQ682" s="14"/>
    </row>
    <row r="683" spans="69:69" x14ac:dyDescent="0.25">
      <c r="BQ683" s="14"/>
    </row>
    <row r="684" spans="69:69" x14ac:dyDescent="0.25">
      <c r="BQ684" s="14"/>
    </row>
    <row r="685" spans="69:69" x14ac:dyDescent="0.25">
      <c r="BQ685" s="14"/>
    </row>
    <row r="686" spans="69:69" x14ac:dyDescent="0.25">
      <c r="BQ686" s="14"/>
    </row>
    <row r="687" spans="69:69" x14ac:dyDescent="0.25">
      <c r="BQ687" s="14"/>
    </row>
    <row r="688" spans="69:69" x14ac:dyDescent="0.25">
      <c r="BQ688" s="14"/>
    </row>
    <row r="689" spans="69:69" x14ac:dyDescent="0.25">
      <c r="BQ689" s="14"/>
    </row>
    <row r="690" spans="69:69" x14ac:dyDescent="0.25">
      <c r="BQ690" s="14"/>
    </row>
    <row r="691" spans="69:69" x14ac:dyDescent="0.25">
      <c r="BQ691" s="14"/>
    </row>
    <row r="692" spans="69:69" x14ac:dyDescent="0.25">
      <c r="BQ692" s="14"/>
    </row>
    <row r="693" spans="69:69" x14ac:dyDescent="0.25">
      <c r="BQ693" s="14"/>
    </row>
    <row r="694" spans="69:69" x14ac:dyDescent="0.25">
      <c r="BQ694" s="14"/>
    </row>
    <row r="695" spans="69:69" x14ac:dyDescent="0.25">
      <c r="BQ695" s="14"/>
    </row>
    <row r="696" spans="69:69" x14ac:dyDescent="0.25">
      <c r="BQ696" s="14"/>
    </row>
    <row r="697" spans="69:69" x14ac:dyDescent="0.25">
      <c r="BQ697" s="14"/>
    </row>
    <row r="698" spans="69:69" x14ac:dyDescent="0.25">
      <c r="BQ698" s="14"/>
    </row>
    <row r="699" spans="69:69" x14ac:dyDescent="0.25">
      <c r="BQ699" s="14"/>
    </row>
    <row r="700" spans="69:69" x14ac:dyDescent="0.25">
      <c r="BQ700" s="14"/>
    </row>
    <row r="701" spans="69:69" x14ac:dyDescent="0.25">
      <c r="BQ701" s="14"/>
    </row>
    <row r="702" spans="69:69" x14ac:dyDescent="0.25">
      <c r="BQ702" s="14"/>
    </row>
    <row r="703" spans="69:69" x14ac:dyDescent="0.25">
      <c r="BQ703" s="14"/>
    </row>
    <row r="704" spans="69:69" x14ac:dyDescent="0.25">
      <c r="BQ704" s="14"/>
    </row>
    <row r="705" spans="69:69" x14ac:dyDescent="0.25">
      <c r="BQ705" s="14"/>
    </row>
  </sheetData>
  <sheetProtection sheet="1" objects="1" scenarios="1"/>
  <mergeCells count="83">
    <mergeCell ref="E10:F10"/>
    <mergeCell ref="M43:N43"/>
    <mergeCell ref="M47:N47"/>
    <mergeCell ref="P41:R41"/>
    <mergeCell ref="P43:R43"/>
    <mergeCell ref="P47:R47"/>
    <mergeCell ref="M45:N45"/>
    <mergeCell ref="P45:R45"/>
    <mergeCell ref="E12:F12"/>
    <mergeCell ref="F15:J15"/>
    <mergeCell ref="K26:L26"/>
    <mergeCell ref="H12:I12"/>
    <mergeCell ref="O12:P12"/>
    <mergeCell ref="K24:L24"/>
    <mergeCell ref="Q31:R31"/>
    <mergeCell ref="G31:H31"/>
    <mergeCell ref="Q4:R4"/>
    <mergeCell ref="K4:O4"/>
    <mergeCell ref="T2:U2"/>
    <mergeCell ref="H10:I10"/>
    <mergeCell ref="P8:R8"/>
    <mergeCell ref="U6:W6"/>
    <mergeCell ref="O10:P10"/>
    <mergeCell ref="E6:F6"/>
    <mergeCell ref="L6:N6"/>
    <mergeCell ref="L8:N8"/>
    <mergeCell ref="D2:F2"/>
    <mergeCell ref="K2:L2"/>
    <mergeCell ref="AB39:AD39"/>
    <mergeCell ref="E39:Z39"/>
    <mergeCell ref="V43:W43"/>
    <mergeCell ref="V45:W45"/>
    <mergeCell ref="V47:W47"/>
    <mergeCell ref="Y41:AA41"/>
    <mergeCell ref="Y43:AA43"/>
    <mergeCell ref="Y45:AA45"/>
    <mergeCell ref="Y47:AA47"/>
    <mergeCell ref="D43:E43"/>
    <mergeCell ref="D45:E45"/>
    <mergeCell ref="G41:I41"/>
    <mergeCell ref="G43:I43"/>
    <mergeCell ref="G45:I45"/>
    <mergeCell ref="B41:C41"/>
    <mergeCell ref="B37:C37"/>
    <mergeCell ref="S37:U37"/>
    <mergeCell ref="V41:W41"/>
    <mergeCell ref="D41:E41"/>
    <mergeCell ref="B39:C39"/>
    <mergeCell ref="M41:N41"/>
    <mergeCell ref="Y15:AA15"/>
    <mergeCell ref="Q15:R15"/>
    <mergeCell ref="I17:J17"/>
    <mergeCell ref="I21:J21"/>
    <mergeCell ref="F21:G21"/>
    <mergeCell ref="P21:Q21"/>
    <mergeCell ref="O17:P17"/>
    <mergeCell ref="W17:Y17"/>
    <mergeCell ref="N15:O15"/>
    <mergeCell ref="F17:G17"/>
    <mergeCell ref="F19:G19"/>
    <mergeCell ref="Z31:AA31"/>
    <mergeCell ref="J31:O31"/>
    <mergeCell ref="T31:X31"/>
    <mergeCell ref="I19:J19"/>
    <mergeCell ref="O19:P19"/>
    <mergeCell ref="V19:W19"/>
    <mergeCell ref="G29:H29"/>
    <mergeCell ref="P29:Q29"/>
    <mergeCell ref="J29:L29"/>
    <mergeCell ref="S29:U29"/>
    <mergeCell ref="V49:W49"/>
    <mergeCell ref="Y49:AA49"/>
    <mergeCell ref="K49:L49"/>
    <mergeCell ref="Q33:R33"/>
    <mergeCell ref="T33:V33"/>
    <mergeCell ref="X33:Y33"/>
    <mergeCell ref="M51:N51"/>
    <mergeCell ref="P51:R51"/>
    <mergeCell ref="E37:Q37"/>
    <mergeCell ref="D49:E49"/>
    <mergeCell ref="G49:I49"/>
    <mergeCell ref="M49:N49"/>
    <mergeCell ref="P49:R49"/>
  </mergeCells>
  <dataValidations count="1">
    <dataValidation type="list" allowBlank="1" showInputMessage="1" showErrorMessage="1" sqref="Y15:AA15" xr:uid="{7E3A401B-BB0B-45F9-BD38-5E9CD535D725}">
      <formula1>"195000,205000"</formula1>
    </dataValidation>
  </dataValidation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Material!$E$12:$K$12</xm:f>
          </x14:formula1>
          <xm:sqref>D2:F2</xm:sqref>
        </x14:dataValidation>
        <x14:dataValidation type="list" allowBlank="1" showInputMessage="1" showErrorMessage="1" xr:uid="{456B9CA5-076A-4766-A94A-288552829357}">
          <x14:formula1>
            <xm:f>Material!$C$20:$F$20</xm:f>
          </x14:formula1>
          <xm:sqref>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:L22"/>
  <sheetViews>
    <sheetView workbookViewId="0">
      <selection activeCell="C28" sqref="C28"/>
    </sheetView>
  </sheetViews>
  <sheetFormatPr baseColWidth="10" defaultRowHeight="15" x14ac:dyDescent="0.25"/>
  <sheetData>
    <row r="12" spans="2:12" x14ac:dyDescent="0.25">
      <c r="C12" s="84" t="s">
        <v>2</v>
      </c>
      <c r="D12" s="74" t="s">
        <v>3</v>
      </c>
      <c r="E12" s="85" t="s">
        <v>4</v>
      </c>
      <c r="F12" s="74" t="s">
        <v>5</v>
      </c>
      <c r="G12" s="85" t="s">
        <v>6</v>
      </c>
      <c r="H12" s="74" t="s">
        <v>7</v>
      </c>
      <c r="I12" s="85" t="s">
        <v>8</v>
      </c>
      <c r="J12" s="74" t="s">
        <v>9</v>
      </c>
      <c r="K12" s="86" t="s">
        <v>10</v>
      </c>
    </row>
    <row r="13" spans="2:12" x14ac:dyDescent="0.25">
      <c r="B13" s="133" t="s">
        <v>11</v>
      </c>
      <c r="C13" s="135">
        <v>12</v>
      </c>
      <c r="D13" s="136">
        <v>16</v>
      </c>
      <c r="E13" s="135">
        <v>20</v>
      </c>
      <c r="F13" s="136">
        <v>25</v>
      </c>
      <c r="G13" s="135">
        <v>30</v>
      </c>
      <c r="H13" s="136">
        <v>35</v>
      </c>
      <c r="I13" s="135">
        <v>40</v>
      </c>
      <c r="J13" s="136">
        <v>45</v>
      </c>
      <c r="K13" s="137">
        <v>50</v>
      </c>
      <c r="L13" s="136" t="s">
        <v>13</v>
      </c>
    </row>
    <row r="14" spans="2:12" x14ac:dyDescent="0.25">
      <c r="B14" s="142" t="s">
        <v>12</v>
      </c>
      <c r="C14" s="29">
        <v>2700</v>
      </c>
      <c r="D14" s="132">
        <v>2900</v>
      </c>
      <c r="E14" s="29">
        <v>3000</v>
      </c>
      <c r="F14" s="132">
        <v>3100</v>
      </c>
      <c r="G14" s="29">
        <v>3300</v>
      </c>
      <c r="H14" s="132">
        <v>3400</v>
      </c>
      <c r="I14" s="29">
        <v>3500</v>
      </c>
      <c r="J14" s="132">
        <v>3600</v>
      </c>
      <c r="K14" s="30">
        <v>3700</v>
      </c>
      <c r="L14" s="132" t="s">
        <v>14</v>
      </c>
    </row>
    <row r="15" spans="2:12" x14ac:dyDescent="0.25">
      <c r="B15" s="134" t="s">
        <v>15</v>
      </c>
      <c r="C15" s="138">
        <v>-2</v>
      </c>
      <c r="D15" s="139">
        <v>-2</v>
      </c>
      <c r="E15" s="138">
        <v>-2</v>
      </c>
      <c r="F15" s="139">
        <v>-2</v>
      </c>
      <c r="G15" s="138">
        <v>-2</v>
      </c>
      <c r="H15" s="139">
        <v>-2</v>
      </c>
      <c r="I15" s="138">
        <v>-2</v>
      </c>
      <c r="J15" s="139">
        <v>-2</v>
      </c>
      <c r="K15" s="140">
        <v>-2</v>
      </c>
      <c r="L15" s="141" t="s">
        <v>16</v>
      </c>
    </row>
    <row r="20" spans="2:7" x14ac:dyDescent="0.25">
      <c r="C20" s="160" t="s">
        <v>96</v>
      </c>
      <c r="D20" s="161" t="s">
        <v>97</v>
      </c>
      <c r="E20" s="161" t="s">
        <v>98</v>
      </c>
      <c r="F20" s="162" t="s">
        <v>99</v>
      </c>
    </row>
    <row r="21" spans="2:7" ht="18" x14ac:dyDescent="0.35">
      <c r="B21" s="133" t="s">
        <v>100</v>
      </c>
      <c r="C21" s="157">
        <v>1360</v>
      </c>
      <c r="D21" s="136">
        <v>1420</v>
      </c>
      <c r="E21" s="136">
        <v>1500</v>
      </c>
      <c r="F21" s="137">
        <v>1600</v>
      </c>
      <c r="G21" s="158" t="s">
        <v>13</v>
      </c>
    </row>
    <row r="22" spans="2:7" ht="18" x14ac:dyDescent="0.35">
      <c r="B22" s="159" t="s">
        <v>101</v>
      </c>
      <c r="C22" s="152">
        <v>1570</v>
      </c>
      <c r="D22" s="67">
        <v>1670</v>
      </c>
      <c r="E22" s="67">
        <v>1770</v>
      </c>
      <c r="F22" s="33">
        <v>1860</v>
      </c>
      <c r="G22" s="156" t="s">
        <v>13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611"/>
  <sheetViews>
    <sheetView workbookViewId="0">
      <selection activeCell="V8" sqref="V8"/>
    </sheetView>
  </sheetViews>
  <sheetFormatPr baseColWidth="10" defaultRowHeight="15" x14ac:dyDescent="0.25"/>
  <cols>
    <col min="1" max="2" width="7.140625" customWidth="1"/>
    <col min="3" max="3" width="3.5703125" customWidth="1"/>
    <col min="4" max="4" width="2.85546875" customWidth="1"/>
    <col min="5" max="5" width="7.140625" customWidth="1"/>
    <col min="6" max="6" width="3.5703125" customWidth="1"/>
    <col min="7" max="11" width="7.140625" customWidth="1"/>
    <col min="12" max="12" width="11.42578125" customWidth="1"/>
    <col min="13" max="14" width="8.5703125" customWidth="1"/>
    <col min="15" max="15" width="7.140625" customWidth="1"/>
    <col min="16" max="18" width="8.5703125" customWidth="1"/>
    <col min="19" max="19" width="7.140625" customWidth="1"/>
    <col min="20" max="27" width="8.5703125" customWidth="1"/>
    <col min="31" max="31" width="12.5703125" bestFit="1" customWidth="1"/>
  </cols>
  <sheetData>
    <row r="1" spans="1:38" ht="18" x14ac:dyDescent="0.35">
      <c r="M1" s="183" t="s">
        <v>27</v>
      </c>
      <c r="N1" s="184"/>
      <c r="O1" s="183" t="s">
        <v>56</v>
      </c>
      <c r="P1" s="186"/>
      <c r="Q1" s="186"/>
      <c r="R1" s="184"/>
      <c r="S1" s="183" t="s">
        <v>57</v>
      </c>
      <c r="T1" s="186"/>
      <c r="U1" s="186"/>
      <c r="V1" s="184"/>
      <c r="W1" s="183" t="s">
        <v>106</v>
      </c>
      <c r="X1" s="186"/>
      <c r="Y1" s="186"/>
      <c r="Z1" s="186"/>
      <c r="AA1" s="184"/>
      <c r="AC1" s="185" t="s">
        <v>59</v>
      </c>
      <c r="AD1" s="185"/>
      <c r="AF1" s="4" t="s">
        <v>51</v>
      </c>
      <c r="AG1" s="3">
        <f>Eingabe!Q4</f>
        <v>1.7</v>
      </c>
      <c r="AH1" t="s">
        <v>26</v>
      </c>
    </row>
    <row r="2" spans="1:38" ht="18" x14ac:dyDescent="0.35">
      <c r="A2" s="7" t="s">
        <v>43</v>
      </c>
      <c r="B2" s="7" t="s">
        <v>44</v>
      </c>
      <c r="M2" s="9" t="s">
        <v>24</v>
      </c>
      <c r="N2" s="9" t="s">
        <v>32</v>
      </c>
      <c r="O2" s="10" t="s">
        <v>33</v>
      </c>
      <c r="P2" s="11" t="s">
        <v>34</v>
      </c>
      <c r="Q2" s="9" t="s">
        <v>35</v>
      </c>
      <c r="R2" s="10" t="s">
        <v>36</v>
      </c>
      <c r="S2" s="10" t="s">
        <v>40</v>
      </c>
      <c r="T2" s="11" t="s">
        <v>41</v>
      </c>
      <c r="U2" s="9" t="s">
        <v>42</v>
      </c>
      <c r="V2" s="10" t="s">
        <v>36</v>
      </c>
      <c r="W2" s="10" t="s">
        <v>119</v>
      </c>
      <c r="X2" s="10" t="s">
        <v>120</v>
      </c>
      <c r="Y2" s="11" t="s">
        <v>121</v>
      </c>
      <c r="Z2" s="9" t="s">
        <v>122</v>
      </c>
      <c r="AA2" s="10" t="s">
        <v>36</v>
      </c>
      <c r="AC2" s="9" t="s">
        <v>47</v>
      </c>
      <c r="AD2" s="9" t="s">
        <v>46</v>
      </c>
      <c r="AF2" s="4" t="s">
        <v>49</v>
      </c>
      <c r="AG2" s="3">
        <f>Eingabe!P8</f>
        <v>43.478260869565219</v>
      </c>
      <c r="AH2" t="s">
        <v>26</v>
      </c>
    </row>
    <row r="3" spans="1:38" ht="18" x14ac:dyDescent="0.35">
      <c r="A3" s="8" t="s">
        <v>39</v>
      </c>
      <c r="B3" s="8" t="s">
        <v>39</v>
      </c>
      <c r="C3" s="180" t="s">
        <v>31</v>
      </c>
      <c r="D3" s="181"/>
      <c r="E3" s="181"/>
      <c r="F3" s="182"/>
      <c r="G3" s="74" t="s">
        <v>60</v>
      </c>
      <c r="H3" s="35" t="s">
        <v>61</v>
      </c>
      <c r="I3" s="75" t="s">
        <v>62</v>
      </c>
      <c r="J3" s="75" t="s">
        <v>63</v>
      </c>
      <c r="K3" s="76" t="s">
        <v>64</v>
      </c>
      <c r="L3" s="35"/>
      <c r="M3" s="12" t="s">
        <v>37</v>
      </c>
      <c r="N3" s="12" t="s">
        <v>38</v>
      </c>
      <c r="O3" s="8" t="s">
        <v>39</v>
      </c>
      <c r="P3" s="12" t="s">
        <v>37</v>
      </c>
      <c r="Q3" s="12" t="s">
        <v>38</v>
      </c>
      <c r="R3" s="8" t="s">
        <v>37</v>
      </c>
      <c r="S3" s="8" t="s">
        <v>39</v>
      </c>
      <c r="T3" s="12" t="s">
        <v>37</v>
      </c>
      <c r="U3" s="12" t="s">
        <v>38</v>
      </c>
      <c r="V3" s="8" t="s">
        <v>37</v>
      </c>
      <c r="W3" s="8" t="s">
        <v>39</v>
      </c>
      <c r="X3" s="8" t="s">
        <v>39</v>
      </c>
      <c r="Y3" s="12" t="s">
        <v>37</v>
      </c>
      <c r="Z3" s="12" t="s">
        <v>38</v>
      </c>
      <c r="AA3" s="36" t="s">
        <v>37</v>
      </c>
      <c r="AC3" s="8" t="s">
        <v>37</v>
      </c>
      <c r="AD3" s="8" t="s">
        <v>45</v>
      </c>
      <c r="AF3" s="4" t="s">
        <v>50</v>
      </c>
      <c r="AG3">
        <f>Eingabe!U6</f>
        <v>20000</v>
      </c>
      <c r="AH3" t="s">
        <v>26</v>
      </c>
    </row>
    <row r="4" spans="1:38" ht="15.75" thickBot="1" x14ac:dyDescent="0.3">
      <c r="A4" s="56">
        <f t="shared" ref="A4:AA4" si="0">INDEX(A14:A308,$AD$8,1)</f>
        <v>-3.5</v>
      </c>
      <c r="B4" s="57">
        <f t="shared" si="0"/>
        <v>4.5</v>
      </c>
      <c r="C4" s="28" t="str">
        <f t="shared" si="0"/>
        <v>d</v>
      </c>
      <c r="D4" s="29" t="str">
        <f t="shared" si="0"/>
        <v>=</v>
      </c>
      <c r="E4" s="34">
        <f t="shared" si="0"/>
        <v>95</v>
      </c>
      <c r="F4" s="30" t="str">
        <f t="shared" si="0"/>
        <v>cm</v>
      </c>
      <c r="G4" s="56">
        <f t="shared" si="0"/>
        <v>0.4375</v>
      </c>
      <c r="H4" s="56">
        <f t="shared" si="0"/>
        <v>0.1875</v>
      </c>
      <c r="I4" s="56">
        <f t="shared" si="0"/>
        <v>-5.333333333333333</v>
      </c>
      <c r="J4" s="56">
        <f t="shared" si="0"/>
        <v>3</v>
      </c>
      <c r="K4" s="56">
        <f t="shared" si="0"/>
        <v>0.4375</v>
      </c>
      <c r="L4" s="70">
        <f t="shared" si="0"/>
        <v>0.35416666666666669</v>
      </c>
      <c r="M4" s="59">
        <f t="shared" si="0"/>
        <v>2859.8958333333335</v>
      </c>
      <c r="N4" s="59">
        <f t="shared" si="0"/>
        <v>32.711397058823529</v>
      </c>
      <c r="O4" s="58">
        <f t="shared" si="0"/>
        <v>4.5</v>
      </c>
      <c r="P4" s="59">
        <f t="shared" si="0"/>
        <v>-652.17391304347825</v>
      </c>
      <c r="Q4" s="18">
        <f t="shared" si="0"/>
        <v>-45</v>
      </c>
      <c r="R4" s="18">
        <f t="shared" si="0"/>
        <v>0</v>
      </c>
      <c r="S4" s="59">
        <f t="shared" si="0"/>
        <v>-3.0789473684210527</v>
      </c>
      <c r="T4" s="59">
        <f t="shared" si="0"/>
        <v>0</v>
      </c>
      <c r="U4" s="18">
        <f t="shared" si="0"/>
        <v>45</v>
      </c>
      <c r="V4" s="18">
        <f t="shared" si="0"/>
        <v>0</v>
      </c>
      <c r="W4" s="18">
        <f t="shared" si="0"/>
        <v>4.0789473684210522</v>
      </c>
      <c r="X4" s="18">
        <f t="shared" si="0"/>
        <v>9.2071524966261808</v>
      </c>
      <c r="Y4" s="18">
        <f t="shared" si="0"/>
        <v>-1182.608695652174</v>
      </c>
      <c r="Z4" s="18">
        <f t="shared" si="0"/>
        <v>-40</v>
      </c>
      <c r="AA4" s="18">
        <f t="shared" si="0"/>
        <v>0</v>
      </c>
      <c r="AC4" s="17">
        <f>INDEX(AC14:AD315,AD8,1)</f>
        <v>1025.113224637681</v>
      </c>
      <c r="AD4" s="18">
        <f>INDEX(AC14:AD308,AD8,2)</f>
        <v>1702.0336206408515</v>
      </c>
      <c r="AF4" s="4" t="s">
        <v>25</v>
      </c>
      <c r="AG4">
        <f>Eingabe!K24</f>
        <v>50</v>
      </c>
      <c r="AH4" t="s">
        <v>20</v>
      </c>
    </row>
    <row r="5" spans="1:38" ht="15.75" thickBot="1" x14ac:dyDescent="0.3">
      <c r="A5" s="60">
        <f>A4-(($AC$4-$AC$5)/($AC$4-$AC$6))*(A4-A6)</f>
        <v>-3.5</v>
      </c>
      <c r="B5" s="61">
        <f>B4-(($AC$4-$AC$5)/($AC$4-$AC$6))*(B4-B6)</f>
        <v>4.5711274575788039</v>
      </c>
      <c r="C5" s="61" t="s">
        <v>23</v>
      </c>
      <c r="D5" s="62" t="s">
        <v>1</v>
      </c>
      <c r="E5" s="63">
        <f>E4-(($AC$4-$AC$5)/($AC$4-$AC$6))*(E4-E6)</f>
        <v>95</v>
      </c>
      <c r="F5" s="62" t="s">
        <v>20</v>
      </c>
      <c r="G5" s="61">
        <f t="shared" ref="G5:V5" si="1">G4-(($AC$4-$AC$5)/($AC$4-$AC$6))*(G4-G6)</f>
        <v>0.43365823917398438</v>
      </c>
      <c r="H5" s="61">
        <f t="shared" si="1"/>
        <v>0.18585353107456473</v>
      </c>
      <c r="I5" s="61">
        <f t="shared" si="1"/>
        <v>-5.4287626722515618</v>
      </c>
      <c r="J5" s="61">
        <f t="shared" si="1"/>
        <v>3.0266727965920515</v>
      </c>
      <c r="K5" s="61">
        <f t="shared" si="1"/>
        <v>0.4375</v>
      </c>
      <c r="L5" s="71">
        <f t="shared" si="1"/>
        <v>0.3510566698075111</v>
      </c>
      <c r="M5" s="64">
        <f t="shared" si="1"/>
        <v>2834.782608695652</v>
      </c>
      <c r="N5" s="68">
        <f t="shared" si="1"/>
        <v>32.863211178859999</v>
      </c>
      <c r="O5" s="64">
        <f t="shared" si="1"/>
        <v>4.5711274575788039</v>
      </c>
      <c r="P5" s="68">
        <f t="shared" si="1"/>
        <v>-652.17391304347825</v>
      </c>
      <c r="Q5" s="64">
        <f t="shared" si="1"/>
        <v>-45</v>
      </c>
      <c r="R5" s="64">
        <f t="shared" si="1"/>
        <v>0</v>
      </c>
      <c r="S5" s="68">
        <f t="shared" si="1"/>
        <v>-3.0752038180221684</v>
      </c>
      <c r="T5" s="68">
        <f t="shared" si="1"/>
        <v>0</v>
      </c>
      <c r="U5" s="64">
        <f t="shared" si="1"/>
        <v>45</v>
      </c>
      <c r="V5" s="64">
        <f t="shared" si="1"/>
        <v>0</v>
      </c>
      <c r="W5" s="64">
        <f t="shared" ref="W5:AA5" si="2">W4-(($AC$4-$AC$5)/($AC$4-$AC$6))*(W4-W6)</f>
        <v>4.1463312756009714</v>
      </c>
      <c r="X5" s="64">
        <f t="shared" si="2"/>
        <v>9.2745364038061009</v>
      </c>
      <c r="Y5" s="64">
        <f t="shared" si="2"/>
        <v>-1182.608695652174</v>
      </c>
      <c r="Z5" s="64">
        <f t="shared" si="2"/>
        <v>-40</v>
      </c>
      <c r="AA5" s="23">
        <f t="shared" si="2"/>
        <v>0</v>
      </c>
      <c r="AC5" s="22">
        <f>Eingabe!J29</f>
        <v>1000</v>
      </c>
      <c r="AD5" s="23">
        <f>AD4-((AC4-AC5)/(AC4-AC6))*(AD4-AD6)</f>
        <v>1698.1068581569104</v>
      </c>
      <c r="AF5" s="4" t="s">
        <v>21</v>
      </c>
      <c r="AG5">
        <f>Eingabe!K26</f>
        <v>100</v>
      </c>
      <c r="AH5" t="s">
        <v>20</v>
      </c>
    </row>
    <row r="6" spans="1:38" x14ac:dyDescent="0.25">
      <c r="A6" s="65">
        <f t="shared" ref="A6:V6" si="3">INDEX(A14:A308,$AD$8+1,1)</f>
        <v>-3.5</v>
      </c>
      <c r="B6" s="66">
        <f t="shared" si="3"/>
        <v>4.5999999999999996</v>
      </c>
      <c r="C6" s="152" t="str">
        <f t="shared" si="3"/>
        <v>d</v>
      </c>
      <c r="D6" s="32" t="str">
        <f t="shared" si="3"/>
        <v>=</v>
      </c>
      <c r="E6" s="73">
        <f t="shared" si="3"/>
        <v>95</v>
      </c>
      <c r="F6" s="33" t="str">
        <f t="shared" si="3"/>
        <v>cm</v>
      </c>
      <c r="G6" s="65">
        <f t="shared" si="3"/>
        <v>0.4320987654320988</v>
      </c>
      <c r="H6" s="65">
        <f t="shared" si="3"/>
        <v>0.1851851851851852</v>
      </c>
      <c r="I6" s="65">
        <f t="shared" si="3"/>
        <v>-5.4675000000000002</v>
      </c>
      <c r="J6" s="65">
        <f t="shared" si="3"/>
        <v>3.0374999999999996</v>
      </c>
      <c r="K6" s="65">
        <f t="shared" si="3"/>
        <v>0.4375</v>
      </c>
      <c r="L6" s="72">
        <f t="shared" si="3"/>
        <v>0.34979423868312753</v>
      </c>
      <c r="M6" s="69">
        <f t="shared" si="3"/>
        <v>2824.5884773662547</v>
      </c>
      <c r="N6" s="69">
        <f t="shared" si="3"/>
        <v>32.924836601307206</v>
      </c>
      <c r="O6" s="67">
        <f t="shared" si="3"/>
        <v>4.5999999999999996</v>
      </c>
      <c r="P6" s="69">
        <f t="shared" si="3"/>
        <v>-652.17391304347825</v>
      </c>
      <c r="Q6" s="19">
        <f t="shared" si="3"/>
        <v>-45</v>
      </c>
      <c r="R6" s="19">
        <f t="shared" si="3"/>
        <v>0</v>
      </c>
      <c r="S6" s="69">
        <f t="shared" si="3"/>
        <v>-3.073684210526316</v>
      </c>
      <c r="T6" s="69">
        <f t="shared" si="3"/>
        <v>0</v>
      </c>
      <c r="U6" s="19">
        <f t="shared" si="3"/>
        <v>45</v>
      </c>
      <c r="V6" s="19">
        <f t="shared" si="3"/>
        <v>0</v>
      </c>
      <c r="W6" s="19">
        <f t="shared" ref="W6:AA6" si="4">INDEX(W14:W308,$AD$8+1,1)</f>
        <v>4.1736842105263152</v>
      </c>
      <c r="X6" s="19">
        <f t="shared" si="4"/>
        <v>9.3018893387314439</v>
      </c>
      <c r="Y6" s="19">
        <f t="shared" si="4"/>
        <v>-1182.608695652174</v>
      </c>
      <c r="Z6" s="19">
        <f t="shared" si="4"/>
        <v>-40</v>
      </c>
      <c r="AA6" s="19">
        <f t="shared" si="4"/>
        <v>0</v>
      </c>
      <c r="AC6" s="20">
        <f>INDEX(AC14:AD315,AD8+1,1)</f>
        <v>989.80586867060265</v>
      </c>
      <c r="AD6" s="19">
        <f>INDEX(AC14:AD308,AD8+1,2)</f>
        <v>1696.5128799626254</v>
      </c>
      <c r="AF6" s="148" t="s">
        <v>28</v>
      </c>
      <c r="AJ6" s="150" t="s">
        <v>106</v>
      </c>
    </row>
    <row r="7" spans="1:38" ht="18" x14ac:dyDescent="0.35">
      <c r="AF7" s="4" t="s">
        <v>52</v>
      </c>
      <c r="AG7">
        <f>Eingabe!O10</f>
        <v>5</v>
      </c>
      <c r="AH7" t="s">
        <v>20</v>
      </c>
      <c r="AJ7" s="144" t="s">
        <v>104</v>
      </c>
      <c r="AK7">
        <f>Eingabe!I21</f>
        <v>10</v>
      </c>
      <c r="AL7" t="s">
        <v>19</v>
      </c>
    </row>
    <row r="8" spans="1:38" ht="18" x14ac:dyDescent="0.35">
      <c r="AC8" s="55" t="s">
        <v>71</v>
      </c>
      <c r="AD8" s="54">
        <f>COUNT(AF14:AF308)</f>
        <v>54</v>
      </c>
      <c r="AF8" s="4" t="s">
        <v>53</v>
      </c>
      <c r="AG8">
        <f>Eingabe!H10</f>
        <v>15</v>
      </c>
      <c r="AH8" t="s">
        <v>30</v>
      </c>
      <c r="AJ8" s="144" t="s">
        <v>105</v>
      </c>
      <c r="AK8">
        <f>Eingabe!P21</f>
        <v>10</v>
      </c>
      <c r="AL8" t="s">
        <v>20</v>
      </c>
    </row>
    <row r="9" spans="1:38" ht="15.75" x14ac:dyDescent="0.25">
      <c r="J9" s="25"/>
      <c r="AF9" s="148" t="s">
        <v>29</v>
      </c>
      <c r="AJ9" s="149" t="s">
        <v>108</v>
      </c>
      <c r="AK9" s="3">
        <f>Eingabe!Z31</f>
        <v>5.1282051282051286</v>
      </c>
      <c r="AL9" t="s">
        <v>16</v>
      </c>
    </row>
    <row r="10" spans="1:38" ht="18" x14ac:dyDescent="0.35">
      <c r="A10" s="147" t="s">
        <v>48</v>
      </c>
      <c r="B10" s="145">
        <v>-2</v>
      </c>
      <c r="C10" s="146" t="s">
        <v>74</v>
      </c>
      <c r="AF10" s="4" t="s">
        <v>54</v>
      </c>
      <c r="AG10">
        <f>Eingabe!O12</f>
        <v>5</v>
      </c>
      <c r="AH10" t="s">
        <v>20</v>
      </c>
      <c r="AJ10" s="149" t="s">
        <v>113</v>
      </c>
      <c r="AK10" s="3">
        <f>Eingabe!X33</f>
        <v>6.0646599777034567</v>
      </c>
      <c r="AL10" t="s">
        <v>16</v>
      </c>
    </row>
    <row r="11" spans="1:38" ht="18" x14ac:dyDescent="0.35">
      <c r="M11" s="183" t="s">
        <v>27</v>
      </c>
      <c r="N11" s="184"/>
      <c r="O11" s="183" t="s">
        <v>56</v>
      </c>
      <c r="P11" s="186"/>
      <c r="Q11" s="186"/>
      <c r="R11" s="184"/>
      <c r="S11" s="183" t="s">
        <v>57</v>
      </c>
      <c r="T11" s="186"/>
      <c r="U11" s="186"/>
      <c r="V11" s="184"/>
      <c r="W11" s="183" t="s">
        <v>106</v>
      </c>
      <c r="X11" s="186"/>
      <c r="Y11" s="186"/>
      <c r="Z11" s="186"/>
      <c r="AA11" s="184"/>
      <c r="AF11" s="4" t="s">
        <v>55</v>
      </c>
      <c r="AG11">
        <f>Eingabe!H12</f>
        <v>0</v>
      </c>
      <c r="AH11" t="s">
        <v>30</v>
      </c>
      <c r="AJ11" s="149" t="s">
        <v>114</v>
      </c>
      <c r="AK11" s="3">
        <f>Eingabe!W17*0.1</f>
        <v>118.2608695652174</v>
      </c>
      <c r="AL11" t="s">
        <v>26</v>
      </c>
    </row>
    <row r="12" spans="1:38" ht="18" x14ac:dyDescent="0.35">
      <c r="A12" s="7" t="s">
        <v>43</v>
      </c>
      <c r="B12" s="7" t="s">
        <v>44</v>
      </c>
      <c r="M12" s="9" t="s">
        <v>24</v>
      </c>
      <c r="N12" s="9" t="s">
        <v>32</v>
      </c>
      <c r="O12" s="10" t="s">
        <v>33</v>
      </c>
      <c r="P12" s="11" t="s">
        <v>34</v>
      </c>
      <c r="Q12" s="9" t="s">
        <v>35</v>
      </c>
      <c r="R12" s="10" t="s">
        <v>36</v>
      </c>
      <c r="S12" s="10" t="s">
        <v>40</v>
      </c>
      <c r="T12" s="11" t="s">
        <v>41</v>
      </c>
      <c r="U12" s="9" t="s">
        <v>42</v>
      </c>
      <c r="V12" s="10" t="s">
        <v>36</v>
      </c>
      <c r="W12" s="10" t="s">
        <v>119</v>
      </c>
      <c r="X12" s="10" t="s">
        <v>120</v>
      </c>
      <c r="Y12" s="11" t="s">
        <v>121</v>
      </c>
      <c r="Z12" s="9" t="s">
        <v>122</v>
      </c>
      <c r="AA12" s="10" t="s">
        <v>36</v>
      </c>
      <c r="AC12" s="9" t="s">
        <v>47</v>
      </c>
      <c r="AD12" s="9" t="s">
        <v>46</v>
      </c>
      <c r="AJ12" s="151" t="s">
        <v>102</v>
      </c>
      <c r="AK12">
        <f>Eingabe!Y15*0.1</f>
        <v>19500</v>
      </c>
      <c r="AL12" t="s">
        <v>26</v>
      </c>
    </row>
    <row r="13" spans="1:38" s="5" customFormat="1" x14ac:dyDescent="0.25">
      <c r="A13" s="8" t="s">
        <v>39</v>
      </c>
      <c r="B13" s="8" t="s">
        <v>39</v>
      </c>
      <c r="C13" s="180" t="s">
        <v>31</v>
      </c>
      <c r="D13" s="181"/>
      <c r="E13" s="181"/>
      <c r="F13" s="182"/>
      <c r="G13" s="74" t="s">
        <v>60</v>
      </c>
      <c r="H13" s="86" t="s">
        <v>61</v>
      </c>
      <c r="I13" s="75" t="s">
        <v>62</v>
      </c>
      <c r="J13" s="75" t="s">
        <v>63</v>
      </c>
      <c r="K13" s="76" t="s">
        <v>64</v>
      </c>
      <c r="L13" s="86"/>
      <c r="M13" s="12" t="s">
        <v>37</v>
      </c>
      <c r="N13" s="27" t="s">
        <v>38</v>
      </c>
      <c r="O13" s="8" t="s">
        <v>39</v>
      </c>
      <c r="P13" s="12" t="s">
        <v>37</v>
      </c>
      <c r="Q13" s="12" t="s">
        <v>38</v>
      </c>
      <c r="R13" s="8" t="s">
        <v>37</v>
      </c>
      <c r="S13" s="8" t="s">
        <v>39</v>
      </c>
      <c r="T13" s="12" t="s">
        <v>37</v>
      </c>
      <c r="U13" s="12" t="s">
        <v>38</v>
      </c>
      <c r="V13" s="8" t="s">
        <v>37</v>
      </c>
      <c r="W13" s="36" t="s">
        <v>39</v>
      </c>
      <c r="X13" s="36" t="s">
        <v>39</v>
      </c>
      <c r="Y13" s="27" t="s">
        <v>37</v>
      </c>
      <c r="Z13" s="27" t="s">
        <v>38</v>
      </c>
      <c r="AA13" s="36" t="s">
        <v>37</v>
      </c>
      <c r="AC13" s="36" t="s">
        <v>37</v>
      </c>
      <c r="AD13" s="36" t="s">
        <v>45</v>
      </c>
      <c r="AF13" s="2"/>
      <c r="AG13"/>
      <c r="AH13"/>
      <c r="AI13"/>
    </row>
    <row r="14" spans="1:38" x14ac:dyDescent="0.25">
      <c r="A14" s="87">
        <v>-2</v>
      </c>
      <c r="B14" s="87">
        <v>-2</v>
      </c>
      <c r="C14" s="88" t="s">
        <v>21</v>
      </c>
      <c r="D14" s="89" t="s">
        <v>1</v>
      </c>
      <c r="E14" s="90">
        <f>IF(C14="h",$AG$5,IF(C14="d",$AG$5-$AG$7,E13-($AG$7/4)))</f>
        <v>100</v>
      </c>
      <c r="F14" s="91" t="s">
        <v>20</v>
      </c>
      <c r="G14" s="118">
        <v>1</v>
      </c>
      <c r="H14" s="114">
        <v>1</v>
      </c>
      <c r="I14" s="118">
        <f>-((A14-B14)^2/(3*$B$10^2))</f>
        <v>0</v>
      </c>
      <c r="J14" s="114">
        <f>((A14^2-A14*B14)/$B$10^2)-((A14-B14)/$B$10)</f>
        <v>0</v>
      </c>
      <c r="K14" s="118">
        <f>(2*A14/$B$10)-(A14^2/$B$10^2)</f>
        <v>1</v>
      </c>
      <c r="L14" s="114">
        <f>(I14*(G14^3-H14^3)+J14*(G14^2-H14^2)+K14*(G14-H14)+H14)</f>
        <v>1</v>
      </c>
      <c r="M14" s="92">
        <f>$AG$4*$AG$1*E14*L14</f>
        <v>8500</v>
      </c>
      <c r="N14" s="87">
        <f>($AG$5/2)-($AG$4*$AG$1*E14^2*((3/4)*I14*(G14^4-H14^4)+(2/3)*J14*(G14^3-H14^3)+(1/2)*K14*(G14^2-H14^2)+(H14^2/2))/M14)</f>
        <v>0</v>
      </c>
      <c r="O14" s="94">
        <f>A14-((A14-B14)/E14)*($AG$5-$AG$7)</f>
        <v>-2</v>
      </c>
      <c r="P14" s="95">
        <f>IF(O14&lt;0,IF(O14&lt;-2.174,$AG$2,O14*(10^-3)*$AG$3*(-1)),IF(O14&gt;2.174,$AG$2*(-1),O14*(10^-3)*$AG$3*(-1)))*$AG$8</f>
        <v>600</v>
      </c>
      <c r="Q14" s="87">
        <f>-($AG$5/2)+$AG$7</f>
        <v>-45</v>
      </c>
      <c r="R14" s="87">
        <f>IF(O14&lt;0,IF(O14&lt;$B$10,$AG$1,$AG$1*(1-(1-(O14/$B$10))^2)),0)*$AG$8</f>
        <v>25.5</v>
      </c>
      <c r="S14" s="87">
        <f>A14-((A14-B14)/E14)*$AG$10</f>
        <v>-2</v>
      </c>
      <c r="T14" s="95">
        <f>IF(S14&lt;0,IF(S14&lt;-2.174,$AG$2,S14*(10^-3)*$AG$3*(-1)),IF(S14&gt;2.174,$AG$2*(-1),S14*(10^-3)*$AG$3*(-1)))*$AG$11</f>
        <v>0</v>
      </c>
      <c r="U14" s="87">
        <f>($AG$5/2)-$AG$10</f>
        <v>45</v>
      </c>
      <c r="V14" s="94">
        <f>IF(S14&lt;0,IF(S14&lt;$B$10,$AG$1,$AG$1*(1-(1-(S14/$B$10))^2)),0)*$AG$11</f>
        <v>0</v>
      </c>
      <c r="W14" s="123">
        <f>A14-((A14-B14)/E14)*($AG$5-$AK$8)</f>
        <v>-2</v>
      </c>
      <c r="X14" s="87">
        <f>W14+$AK$9</f>
        <v>3.1282051282051286</v>
      </c>
      <c r="Y14" s="155">
        <f t="shared" ref="Y14:Y20" si="5">IF(X14&lt;0,IF(X14&lt;-$AK$10,$AK$11,X14*(10^-3)*$AK$12*(-1)),IF(X14&gt;$AK$10,$AK$11*(-1),X14*(10^-3)*$AK$12*(-1)))*$AK$7</f>
        <v>-610.00000000000011</v>
      </c>
      <c r="Z14" s="87">
        <f>-($AG$5/2)+$AK$8</f>
        <v>-40</v>
      </c>
      <c r="AA14" s="87">
        <f>IF(W14&lt;0,IF(W14&lt;$B$10,$AG$1,$AG$1*(1-(1-(W14/$B$10))^2)),0)*$AK$7</f>
        <v>17</v>
      </c>
      <c r="AC14" s="95">
        <f>M14+P14-R14+T14-V14+Y14-AA14</f>
        <v>8447.5</v>
      </c>
      <c r="AD14" s="153">
        <f>(M14*N14+(P14-R14)*Q14+(T14-V14)*U14+(Y14-AA14)*Z14)/100</f>
        <v>-7.7249999999999632</v>
      </c>
      <c r="AE14" s="2"/>
      <c r="AF14" s="48">
        <f>IF(AC14&gt;$AC$5,AC14," ")</f>
        <v>8447.5</v>
      </c>
      <c r="AG14" s="51" t="str">
        <f>IF(AC14&lt;$AC$5,AC14," ")</f>
        <v xml:space="preserve"> </v>
      </c>
    </row>
    <row r="15" spans="1:38" x14ac:dyDescent="0.25">
      <c r="A15" s="96">
        <v>-2.5</v>
      </c>
      <c r="B15" s="97">
        <v>-1.33</v>
      </c>
      <c r="C15" s="98" t="s">
        <v>21</v>
      </c>
      <c r="D15" s="99" t="s">
        <v>1</v>
      </c>
      <c r="E15" s="100">
        <f t="shared" ref="E15:E78" si="6">IF(C15="h",$AG$5,IF(C15="d",$AG$5-$AG$7,E14-($AG$7/4)))</f>
        <v>100</v>
      </c>
      <c r="F15" s="101" t="s">
        <v>20</v>
      </c>
      <c r="G15" s="119">
        <v>1</v>
      </c>
      <c r="H15" s="115">
        <f t="shared" ref="H15:H78" si="7">(A15-$B$10)/(A15-B15)</f>
        <v>0.42735042735042739</v>
      </c>
      <c r="I15" s="119">
        <f>-((A15-B15)^2/(3*$B$10^2))</f>
        <v>-0.11407499999999998</v>
      </c>
      <c r="J15" s="115">
        <f t="shared" ref="J15:J78" si="8">((A15^2-A15*B15)/$B$10^2)-((A15-B15)/$B$10)</f>
        <v>0.14624999999999999</v>
      </c>
      <c r="K15" s="119">
        <f t="shared" ref="K15:K78" si="9">(2*A15/$B$10)-(A15^2/$B$10^2)</f>
        <v>0.9375</v>
      </c>
      <c r="L15" s="115">
        <f t="shared" ref="L15:L78" si="10">(I15*(G15^3-H15^3)+J15*(G15^2-H15^2)+K15*(G15-H15)+H15)</f>
        <v>0.97857813390313397</v>
      </c>
      <c r="M15" s="102">
        <f t="shared" ref="M15:M78" si="11">$AG$4*$AG$1*E15*L15</f>
        <v>8317.9141381766385</v>
      </c>
      <c r="N15" s="96">
        <f t="shared" ref="N15:N78" si="12">($AG$5/2)-($AG$4*$AG$1*E15^2*((3/4)*I15*(G15^4-H15^4)+(2/3)*J15*(G15^3-H15^3)+(1/2)*K15*(G15^2-H15^2)+(H15^2/2))/M15)</f>
        <v>0.78114635583693115</v>
      </c>
      <c r="O15" s="103">
        <f t="shared" ref="O15:O75" si="13">A15-((A15-B15)/E15)*($AG$5-$AG$7)</f>
        <v>-1.3885000000000001</v>
      </c>
      <c r="P15" s="104">
        <f>IF(O15&lt;0,IF(O15&lt;-2.174,$AG$2,O15*(10^-3)*$AG$3*(-1)),IF(O15&gt;2.174,$AG$2*(-1),O15*(10^-3)*$AG$3*(-1)))*$AG$8</f>
        <v>416.55000000000007</v>
      </c>
      <c r="Q15" s="103">
        <f t="shared" ref="Q15:Q308" si="14">-($AG$5/2)+$AG$7</f>
        <v>-45</v>
      </c>
      <c r="R15" s="96">
        <f>IF(O15&lt;0,IF(O15&lt;$B$10,$AG$1,$AG$1*(1-(1-(O15/$B$10))^2)),0)*$AG$8</f>
        <v>23.116181906250002</v>
      </c>
      <c r="S15" s="105">
        <f t="shared" ref="S15:S75" si="15">A15-((A15-B15)/E15)*$AG$10</f>
        <v>-2.4415</v>
      </c>
      <c r="T15" s="104">
        <f t="shared" ref="T15:T75" si="16">IF(S15&lt;0,IF(S15&lt;-2.174,$AG$2,S15*(10^-3)*$AG$3*(-1)),IF(S15&gt;2.174,$AG$2*(-1),S15*(10^-3)*$AG$3*(-1)))*$AG$11</f>
        <v>0</v>
      </c>
      <c r="U15" s="96">
        <f t="shared" ref="U15:U308" si="17">($AG$5/2)-$AG$10</f>
        <v>45</v>
      </c>
      <c r="V15" s="103">
        <f t="shared" ref="V15:V75" si="18">IF(S15&lt;0,IF(S15&lt;$B$10,$AG$1,$AG$1*(1-(1-(S15/$B$10))^2)),0)*$AG$11</f>
        <v>0</v>
      </c>
      <c r="W15" s="124">
        <f>A15-((A15-B15)/E15)*($AG$5-$AK$8)</f>
        <v>-1.4470000000000001</v>
      </c>
      <c r="X15" s="96">
        <f>W15+$AK$9</f>
        <v>3.6812051282051286</v>
      </c>
      <c r="Y15" s="34">
        <f t="shared" si="5"/>
        <v>-717.83500000000004</v>
      </c>
      <c r="Z15" s="96">
        <f t="shared" ref="Z15:Z78" si="19">-($AG$5/2)+$AK$8</f>
        <v>-40</v>
      </c>
      <c r="AA15" s="96">
        <f>IF(W15&lt;0,IF(W15&lt;$B$10,$AG$1,$AG$1*(1-(1-(W15/$B$10))^2)),0)*$AK$7</f>
        <v>15.700311750000001</v>
      </c>
      <c r="AC15" s="104">
        <f t="shared" ref="AC15:AC78" si="20">M15+P15-R15+T15-V15+Y15-AA15</f>
        <v>7977.812644520387</v>
      </c>
      <c r="AD15" s="154">
        <f t="shared" ref="AD15:AD78" si="21">(M15*N15+(P15-R15)*Q15+(T15-V15)*U15+(Y15-AA15)*Z15)/100</f>
        <v>181.34398972982416</v>
      </c>
      <c r="AE15" s="2"/>
      <c r="AF15" s="49">
        <f t="shared" ref="AF15:AF78" si="22">IF(AC15&gt;$AC$5,AC15," ")</f>
        <v>7977.812644520387</v>
      </c>
      <c r="AG15" s="52" t="str">
        <f t="shared" ref="AG15:AG78" si="23">IF(AC15&lt;$AC$5,AC15," ")</f>
        <v xml:space="preserve"> </v>
      </c>
    </row>
    <row r="16" spans="1:38" x14ac:dyDescent="0.25">
      <c r="A16" s="96">
        <v>-3</v>
      </c>
      <c r="B16" s="97">
        <v>-0.67</v>
      </c>
      <c r="C16" s="98" t="s">
        <v>21</v>
      </c>
      <c r="D16" s="99" t="s">
        <v>1</v>
      </c>
      <c r="E16" s="100">
        <f t="shared" si="6"/>
        <v>100</v>
      </c>
      <c r="F16" s="101" t="s">
        <v>20</v>
      </c>
      <c r="G16" s="119">
        <v>1</v>
      </c>
      <c r="H16" s="115">
        <f>(A16-$B$10)/(A16-B16)</f>
        <v>0.42918454935622319</v>
      </c>
      <c r="I16" s="119">
        <f t="shared" ref="I16:I79" si="24">-((A16-B16)^2/(3*$B$10^2))</f>
        <v>-0.45240833333333336</v>
      </c>
      <c r="J16" s="115">
        <f t="shared" si="8"/>
        <v>0.58250000000000002</v>
      </c>
      <c r="K16" s="119">
        <f t="shared" si="9"/>
        <v>0.75</v>
      </c>
      <c r="L16" s="115">
        <f t="shared" si="10"/>
        <v>0.9158570457796853</v>
      </c>
      <c r="M16" s="102">
        <f t="shared" si="11"/>
        <v>7784.7848891273252</v>
      </c>
      <c r="N16" s="96">
        <f t="shared" si="12"/>
        <v>3.2826031819869428</v>
      </c>
      <c r="O16" s="105">
        <f t="shared" si="13"/>
        <v>-0.78649999999999975</v>
      </c>
      <c r="P16" s="104">
        <f t="shared" ref="P16:P79" si="25">IF(O16&lt;0,IF(O16&lt;-2.174,$AG$2,O16*(10^-3)*$AG$3*(-1)),IF(O16&gt;2.174,$AG$2*(-1),O16*(10^-3)*$AG$3*(-1)))*$AG$8</f>
        <v>235.94999999999993</v>
      </c>
      <c r="Q16" s="96">
        <f t="shared" si="14"/>
        <v>-45</v>
      </c>
      <c r="R16" s="96">
        <f t="shared" ref="R16:R79" si="26">IF(O16&lt;0,IF(O16&lt;$B$10,$AG$1,$AG$1*(1-(1-(O16/$B$10))^2)),0)*$AG$8</f>
        <v>16.112288156249999</v>
      </c>
      <c r="S16" s="96">
        <f t="shared" si="15"/>
        <v>-2.8835000000000002</v>
      </c>
      <c r="T16" s="104">
        <f t="shared" si="16"/>
        <v>0</v>
      </c>
      <c r="U16" s="96">
        <f t="shared" si="17"/>
        <v>45</v>
      </c>
      <c r="V16" s="105">
        <f t="shared" si="18"/>
        <v>0</v>
      </c>
      <c r="W16" s="124">
        <f t="shared" ref="W16:W79" si="27">A16-((A16-B16)/E16)*($AG$5-$AK$8)</f>
        <v>-0.90300000000000002</v>
      </c>
      <c r="X16" s="96">
        <f t="shared" ref="X16:X79" si="28">W16+$AK$9</f>
        <v>4.2252051282051291</v>
      </c>
      <c r="Y16" s="34">
        <f t="shared" si="5"/>
        <v>-823.91500000000008</v>
      </c>
      <c r="Z16" s="96">
        <f t="shared" si="19"/>
        <v>-40</v>
      </c>
      <c r="AA16" s="96">
        <f t="shared" ref="AA16:AA79" si="29">IF(W16&lt;0,IF(W16&lt;$B$10,$AG$1,$AG$1*(1-(1-(W16/$B$10))^2)),0)*$AK$7</f>
        <v>11.885511750000003</v>
      </c>
      <c r="AC16" s="104">
        <f t="shared" si="20"/>
        <v>7168.8220892210757</v>
      </c>
      <c r="AD16" s="154">
        <f t="shared" si="21"/>
        <v>490.93683085164486</v>
      </c>
      <c r="AE16" s="2"/>
      <c r="AF16" s="49">
        <f t="shared" si="22"/>
        <v>7168.8220892210757</v>
      </c>
      <c r="AG16" s="52" t="str">
        <f t="shared" si="23"/>
        <v xml:space="preserve"> </v>
      </c>
    </row>
    <row r="17" spans="1:33" x14ac:dyDescent="0.25">
      <c r="A17" s="97">
        <v>-3.5</v>
      </c>
      <c r="B17" s="96">
        <v>0</v>
      </c>
      <c r="C17" s="98" t="s">
        <v>21</v>
      </c>
      <c r="D17" s="99" t="s">
        <v>1</v>
      </c>
      <c r="E17" s="100">
        <f t="shared" si="6"/>
        <v>100</v>
      </c>
      <c r="F17" s="101" t="s">
        <v>20</v>
      </c>
      <c r="G17" s="119">
        <f>A17/(A17-B17)</f>
        <v>1</v>
      </c>
      <c r="H17" s="115">
        <f t="shared" si="7"/>
        <v>0.42857142857142855</v>
      </c>
      <c r="I17" s="119">
        <f t="shared" si="24"/>
        <v>-1.0208333333333333</v>
      </c>
      <c r="J17" s="115">
        <f t="shared" si="8"/>
        <v>1.3125</v>
      </c>
      <c r="K17" s="119">
        <f t="shared" si="9"/>
        <v>0.4375</v>
      </c>
      <c r="L17" s="115">
        <f t="shared" si="10"/>
        <v>0.80952380952380953</v>
      </c>
      <c r="M17" s="102">
        <f t="shared" si="11"/>
        <v>6880.9523809523807</v>
      </c>
      <c r="N17" s="96">
        <f t="shared" si="12"/>
        <v>8.4033613445378066</v>
      </c>
      <c r="O17" s="105">
        <f t="shared" si="13"/>
        <v>-0.17499999999999982</v>
      </c>
      <c r="P17" s="104">
        <f t="shared" si="25"/>
        <v>52.49999999999995</v>
      </c>
      <c r="Q17" s="96">
        <f t="shared" si="14"/>
        <v>-45</v>
      </c>
      <c r="R17" s="96">
        <f t="shared" si="26"/>
        <v>4.2672656249999941</v>
      </c>
      <c r="S17" s="96">
        <f t="shared" si="15"/>
        <v>-3.3250000000000002</v>
      </c>
      <c r="T17" s="104">
        <f t="shared" si="16"/>
        <v>0</v>
      </c>
      <c r="U17" s="96">
        <f t="shared" si="17"/>
        <v>45</v>
      </c>
      <c r="V17" s="105">
        <f t="shared" si="18"/>
        <v>0</v>
      </c>
      <c r="W17" s="124">
        <f t="shared" si="27"/>
        <v>-0.34999999999999964</v>
      </c>
      <c r="X17" s="96">
        <f t="shared" si="28"/>
        <v>4.778205128205129</v>
      </c>
      <c r="Y17" s="34">
        <f t="shared" si="5"/>
        <v>-931.75000000000023</v>
      </c>
      <c r="Z17" s="96">
        <f t="shared" si="19"/>
        <v>-40</v>
      </c>
      <c r="AA17" s="96">
        <f t="shared" si="29"/>
        <v>5.429374999999995</v>
      </c>
      <c r="AC17" s="104">
        <f t="shared" si="20"/>
        <v>5992.0057403273813</v>
      </c>
      <c r="AD17" s="104">
        <f t="shared" si="21"/>
        <v>931.39831204825634</v>
      </c>
      <c r="AE17" s="2"/>
      <c r="AF17" s="49">
        <f t="shared" si="22"/>
        <v>5992.0057403273813</v>
      </c>
      <c r="AG17" s="52" t="str">
        <f t="shared" si="23"/>
        <v xml:space="preserve"> </v>
      </c>
    </row>
    <row r="18" spans="1:33" x14ac:dyDescent="0.25">
      <c r="A18" s="97">
        <v>-3.5</v>
      </c>
      <c r="B18" s="96">
        <v>0</v>
      </c>
      <c r="C18" s="98" t="s">
        <v>22</v>
      </c>
      <c r="D18" s="99" t="s">
        <v>1</v>
      </c>
      <c r="E18" s="100">
        <f t="shared" si="6"/>
        <v>98.75</v>
      </c>
      <c r="F18" s="101" t="s">
        <v>20</v>
      </c>
      <c r="G18" s="119">
        <f t="shared" ref="G18:G81" si="30">A18/(A18-B18)</f>
        <v>1</v>
      </c>
      <c r="H18" s="115">
        <f t="shared" si="7"/>
        <v>0.42857142857142855</v>
      </c>
      <c r="I18" s="119">
        <f t="shared" si="24"/>
        <v>-1.0208333333333333</v>
      </c>
      <c r="J18" s="115">
        <f t="shared" si="8"/>
        <v>1.3125</v>
      </c>
      <c r="K18" s="119">
        <f t="shared" si="9"/>
        <v>0.4375</v>
      </c>
      <c r="L18" s="115">
        <f t="shared" si="10"/>
        <v>0.80952380952380953</v>
      </c>
      <c r="M18" s="102">
        <f t="shared" si="11"/>
        <v>6794.9404761904761</v>
      </c>
      <c r="N18" s="96">
        <f t="shared" si="12"/>
        <v>8.923319327731086</v>
      </c>
      <c r="O18" s="105">
        <f t="shared" si="13"/>
        <v>-0.13291139240506311</v>
      </c>
      <c r="P18" s="104">
        <f t="shared" si="25"/>
        <v>39.873417721518933</v>
      </c>
      <c r="Q18" s="96">
        <f t="shared" si="14"/>
        <v>-45</v>
      </c>
      <c r="R18" s="96">
        <f t="shared" si="26"/>
        <v>3.2766233376061473</v>
      </c>
      <c r="S18" s="96">
        <f t="shared" si="15"/>
        <v>-3.3227848101265822</v>
      </c>
      <c r="T18" s="104">
        <f t="shared" si="16"/>
        <v>0</v>
      </c>
      <c r="U18" s="96">
        <f t="shared" si="17"/>
        <v>45</v>
      </c>
      <c r="V18" s="105">
        <f t="shared" si="18"/>
        <v>0</v>
      </c>
      <c r="W18" s="124">
        <f t="shared" si="27"/>
        <v>-0.31012658227848089</v>
      </c>
      <c r="X18" s="96">
        <f t="shared" si="28"/>
        <v>4.8180785459266477</v>
      </c>
      <c r="Y18" s="34">
        <f t="shared" si="5"/>
        <v>-939.52531645569616</v>
      </c>
      <c r="Z18" s="96">
        <f t="shared" si="19"/>
        <v>-40</v>
      </c>
      <c r="AA18" s="96">
        <f t="shared" si="29"/>
        <v>4.8633932863323173</v>
      </c>
      <c r="AC18" s="104">
        <f t="shared" si="20"/>
        <v>5887.148560832361</v>
      </c>
      <c r="AD18" s="104">
        <f t="shared" si="21"/>
        <v>967.62116324377814</v>
      </c>
      <c r="AE18" s="2"/>
      <c r="AF18" s="49">
        <f t="shared" si="22"/>
        <v>5887.148560832361</v>
      </c>
      <c r="AG18" s="52" t="str">
        <f t="shared" si="23"/>
        <v xml:space="preserve"> </v>
      </c>
    </row>
    <row r="19" spans="1:33" x14ac:dyDescent="0.25">
      <c r="A19" s="97">
        <v>-3.5</v>
      </c>
      <c r="B19" s="96">
        <v>0</v>
      </c>
      <c r="C19" s="98" t="s">
        <v>22</v>
      </c>
      <c r="D19" s="99" t="s">
        <v>1</v>
      </c>
      <c r="E19" s="100">
        <f t="shared" si="6"/>
        <v>97.5</v>
      </c>
      <c r="F19" s="101" t="s">
        <v>20</v>
      </c>
      <c r="G19" s="119">
        <f t="shared" si="30"/>
        <v>1</v>
      </c>
      <c r="H19" s="115">
        <f t="shared" si="7"/>
        <v>0.42857142857142855</v>
      </c>
      <c r="I19" s="119">
        <f t="shared" si="24"/>
        <v>-1.0208333333333333</v>
      </c>
      <c r="J19" s="115">
        <f t="shared" si="8"/>
        <v>1.3125</v>
      </c>
      <c r="K19" s="119">
        <f t="shared" si="9"/>
        <v>0.4375</v>
      </c>
      <c r="L19" s="115">
        <f t="shared" si="10"/>
        <v>0.80952380952380953</v>
      </c>
      <c r="M19" s="102">
        <f t="shared" si="11"/>
        <v>6708.9285714285716</v>
      </c>
      <c r="N19" s="96">
        <f t="shared" si="12"/>
        <v>9.4432773109243655</v>
      </c>
      <c r="O19" s="105">
        <f t="shared" si="13"/>
        <v>-8.9743589743589869E-2</v>
      </c>
      <c r="P19" s="104">
        <f t="shared" si="25"/>
        <v>26.923076923076962</v>
      </c>
      <c r="Q19" s="96">
        <f t="shared" si="14"/>
        <v>-45</v>
      </c>
      <c r="R19" s="96">
        <f t="shared" si="26"/>
        <v>2.2371178500986235</v>
      </c>
      <c r="S19" s="96">
        <f t="shared" si="15"/>
        <v>-3.3205128205128207</v>
      </c>
      <c r="T19" s="104">
        <f t="shared" si="16"/>
        <v>0</v>
      </c>
      <c r="U19" s="96">
        <f t="shared" si="17"/>
        <v>45</v>
      </c>
      <c r="V19" s="105">
        <f t="shared" si="18"/>
        <v>0</v>
      </c>
      <c r="W19" s="124">
        <f t="shared" si="27"/>
        <v>-0.26923076923076961</v>
      </c>
      <c r="X19" s="96">
        <f t="shared" si="28"/>
        <v>4.8589743589743595</v>
      </c>
      <c r="Y19" s="34">
        <f t="shared" si="5"/>
        <v>-947.5</v>
      </c>
      <c r="Z19" s="96">
        <f t="shared" si="19"/>
        <v>-40</v>
      </c>
      <c r="AA19" s="96">
        <f t="shared" si="29"/>
        <v>4.2688609467455683</v>
      </c>
      <c r="AC19" s="104">
        <f t="shared" si="20"/>
        <v>5781.8456695548039</v>
      </c>
      <c r="AD19" s="104">
        <f t="shared" si="21"/>
        <v>1003.1415923876943</v>
      </c>
      <c r="AE19" s="2"/>
      <c r="AF19" s="49">
        <f t="shared" si="22"/>
        <v>5781.8456695548039</v>
      </c>
      <c r="AG19" s="52" t="str">
        <f t="shared" si="23"/>
        <v xml:space="preserve"> </v>
      </c>
    </row>
    <row r="20" spans="1:33" x14ac:dyDescent="0.25">
      <c r="A20" s="97">
        <v>-3.5</v>
      </c>
      <c r="B20" s="96">
        <v>0</v>
      </c>
      <c r="C20" s="98" t="s">
        <v>22</v>
      </c>
      <c r="D20" s="99" t="s">
        <v>1</v>
      </c>
      <c r="E20" s="100">
        <f t="shared" si="6"/>
        <v>96.25</v>
      </c>
      <c r="F20" s="101" t="s">
        <v>20</v>
      </c>
      <c r="G20" s="119">
        <f t="shared" si="30"/>
        <v>1</v>
      </c>
      <c r="H20" s="115">
        <f t="shared" si="7"/>
        <v>0.42857142857142855</v>
      </c>
      <c r="I20" s="119">
        <f t="shared" si="24"/>
        <v>-1.0208333333333333</v>
      </c>
      <c r="J20" s="115">
        <f t="shared" si="8"/>
        <v>1.3125</v>
      </c>
      <c r="K20" s="119">
        <f t="shared" si="9"/>
        <v>0.4375</v>
      </c>
      <c r="L20" s="115">
        <f t="shared" si="10"/>
        <v>0.80952380952380953</v>
      </c>
      <c r="M20" s="102">
        <f t="shared" si="11"/>
        <v>6622.916666666667</v>
      </c>
      <c r="N20" s="96">
        <f t="shared" si="12"/>
        <v>9.9632352941176379</v>
      </c>
      <c r="O20" s="105">
        <f t="shared" si="13"/>
        <v>-4.5454545454545414E-2</v>
      </c>
      <c r="P20" s="104">
        <f t="shared" si="25"/>
        <v>13.636363636363626</v>
      </c>
      <c r="Q20" s="96">
        <f t="shared" si="14"/>
        <v>-45</v>
      </c>
      <c r="R20" s="96">
        <f t="shared" si="26"/>
        <v>1.1459194214876027</v>
      </c>
      <c r="S20" s="96">
        <f t="shared" si="15"/>
        <v>-3.3181818181818183</v>
      </c>
      <c r="T20" s="104">
        <f t="shared" si="16"/>
        <v>0</v>
      </c>
      <c r="U20" s="96">
        <f t="shared" si="17"/>
        <v>45</v>
      </c>
      <c r="V20" s="105">
        <f t="shared" si="18"/>
        <v>0</v>
      </c>
      <c r="W20" s="124">
        <f t="shared" si="27"/>
        <v>-0.22727272727272751</v>
      </c>
      <c r="X20" s="96">
        <f t="shared" si="28"/>
        <v>4.9009324009324011</v>
      </c>
      <c r="Y20" s="34">
        <f t="shared" si="5"/>
        <v>-955.68181818181824</v>
      </c>
      <c r="Z20" s="96">
        <f t="shared" si="19"/>
        <v>-40</v>
      </c>
      <c r="AA20" s="96">
        <f t="shared" si="29"/>
        <v>3.644111570247937</v>
      </c>
      <c r="AC20" s="104">
        <f t="shared" si="20"/>
        <v>5676.081181129477</v>
      </c>
      <c r="AD20" s="104">
        <f t="shared" si="21"/>
        <v>1037.9664428374649</v>
      </c>
      <c r="AE20" s="2"/>
      <c r="AF20" s="49">
        <f t="shared" si="22"/>
        <v>5676.081181129477</v>
      </c>
      <c r="AG20" s="52" t="str">
        <f t="shared" si="23"/>
        <v xml:space="preserve"> </v>
      </c>
    </row>
    <row r="21" spans="1:33" x14ac:dyDescent="0.25">
      <c r="A21" s="97">
        <v>-3.5</v>
      </c>
      <c r="B21" s="96">
        <v>0</v>
      </c>
      <c r="C21" s="98" t="s">
        <v>23</v>
      </c>
      <c r="D21" s="99" t="s">
        <v>1</v>
      </c>
      <c r="E21" s="100">
        <f>IF(C21="h",$AG$5,IF(C21="d",$AG$5-$AG$7,E20-($AG$7/4)))</f>
        <v>95</v>
      </c>
      <c r="F21" s="101" t="s">
        <v>20</v>
      </c>
      <c r="G21" s="119">
        <f t="shared" si="30"/>
        <v>1</v>
      </c>
      <c r="H21" s="115">
        <f t="shared" si="7"/>
        <v>0.42857142857142855</v>
      </c>
      <c r="I21" s="119">
        <f t="shared" si="24"/>
        <v>-1.0208333333333333</v>
      </c>
      <c r="J21" s="115">
        <f t="shared" si="8"/>
        <v>1.3125</v>
      </c>
      <c r="K21" s="119">
        <f t="shared" si="9"/>
        <v>0.4375</v>
      </c>
      <c r="L21" s="115">
        <f t="shared" si="10"/>
        <v>0.80952380952380953</v>
      </c>
      <c r="M21" s="102">
        <f t="shared" si="11"/>
        <v>6536.9047619047624</v>
      </c>
      <c r="N21" s="96">
        <f t="shared" si="12"/>
        <v>10.483193277310924</v>
      </c>
      <c r="O21" s="105">
        <f t="shared" si="13"/>
        <v>0</v>
      </c>
      <c r="P21" s="104">
        <f t="shared" si="25"/>
        <v>0</v>
      </c>
      <c r="Q21" s="96">
        <f t="shared" si="14"/>
        <v>-45</v>
      </c>
      <c r="R21" s="96">
        <f t="shared" si="26"/>
        <v>0</v>
      </c>
      <c r="S21" s="96">
        <f t="shared" si="15"/>
        <v>-3.3157894736842106</v>
      </c>
      <c r="T21" s="104">
        <f t="shared" si="16"/>
        <v>0</v>
      </c>
      <c r="U21" s="96">
        <f t="shared" si="17"/>
        <v>45</v>
      </c>
      <c r="V21" s="105">
        <f t="shared" si="18"/>
        <v>0</v>
      </c>
      <c r="W21" s="124">
        <f t="shared" si="27"/>
        <v>-0.18421052631578982</v>
      </c>
      <c r="X21" s="96">
        <f t="shared" si="28"/>
        <v>4.9439946018893384</v>
      </c>
      <c r="Y21" s="34">
        <f>IF(X21&lt;0,IF(X21&lt;-$AK$10,$AK$11,X21*(10^-3)*$AK$12*(-1)),IF(X21&gt;$AK$10,$AK$11*(-1),X21*(10^-3)*$AK$12*(-1)))*$AK$7</f>
        <v>-964.07894736842104</v>
      </c>
      <c r="Z21" s="96">
        <f t="shared" si="19"/>
        <v>-40</v>
      </c>
      <c r="AA21" s="96">
        <f t="shared" si="29"/>
        <v>2.9873614958448802</v>
      </c>
      <c r="AC21" s="104">
        <f t="shared" si="20"/>
        <v>5569.8384530404965</v>
      </c>
      <c r="AD21" s="104">
        <f t="shared" si="21"/>
        <v>1072.1028840899241</v>
      </c>
      <c r="AE21" s="2"/>
      <c r="AF21" s="49">
        <f t="shared" si="22"/>
        <v>5569.8384530404965</v>
      </c>
      <c r="AG21" s="52" t="str">
        <f t="shared" si="23"/>
        <v xml:space="preserve"> </v>
      </c>
    </row>
    <row r="22" spans="1:33" x14ac:dyDescent="0.25">
      <c r="A22" s="97">
        <v>-3.5</v>
      </c>
      <c r="B22" s="96">
        <v>0.1</v>
      </c>
      <c r="C22" s="98" t="s">
        <v>23</v>
      </c>
      <c r="D22" s="99" t="s">
        <v>1</v>
      </c>
      <c r="E22" s="100">
        <f t="shared" si="6"/>
        <v>95</v>
      </c>
      <c r="F22" s="101" t="s">
        <v>20</v>
      </c>
      <c r="G22" s="119">
        <f t="shared" si="30"/>
        <v>0.97222222222222221</v>
      </c>
      <c r="H22" s="115">
        <f t="shared" si="7"/>
        <v>0.41666666666666663</v>
      </c>
      <c r="I22" s="119">
        <f t="shared" si="24"/>
        <v>-1.08</v>
      </c>
      <c r="J22" s="115">
        <f t="shared" si="8"/>
        <v>1.3499999999999999</v>
      </c>
      <c r="K22" s="119">
        <f>(2*A22/$B$10)-(A22^2/$B$10^2)</f>
        <v>0.4375</v>
      </c>
      <c r="L22" s="115">
        <f t="shared" si="10"/>
        <v>0.78703703703703687</v>
      </c>
      <c r="M22" s="102">
        <f t="shared" si="11"/>
        <v>6355.324074074073</v>
      </c>
      <c r="N22" s="96">
        <f t="shared" si="12"/>
        <v>11.580882352941181</v>
      </c>
      <c r="O22" s="105">
        <f t="shared" ref="O22:O30" si="31">A22-((A22-B22)/E22)*($AG$5-$AG$7)</f>
        <v>0.10000000000000009</v>
      </c>
      <c r="P22" s="104">
        <f t="shared" si="25"/>
        <v>-30.000000000000028</v>
      </c>
      <c r="Q22" s="96">
        <f t="shared" si="14"/>
        <v>-45</v>
      </c>
      <c r="R22" s="96">
        <f t="shared" si="26"/>
        <v>0</v>
      </c>
      <c r="S22" s="96">
        <f t="shared" ref="S22:S30" si="32">A22-((A22-B22)/E22)*$AG$10</f>
        <v>-3.3105263157894735</v>
      </c>
      <c r="T22" s="104">
        <f t="shared" ref="T22:T30" si="33">IF(S22&lt;0,IF(S22&lt;-2.174,$AG$2,S22*(10^-3)*$AG$3*(-1)),IF(S22&gt;2.174,$AG$2*(-1),S22*(10^-3)*$AG$3*(-1)))*$AG$11</f>
        <v>0</v>
      </c>
      <c r="U22" s="96">
        <f t="shared" si="17"/>
        <v>45</v>
      </c>
      <c r="V22" s="105">
        <f t="shared" ref="V22:V30" si="34">IF(S22&lt;0,IF(S22&lt;$B$10,$AG$1,$AG$1*(1-(1-(S22/$B$10))^2)),0)*$AG$11</f>
        <v>0</v>
      </c>
      <c r="W22" s="124">
        <f t="shared" si="27"/>
        <v>-8.9473684210525928E-2</v>
      </c>
      <c r="X22" s="96">
        <f t="shared" si="28"/>
        <v>5.0387314439946032</v>
      </c>
      <c r="Y22" s="34">
        <f t="shared" ref="Y22:Y85" si="35">IF(X22&lt;0,IF(X22&lt;-$AK$10,$AK$11,X22*(10^-3)*$AK$12*(-1)),IF(X22&gt;$AK$10,$AK$11*(-1),X22*(10^-3)*$AK$12*(-1)))*$AK$7</f>
        <v>-982.55263157894774</v>
      </c>
      <c r="Z22" s="96">
        <f t="shared" si="19"/>
        <v>-40</v>
      </c>
      <c r="AA22" s="96">
        <f t="shared" si="29"/>
        <v>1.4870290858725699</v>
      </c>
      <c r="AC22" s="104">
        <f t="shared" si="20"/>
        <v>5341.2844134092529</v>
      </c>
      <c r="AD22" s="104">
        <f t="shared" si="21"/>
        <v>1143.1184684325949</v>
      </c>
      <c r="AE22" s="2"/>
      <c r="AF22" s="49">
        <f t="shared" si="22"/>
        <v>5341.2844134092529</v>
      </c>
      <c r="AG22" s="52" t="str">
        <f t="shared" si="23"/>
        <v xml:space="preserve"> </v>
      </c>
    </row>
    <row r="23" spans="1:33" x14ac:dyDescent="0.25">
      <c r="A23" s="97">
        <v>-3.5</v>
      </c>
      <c r="B23" s="96">
        <v>0.2</v>
      </c>
      <c r="C23" s="98" t="s">
        <v>23</v>
      </c>
      <c r="D23" s="99" t="s">
        <v>1</v>
      </c>
      <c r="E23" s="100">
        <f t="shared" si="6"/>
        <v>95</v>
      </c>
      <c r="F23" s="101" t="s">
        <v>20</v>
      </c>
      <c r="G23" s="119">
        <f t="shared" si="30"/>
        <v>0.94594594594594594</v>
      </c>
      <c r="H23" s="115">
        <f t="shared" si="7"/>
        <v>0.40540540540540537</v>
      </c>
      <c r="I23" s="119">
        <f t="shared" si="24"/>
        <v>-1.1408333333333334</v>
      </c>
      <c r="J23" s="115">
        <f t="shared" si="8"/>
        <v>1.3874999999999997</v>
      </c>
      <c r="K23" s="119">
        <f t="shared" si="9"/>
        <v>0.4375</v>
      </c>
      <c r="L23" s="115">
        <f t="shared" si="10"/>
        <v>0.7657657657657656</v>
      </c>
      <c r="M23" s="102">
        <f t="shared" si="11"/>
        <v>6183.5585585585577</v>
      </c>
      <c r="N23" s="96">
        <f t="shared" si="12"/>
        <v>12.61923688394279</v>
      </c>
      <c r="O23" s="105">
        <f t="shared" si="31"/>
        <v>0.20000000000000018</v>
      </c>
      <c r="P23" s="104">
        <f t="shared" si="25"/>
        <v>-60.000000000000057</v>
      </c>
      <c r="Q23" s="96">
        <f t="shared" si="14"/>
        <v>-45</v>
      </c>
      <c r="R23" s="96">
        <f t="shared" si="26"/>
        <v>0</v>
      </c>
      <c r="S23" s="96">
        <f t="shared" si="32"/>
        <v>-3.3052631578947369</v>
      </c>
      <c r="T23" s="104">
        <f t="shared" si="33"/>
        <v>0</v>
      </c>
      <c r="U23" s="96">
        <f t="shared" si="17"/>
        <v>45</v>
      </c>
      <c r="V23" s="105">
        <f t="shared" si="34"/>
        <v>0</v>
      </c>
      <c r="W23" s="124">
        <f t="shared" si="27"/>
        <v>5.2631578947370805E-3</v>
      </c>
      <c r="X23" s="96">
        <f t="shared" si="28"/>
        <v>5.1334682860998662</v>
      </c>
      <c r="Y23" s="34">
        <f t="shared" si="35"/>
        <v>-1001.026315789474</v>
      </c>
      <c r="Z23" s="96">
        <f t="shared" si="19"/>
        <v>-40</v>
      </c>
      <c r="AA23" s="96">
        <f t="shared" si="29"/>
        <v>0</v>
      </c>
      <c r="AC23" s="104">
        <f t="shared" si="20"/>
        <v>5122.5322427690835</v>
      </c>
      <c r="AD23" s="104">
        <f t="shared" si="21"/>
        <v>1207.7284286776123</v>
      </c>
      <c r="AE23" s="2"/>
      <c r="AF23" s="49">
        <f t="shared" si="22"/>
        <v>5122.5322427690835</v>
      </c>
      <c r="AG23" s="52" t="str">
        <f t="shared" si="23"/>
        <v xml:space="preserve"> </v>
      </c>
    </row>
    <row r="24" spans="1:33" x14ac:dyDescent="0.25">
      <c r="A24" s="97">
        <v>-3.5</v>
      </c>
      <c r="B24" s="96">
        <v>0.3</v>
      </c>
      <c r="C24" s="98" t="s">
        <v>23</v>
      </c>
      <c r="D24" s="99" t="s">
        <v>1</v>
      </c>
      <c r="E24" s="100">
        <f t="shared" si="6"/>
        <v>95</v>
      </c>
      <c r="F24" s="101" t="s">
        <v>20</v>
      </c>
      <c r="G24" s="119">
        <f t="shared" si="30"/>
        <v>0.92105263157894746</v>
      </c>
      <c r="H24" s="115">
        <f t="shared" si="7"/>
        <v>0.39473684210526316</v>
      </c>
      <c r="I24" s="119">
        <f t="shared" si="24"/>
        <v>-1.2033333333333334</v>
      </c>
      <c r="J24" s="115">
        <f t="shared" si="8"/>
        <v>1.4250000000000003</v>
      </c>
      <c r="K24" s="119">
        <f t="shared" si="9"/>
        <v>0.4375</v>
      </c>
      <c r="L24" s="115">
        <f t="shared" si="10"/>
        <v>0.7456140350877194</v>
      </c>
      <c r="M24" s="102">
        <f t="shared" si="11"/>
        <v>6020.8333333333339</v>
      </c>
      <c r="N24" s="96">
        <f t="shared" si="12"/>
        <v>13.60294117647058</v>
      </c>
      <c r="O24" s="105">
        <f t="shared" si="31"/>
        <v>0.30000000000000027</v>
      </c>
      <c r="P24" s="104">
        <f t="shared" si="25"/>
        <v>-90.000000000000099</v>
      </c>
      <c r="Q24" s="96">
        <f t="shared" si="14"/>
        <v>-45</v>
      </c>
      <c r="R24" s="96">
        <f t="shared" si="26"/>
        <v>0</v>
      </c>
      <c r="S24" s="96">
        <f t="shared" si="32"/>
        <v>-3.3</v>
      </c>
      <c r="T24" s="104">
        <f t="shared" si="33"/>
        <v>0</v>
      </c>
      <c r="U24" s="96">
        <f t="shared" si="17"/>
        <v>45</v>
      </c>
      <c r="V24" s="105">
        <f t="shared" si="34"/>
        <v>0</v>
      </c>
      <c r="W24" s="124">
        <f t="shared" si="27"/>
        <v>0.10000000000000009</v>
      </c>
      <c r="X24" s="96">
        <f t="shared" si="28"/>
        <v>5.2282051282051292</v>
      </c>
      <c r="Y24" s="34">
        <f t="shared" si="35"/>
        <v>-1019.5000000000002</v>
      </c>
      <c r="Z24" s="96">
        <f t="shared" si="19"/>
        <v>-40</v>
      </c>
      <c r="AA24" s="96">
        <f t="shared" si="29"/>
        <v>0</v>
      </c>
      <c r="AC24" s="104">
        <f t="shared" si="20"/>
        <v>4911.3333333333339</v>
      </c>
      <c r="AD24" s="104">
        <f t="shared" si="21"/>
        <v>1267.3104166666662</v>
      </c>
      <c r="AE24" s="2"/>
      <c r="AF24" s="49">
        <f t="shared" si="22"/>
        <v>4911.3333333333339</v>
      </c>
      <c r="AG24" s="52" t="str">
        <f t="shared" si="23"/>
        <v xml:space="preserve"> </v>
      </c>
    </row>
    <row r="25" spans="1:33" x14ac:dyDescent="0.25">
      <c r="A25" s="97">
        <v>-3.5</v>
      </c>
      <c r="B25" s="96">
        <v>0.4</v>
      </c>
      <c r="C25" s="98" t="s">
        <v>23</v>
      </c>
      <c r="D25" s="99" t="s">
        <v>1</v>
      </c>
      <c r="E25" s="100">
        <f t="shared" si="6"/>
        <v>95</v>
      </c>
      <c r="F25" s="101" t="s">
        <v>20</v>
      </c>
      <c r="G25" s="119">
        <f t="shared" si="30"/>
        <v>0.89743589743589747</v>
      </c>
      <c r="H25" s="115">
        <f t="shared" si="7"/>
        <v>0.38461538461538464</v>
      </c>
      <c r="I25" s="119">
        <f t="shared" si="24"/>
        <v>-1.2674999999999998</v>
      </c>
      <c r="J25" s="115">
        <f t="shared" si="8"/>
        <v>1.4625000000000001</v>
      </c>
      <c r="K25" s="119">
        <f t="shared" si="9"/>
        <v>0.4375</v>
      </c>
      <c r="L25" s="115">
        <f t="shared" si="10"/>
        <v>0.72649572649572658</v>
      </c>
      <c r="M25" s="102">
        <f t="shared" si="11"/>
        <v>5866.4529914529921</v>
      </c>
      <c r="N25" s="96">
        <f t="shared" si="12"/>
        <v>14.53619909502261</v>
      </c>
      <c r="O25" s="105">
        <f t="shared" si="31"/>
        <v>0.39999999999999991</v>
      </c>
      <c r="P25" s="104">
        <f t="shared" si="25"/>
        <v>-119.99999999999997</v>
      </c>
      <c r="Q25" s="96">
        <f t="shared" si="14"/>
        <v>-45</v>
      </c>
      <c r="R25" s="96">
        <f t="shared" si="26"/>
        <v>0</v>
      </c>
      <c r="S25" s="96">
        <f t="shared" si="32"/>
        <v>-3.2947368421052632</v>
      </c>
      <c r="T25" s="104">
        <f t="shared" si="33"/>
        <v>0</v>
      </c>
      <c r="U25" s="96">
        <f t="shared" si="17"/>
        <v>45</v>
      </c>
      <c r="V25" s="105">
        <f t="shared" si="34"/>
        <v>0</v>
      </c>
      <c r="W25" s="124">
        <f t="shared" si="27"/>
        <v>0.1947368421052631</v>
      </c>
      <c r="X25" s="96">
        <f t="shared" si="28"/>
        <v>5.3229419703103922</v>
      </c>
      <c r="Y25" s="34">
        <f t="shared" si="35"/>
        <v>-1037.9736842105265</v>
      </c>
      <c r="Z25" s="96">
        <f t="shared" si="19"/>
        <v>-40</v>
      </c>
      <c r="AA25" s="96">
        <f t="shared" si="29"/>
        <v>0</v>
      </c>
      <c r="AC25" s="104">
        <f t="shared" si="20"/>
        <v>4708.4793072424654</v>
      </c>
      <c r="AD25" s="104">
        <f t="shared" si="21"/>
        <v>1321.9487603377272</v>
      </c>
      <c r="AE25" s="2"/>
      <c r="AF25" s="49">
        <f t="shared" si="22"/>
        <v>4708.4793072424654</v>
      </c>
      <c r="AG25" s="52" t="str">
        <f t="shared" si="23"/>
        <v xml:space="preserve"> </v>
      </c>
    </row>
    <row r="26" spans="1:33" x14ac:dyDescent="0.25">
      <c r="A26" s="97">
        <v>-3.5</v>
      </c>
      <c r="B26" s="96">
        <v>0.5</v>
      </c>
      <c r="C26" s="98" t="s">
        <v>23</v>
      </c>
      <c r="D26" s="99" t="s">
        <v>1</v>
      </c>
      <c r="E26" s="100">
        <f t="shared" si="6"/>
        <v>95</v>
      </c>
      <c r="F26" s="101" t="s">
        <v>20</v>
      </c>
      <c r="G26" s="119">
        <f t="shared" si="30"/>
        <v>0.875</v>
      </c>
      <c r="H26" s="115">
        <f t="shared" si="7"/>
        <v>0.375</v>
      </c>
      <c r="I26" s="119">
        <f t="shared" si="24"/>
        <v>-1.3333333333333333</v>
      </c>
      <c r="J26" s="115">
        <f t="shared" si="8"/>
        <v>1.5</v>
      </c>
      <c r="K26" s="119">
        <f t="shared" si="9"/>
        <v>0.4375</v>
      </c>
      <c r="L26" s="115">
        <f t="shared" si="10"/>
        <v>0.70833333333333337</v>
      </c>
      <c r="M26" s="102">
        <f t="shared" si="11"/>
        <v>5719.791666666667</v>
      </c>
      <c r="N26" s="96">
        <f t="shared" si="12"/>
        <v>15.422794117647058</v>
      </c>
      <c r="O26" s="105">
        <f t="shared" si="31"/>
        <v>0.5</v>
      </c>
      <c r="P26" s="104">
        <f t="shared" si="25"/>
        <v>-150</v>
      </c>
      <c r="Q26" s="96">
        <f t="shared" si="14"/>
        <v>-45</v>
      </c>
      <c r="R26" s="96">
        <f t="shared" si="26"/>
        <v>0</v>
      </c>
      <c r="S26" s="96">
        <f t="shared" si="32"/>
        <v>-3.2894736842105265</v>
      </c>
      <c r="T26" s="104">
        <f t="shared" si="33"/>
        <v>0</v>
      </c>
      <c r="U26" s="96">
        <f t="shared" si="17"/>
        <v>45</v>
      </c>
      <c r="V26" s="105">
        <f t="shared" si="34"/>
        <v>0</v>
      </c>
      <c r="W26" s="124">
        <f t="shared" si="27"/>
        <v>0.28947368421052611</v>
      </c>
      <c r="X26" s="96">
        <f t="shared" si="28"/>
        <v>5.4176788124156552</v>
      </c>
      <c r="Y26" s="34">
        <f t="shared" si="35"/>
        <v>-1056.4473684210527</v>
      </c>
      <c r="Z26" s="96">
        <f t="shared" si="19"/>
        <v>-40</v>
      </c>
      <c r="AA26" s="96">
        <f t="shared" si="29"/>
        <v>0</v>
      </c>
      <c r="AC26" s="104">
        <f t="shared" si="20"/>
        <v>4513.3442982456145</v>
      </c>
      <c r="AD26" s="104">
        <f t="shared" si="21"/>
        <v>1372.2306400767545</v>
      </c>
      <c r="AE26" s="2"/>
      <c r="AF26" s="49">
        <f t="shared" si="22"/>
        <v>4513.3442982456145</v>
      </c>
      <c r="AG26" s="52" t="str">
        <f t="shared" si="23"/>
        <v xml:space="preserve"> </v>
      </c>
    </row>
    <row r="27" spans="1:33" x14ac:dyDescent="0.25">
      <c r="A27" s="97">
        <v>-3.5</v>
      </c>
      <c r="B27" s="96">
        <v>0.6</v>
      </c>
      <c r="C27" s="98" t="s">
        <v>23</v>
      </c>
      <c r="D27" s="99" t="s">
        <v>1</v>
      </c>
      <c r="E27" s="100">
        <f t="shared" si="6"/>
        <v>95</v>
      </c>
      <c r="F27" s="101" t="s">
        <v>20</v>
      </c>
      <c r="G27" s="119">
        <f t="shared" si="30"/>
        <v>0.85365853658536595</v>
      </c>
      <c r="H27" s="115">
        <f t="shared" si="7"/>
        <v>0.36585365853658541</v>
      </c>
      <c r="I27" s="119">
        <f t="shared" si="24"/>
        <v>-1.4008333333333332</v>
      </c>
      <c r="J27" s="115">
        <f t="shared" si="8"/>
        <v>1.5375000000000001</v>
      </c>
      <c r="K27" s="119">
        <f t="shared" si="9"/>
        <v>0.4375</v>
      </c>
      <c r="L27" s="115">
        <f t="shared" si="10"/>
        <v>0.6910569105691059</v>
      </c>
      <c r="M27" s="102">
        <f t="shared" si="11"/>
        <v>5580.28455284553</v>
      </c>
      <c r="N27" s="96">
        <f t="shared" si="12"/>
        <v>16.266140602582517</v>
      </c>
      <c r="O27" s="105">
        <f t="shared" si="31"/>
        <v>0.59999999999999964</v>
      </c>
      <c r="P27" s="104">
        <f t="shared" si="25"/>
        <v>-179.99999999999989</v>
      </c>
      <c r="Q27" s="96">
        <f t="shared" si="14"/>
        <v>-45</v>
      </c>
      <c r="R27" s="96">
        <f t="shared" si="26"/>
        <v>0</v>
      </c>
      <c r="S27" s="96">
        <f t="shared" si="32"/>
        <v>-3.2842105263157895</v>
      </c>
      <c r="T27" s="104">
        <f t="shared" si="33"/>
        <v>0</v>
      </c>
      <c r="U27" s="96">
        <f t="shared" si="17"/>
        <v>45</v>
      </c>
      <c r="V27" s="105">
        <f t="shared" si="34"/>
        <v>0</v>
      </c>
      <c r="W27" s="124">
        <f t="shared" si="27"/>
        <v>0.38421052631578911</v>
      </c>
      <c r="X27" s="96">
        <f t="shared" si="28"/>
        <v>5.5124156545209182</v>
      </c>
      <c r="Y27" s="34">
        <f t="shared" si="35"/>
        <v>-1074.921052631579</v>
      </c>
      <c r="Z27" s="96">
        <f t="shared" si="19"/>
        <v>-40</v>
      </c>
      <c r="AA27" s="96">
        <f t="shared" si="29"/>
        <v>0</v>
      </c>
      <c r="AC27" s="104">
        <f t="shared" si="20"/>
        <v>4325.3635002139508</v>
      </c>
      <c r="AD27" s="104">
        <f t="shared" si="21"/>
        <v>1418.6653524426783</v>
      </c>
      <c r="AE27" s="2"/>
      <c r="AF27" s="49">
        <f t="shared" si="22"/>
        <v>4325.3635002139508</v>
      </c>
      <c r="AG27" s="52" t="str">
        <f t="shared" si="23"/>
        <v xml:space="preserve"> </v>
      </c>
    </row>
    <row r="28" spans="1:33" x14ac:dyDescent="0.25">
      <c r="A28" s="97">
        <v>-3.5</v>
      </c>
      <c r="B28" s="96">
        <v>0.7</v>
      </c>
      <c r="C28" s="98" t="s">
        <v>23</v>
      </c>
      <c r="D28" s="99" t="s">
        <v>1</v>
      </c>
      <c r="E28" s="100">
        <f t="shared" si="6"/>
        <v>95</v>
      </c>
      <c r="F28" s="101" t="s">
        <v>20</v>
      </c>
      <c r="G28" s="119">
        <f t="shared" si="30"/>
        <v>0.83333333333333326</v>
      </c>
      <c r="H28" s="115">
        <f>(A28-$B$10)/(A28-B28)</f>
        <v>0.35714285714285715</v>
      </c>
      <c r="I28" s="119">
        <f t="shared" si="24"/>
        <v>-1.47</v>
      </c>
      <c r="J28" s="115">
        <f t="shared" si="8"/>
        <v>1.5749999999999997</v>
      </c>
      <c r="K28" s="119">
        <f t="shared" si="9"/>
        <v>0.4375</v>
      </c>
      <c r="L28" s="115">
        <f t="shared" si="10"/>
        <v>0.67460317460317465</v>
      </c>
      <c r="M28" s="102">
        <f t="shared" si="11"/>
        <v>5447.4206349206352</v>
      </c>
      <c r="N28" s="96">
        <f t="shared" si="12"/>
        <v>17.069327731092443</v>
      </c>
      <c r="O28" s="105">
        <f t="shared" si="31"/>
        <v>0.70000000000000018</v>
      </c>
      <c r="P28" s="104">
        <f t="shared" si="25"/>
        <v>-210.00000000000006</v>
      </c>
      <c r="Q28" s="96">
        <f t="shared" si="14"/>
        <v>-45</v>
      </c>
      <c r="R28" s="96">
        <f t="shared" si="26"/>
        <v>0</v>
      </c>
      <c r="S28" s="96">
        <f t="shared" si="32"/>
        <v>-3.2789473684210524</v>
      </c>
      <c r="T28" s="104">
        <f t="shared" si="33"/>
        <v>0</v>
      </c>
      <c r="U28" s="96">
        <f t="shared" si="17"/>
        <v>45</v>
      </c>
      <c r="V28" s="105">
        <f t="shared" si="34"/>
        <v>0</v>
      </c>
      <c r="W28" s="124">
        <f t="shared" si="27"/>
        <v>0.47894736842105301</v>
      </c>
      <c r="X28" s="96">
        <f t="shared" si="28"/>
        <v>5.6071524966261812</v>
      </c>
      <c r="Y28" s="34">
        <f t="shared" si="35"/>
        <v>-1093.3947368421054</v>
      </c>
      <c r="Z28" s="96">
        <f t="shared" si="19"/>
        <v>-40</v>
      </c>
      <c r="AA28" s="96">
        <f t="shared" si="29"/>
        <v>0</v>
      </c>
      <c r="AC28" s="104">
        <f t="shared" si="20"/>
        <v>4144.0258980785293</v>
      </c>
      <c r="AD28" s="104">
        <f t="shared" si="21"/>
        <v>1461.6959758026021</v>
      </c>
      <c r="AE28" s="2"/>
      <c r="AF28" s="49">
        <f t="shared" si="22"/>
        <v>4144.0258980785293</v>
      </c>
      <c r="AG28" s="52" t="str">
        <f t="shared" si="23"/>
        <v xml:space="preserve"> </v>
      </c>
    </row>
    <row r="29" spans="1:33" x14ac:dyDescent="0.25">
      <c r="A29" s="97">
        <v>-3.5</v>
      </c>
      <c r="B29" s="96">
        <v>0.8</v>
      </c>
      <c r="C29" s="98" t="s">
        <v>23</v>
      </c>
      <c r="D29" s="99" t="s">
        <v>1</v>
      </c>
      <c r="E29" s="100">
        <f t="shared" si="6"/>
        <v>95</v>
      </c>
      <c r="F29" s="101" t="s">
        <v>20</v>
      </c>
      <c r="G29" s="119">
        <f t="shared" si="30"/>
        <v>0.81395348837209303</v>
      </c>
      <c r="H29" s="115">
        <f t="shared" si="7"/>
        <v>0.34883720930232559</v>
      </c>
      <c r="I29" s="119">
        <f t="shared" si="24"/>
        <v>-1.5408333333333333</v>
      </c>
      <c r="J29" s="115">
        <f t="shared" si="8"/>
        <v>1.6125000000000003</v>
      </c>
      <c r="K29" s="119">
        <f t="shared" si="9"/>
        <v>0.4375</v>
      </c>
      <c r="L29" s="115">
        <f t="shared" si="10"/>
        <v>0.65891472868217082</v>
      </c>
      <c r="M29" s="102">
        <f t="shared" si="11"/>
        <v>5320.7364341085295</v>
      </c>
      <c r="N29" s="96">
        <f t="shared" si="12"/>
        <v>17.835157318741444</v>
      </c>
      <c r="O29" s="105">
        <f t="shared" si="31"/>
        <v>0.79999999999999982</v>
      </c>
      <c r="P29" s="104">
        <f t="shared" si="25"/>
        <v>-239.99999999999994</v>
      </c>
      <c r="Q29" s="96">
        <f t="shared" si="14"/>
        <v>-45</v>
      </c>
      <c r="R29" s="96">
        <f t="shared" si="26"/>
        <v>0</v>
      </c>
      <c r="S29" s="96">
        <f t="shared" si="32"/>
        <v>-3.2736842105263158</v>
      </c>
      <c r="T29" s="104">
        <f t="shared" si="33"/>
        <v>0</v>
      </c>
      <c r="U29" s="96">
        <f t="shared" si="17"/>
        <v>45</v>
      </c>
      <c r="V29" s="105">
        <f t="shared" si="34"/>
        <v>0</v>
      </c>
      <c r="W29" s="124">
        <f t="shared" si="27"/>
        <v>0.57368421052631557</v>
      </c>
      <c r="X29" s="96">
        <f t="shared" si="28"/>
        <v>5.7018893387314442</v>
      </c>
      <c r="Y29" s="34">
        <f t="shared" si="35"/>
        <v>-1111.8684210526317</v>
      </c>
      <c r="Z29" s="96">
        <f t="shared" si="19"/>
        <v>-40</v>
      </c>
      <c r="AA29" s="96">
        <f t="shared" si="29"/>
        <v>0</v>
      </c>
      <c r="AC29" s="104">
        <f t="shared" si="20"/>
        <v>3968.8680130558978</v>
      </c>
      <c r="AD29" s="104">
        <f t="shared" si="21"/>
        <v>1501.7090819599025</v>
      </c>
      <c r="AE29" s="2"/>
      <c r="AF29" s="49">
        <f t="shared" si="22"/>
        <v>3968.8680130558978</v>
      </c>
      <c r="AG29" s="52" t="str">
        <f t="shared" si="23"/>
        <v xml:space="preserve"> </v>
      </c>
    </row>
    <row r="30" spans="1:33" x14ac:dyDescent="0.25">
      <c r="A30" s="97">
        <v>-3.5</v>
      </c>
      <c r="B30" s="96">
        <v>0.9</v>
      </c>
      <c r="C30" s="98" t="s">
        <v>23</v>
      </c>
      <c r="D30" s="99" t="s">
        <v>1</v>
      </c>
      <c r="E30" s="100">
        <f t="shared" si="6"/>
        <v>95</v>
      </c>
      <c r="F30" s="101" t="s">
        <v>20</v>
      </c>
      <c r="G30" s="119">
        <f t="shared" si="30"/>
        <v>0.79545454545454541</v>
      </c>
      <c r="H30" s="115">
        <f t="shared" si="7"/>
        <v>0.34090909090909088</v>
      </c>
      <c r="I30" s="119">
        <f t="shared" si="24"/>
        <v>-1.6133333333333335</v>
      </c>
      <c r="J30" s="115">
        <f t="shared" si="8"/>
        <v>1.65</v>
      </c>
      <c r="K30" s="119">
        <f t="shared" si="9"/>
        <v>0.4375</v>
      </c>
      <c r="L30" s="115">
        <f t="shared" si="10"/>
        <v>0.64393939393939381</v>
      </c>
      <c r="M30" s="102">
        <f t="shared" si="11"/>
        <v>5199.8106060606051</v>
      </c>
      <c r="N30" s="96">
        <f t="shared" si="12"/>
        <v>18.566176470588257</v>
      </c>
      <c r="O30" s="105">
        <f t="shared" si="31"/>
        <v>0.90000000000000036</v>
      </c>
      <c r="P30" s="104">
        <f t="shared" si="25"/>
        <v>-270.00000000000011</v>
      </c>
      <c r="Q30" s="96">
        <f t="shared" si="14"/>
        <v>-45</v>
      </c>
      <c r="R30" s="96">
        <f t="shared" si="26"/>
        <v>0</v>
      </c>
      <c r="S30" s="96">
        <f t="shared" si="32"/>
        <v>-3.2684210526315791</v>
      </c>
      <c r="T30" s="104">
        <f t="shared" si="33"/>
        <v>0</v>
      </c>
      <c r="U30" s="96">
        <f t="shared" si="17"/>
        <v>45</v>
      </c>
      <c r="V30" s="105">
        <f t="shared" si="34"/>
        <v>0</v>
      </c>
      <c r="W30" s="124">
        <f t="shared" si="27"/>
        <v>0.66842105263157947</v>
      </c>
      <c r="X30" s="96">
        <f t="shared" si="28"/>
        <v>5.7966261808367081</v>
      </c>
      <c r="Y30" s="34">
        <f t="shared" si="35"/>
        <v>-1130.3421052631581</v>
      </c>
      <c r="Z30" s="96">
        <f t="shared" si="19"/>
        <v>-40</v>
      </c>
      <c r="AA30" s="96">
        <f t="shared" si="29"/>
        <v>0</v>
      </c>
      <c r="AC30" s="104">
        <f t="shared" si="20"/>
        <v>3799.4685007974467</v>
      </c>
      <c r="AD30" s="104">
        <f t="shared" si="21"/>
        <v>1539.0428553628401</v>
      </c>
      <c r="AE30" s="2"/>
      <c r="AF30" s="49">
        <f t="shared" si="22"/>
        <v>3799.4685007974467</v>
      </c>
      <c r="AG30" s="52" t="str">
        <f t="shared" si="23"/>
        <v xml:space="preserve"> </v>
      </c>
    </row>
    <row r="31" spans="1:33" x14ac:dyDescent="0.25">
      <c r="A31" s="97">
        <v>-3.5</v>
      </c>
      <c r="B31" s="96">
        <v>1</v>
      </c>
      <c r="C31" s="98" t="s">
        <v>23</v>
      </c>
      <c r="D31" s="99" t="s">
        <v>1</v>
      </c>
      <c r="E31" s="100">
        <f t="shared" si="6"/>
        <v>95</v>
      </c>
      <c r="F31" s="101" t="s">
        <v>20</v>
      </c>
      <c r="G31" s="119">
        <f t="shared" si="30"/>
        <v>0.77777777777777779</v>
      </c>
      <c r="H31" s="115">
        <f t="shared" si="7"/>
        <v>0.33333333333333331</v>
      </c>
      <c r="I31" s="119">
        <f t="shared" si="24"/>
        <v>-1.6875</v>
      </c>
      <c r="J31" s="115">
        <f t="shared" si="8"/>
        <v>1.6875</v>
      </c>
      <c r="K31" s="119">
        <f t="shared" si="9"/>
        <v>0.4375</v>
      </c>
      <c r="L31" s="115">
        <f t="shared" si="10"/>
        <v>0.62962962962962954</v>
      </c>
      <c r="M31" s="102">
        <f t="shared" si="11"/>
        <v>5084.2592592592582</v>
      </c>
      <c r="N31" s="96">
        <f t="shared" si="12"/>
        <v>19.264705882352935</v>
      </c>
      <c r="O31" s="105">
        <f t="shared" ref="O31:O32" si="36">A31-((A31-B31)/E31)*($AG$5-$AG$7)</f>
        <v>1</v>
      </c>
      <c r="P31" s="104">
        <f t="shared" si="25"/>
        <v>-300</v>
      </c>
      <c r="Q31" s="96">
        <f t="shared" si="14"/>
        <v>-45</v>
      </c>
      <c r="R31" s="96">
        <f t="shared" si="26"/>
        <v>0</v>
      </c>
      <c r="S31" s="96">
        <f t="shared" ref="S31:S32" si="37">A31-((A31-B31)/E31)*$AG$10</f>
        <v>-3.263157894736842</v>
      </c>
      <c r="T31" s="104">
        <f t="shared" ref="T31:T32" si="38">IF(S31&lt;0,IF(S31&lt;-2.174,$AG$2,S31*(10^-3)*$AG$3*(-1)),IF(S31&gt;2.174,$AG$2*(-1),S31*(10^-3)*$AG$3*(-1)))*$AG$11</f>
        <v>0</v>
      </c>
      <c r="U31" s="96">
        <f t="shared" si="17"/>
        <v>45</v>
      </c>
      <c r="V31" s="105">
        <f t="shared" ref="V31:V32" si="39">IF(S31&lt;0,IF(S31&lt;$B$10,$AG$1,$AG$1*(1-(1-(S31/$B$10))^2)),0)*$AG$11</f>
        <v>0</v>
      </c>
      <c r="W31" s="124">
        <f t="shared" si="27"/>
        <v>0.76315789473684248</v>
      </c>
      <c r="X31" s="96">
        <f t="shared" si="28"/>
        <v>5.8913630229419711</v>
      </c>
      <c r="Y31" s="34">
        <f t="shared" si="35"/>
        <v>-1148.8157894736844</v>
      </c>
      <c r="Z31" s="96">
        <f t="shared" si="19"/>
        <v>-40</v>
      </c>
      <c r="AA31" s="96">
        <f t="shared" si="29"/>
        <v>0</v>
      </c>
      <c r="AC31" s="104">
        <f t="shared" si="20"/>
        <v>3635.4434697855741</v>
      </c>
      <c r="AD31" s="104">
        <f t="shared" si="21"/>
        <v>1573.9939083820657</v>
      </c>
      <c r="AE31" s="2"/>
      <c r="AF31" s="49">
        <f t="shared" si="22"/>
        <v>3635.4434697855741</v>
      </c>
      <c r="AG31" s="52" t="str">
        <f t="shared" si="23"/>
        <v xml:space="preserve"> </v>
      </c>
    </row>
    <row r="32" spans="1:33" x14ac:dyDescent="0.25">
      <c r="A32" s="97">
        <v>-3.5</v>
      </c>
      <c r="B32" s="96">
        <v>1.1000000000000001</v>
      </c>
      <c r="C32" s="98" t="s">
        <v>23</v>
      </c>
      <c r="D32" s="99" t="s">
        <v>1</v>
      </c>
      <c r="E32" s="100">
        <f t="shared" si="6"/>
        <v>95</v>
      </c>
      <c r="F32" s="101" t="s">
        <v>20</v>
      </c>
      <c r="G32" s="119">
        <f t="shared" si="30"/>
        <v>0.76086956521739135</v>
      </c>
      <c r="H32" s="115">
        <f t="shared" si="7"/>
        <v>0.32608695652173914</v>
      </c>
      <c r="I32" s="119">
        <f t="shared" si="24"/>
        <v>-1.763333333333333</v>
      </c>
      <c r="J32" s="115">
        <f t="shared" si="8"/>
        <v>1.7250000000000005</v>
      </c>
      <c r="K32" s="119">
        <f t="shared" si="9"/>
        <v>0.4375</v>
      </c>
      <c r="L32" s="115">
        <f t="shared" si="10"/>
        <v>0.61594202898550776</v>
      </c>
      <c r="M32" s="102">
        <f t="shared" si="11"/>
        <v>4973.7318840579755</v>
      </c>
      <c r="N32" s="96">
        <f t="shared" si="12"/>
        <v>19.932864450127877</v>
      </c>
      <c r="O32" s="105">
        <f t="shared" si="36"/>
        <v>1.0999999999999996</v>
      </c>
      <c r="P32" s="104">
        <f t="shared" si="25"/>
        <v>-329.99999999999989</v>
      </c>
      <c r="Q32" s="96">
        <f t="shared" si="14"/>
        <v>-45</v>
      </c>
      <c r="R32" s="96">
        <f t="shared" si="26"/>
        <v>0</v>
      </c>
      <c r="S32" s="96">
        <f t="shared" si="37"/>
        <v>-3.2578947368421054</v>
      </c>
      <c r="T32" s="104">
        <f t="shared" si="38"/>
        <v>0</v>
      </c>
      <c r="U32" s="96">
        <f t="shared" si="17"/>
        <v>45</v>
      </c>
      <c r="V32" s="105">
        <f t="shared" si="39"/>
        <v>0</v>
      </c>
      <c r="W32" s="124">
        <f t="shared" si="27"/>
        <v>0.8578947368421046</v>
      </c>
      <c r="X32" s="96">
        <f t="shared" si="28"/>
        <v>5.9860998650472332</v>
      </c>
      <c r="Y32" s="34">
        <f t="shared" si="35"/>
        <v>-1167.2894736842104</v>
      </c>
      <c r="Z32" s="96">
        <f t="shared" si="19"/>
        <v>-40</v>
      </c>
      <c r="AA32" s="96">
        <f t="shared" si="29"/>
        <v>0</v>
      </c>
      <c r="AC32" s="104">
        <f t="shared" si="20"/>
        <v>3476.4424103737651</v>
      </c>
      <c r="AD32" s="104">
        <f t="shared" si="21"/>
        <v>1606.8230240357516</v>
      </c>
      <c r="AE32" s="2"/>
      <c r="AF32" s="49">
        <f t="shared" si="22"/>
        <v>3476.4424103737651</v>
      </c>
      <c r="AG32" s="52" t="str">
        <f t="shared" si="23"/>
        <v xml:space="preserve"> </v>
      </c>
    </row>
    <row r="33" spans="1:33" x14ac:dyDescent="0.25">
      <c r="A33" s="97">
        <v>-3.5</v>
      </c>
      <c r="B33" s="96">
        <v>1.2</v>
      </c>
      <c r="C33" s="98" t="s">
        <v>23</v>
      </c>
      <c r="D33" s="99" t="s">
        <v>1</v>
      </c>
      <c r="E33" s="100">
        <f t="shared" si="6"/>
        <v>95</v>
      </c>
      <c r="F33" s="101" t="s">
        <v>20</v>
      </c>
      <c r="G33" s="119">
        <f t="shared" si="30"/>
        <v>0.74468085106382975</v>
      </c>
      <c r="H33" s="115">
        <f t="shared" si="7"/>
        <v>0.31914893617021273</v>
      </c>
      <c r="I33" s="119">
        <f t="shared" si="24"/>
        <v>-1.8408333333333335</v>
      </c>
      <c r="J33" s="115">
        <f t="shared" si="8"/>
        <v>1.7624999999999997</v>
      </c>
      <c r="K33" s="119">
        <f t="shared" si="9"/>
        <v>0.4375</v>
      </c>
      <c r="L33" s="115">
        <f t="shared" si="10"/>
        <v>0.60283687943262398</v>
      </c>
      <c r="M33" s="102">
        <f t="shared" si="11"/>
        <v>4867.9078014184388</v>
      </c>
      <c r="N33" s="96">
        <f t="shared" si="12"/>
        <v>20.572590738423045</v>
      </c>
      <c r="O33" s="105">
        <f t="shared" ref="O33:O46" si="40">A33-((A33-B33)/E33)*($AG$5-$AG$7)</f>
        <v>1.2000000000000002</v>
      </c>
      <c r="P33" s="104">
        <f t="shared" si="25"/>
        <v>-360.00000000000006</v>
      </c>
      <c r="Q33" s="96">
        <f t="shared" si="14"/>
        <v>-45</v>
      </c>
      <c r="R33" s="96">
        <f t="shared" si="26"/>
        <v>0</v>
      </c>
      <c r="S33" s="96">
        <f t="shared" ref="S33:S46" si="41">A33-((A33-B33)/E33)*$AG$10</f>
        <v>-3.2526315789473683</v>
      </c>
      <c r="T33" s="104">
        <f t="shared" ref="T33:T46" si="42">IF(S33&lt;0,IF(S33&lt;-2.174,$AG$2,S33*(10^-3)*$AG$3*(-1)),IF(S33&gt;2.174,$AG$2*(-1),S33*(10^-3)*$AG$3*(-1)))*$AG$11</f>
        <v>0</v>
      </c>
      <c r="U33" s="96">
        <f t="shared" si="17"/>
        <v>45</v>
      </c>
      <c r="V33" s="105">
        <f t="shared" ref="V33:V46" si="43">IF(S33&lt;0,IF(S33&lt;$B$10,$AG$1,$AG$1*(1-(1-(S33/$B$10))^2)),0)*$AG$11</f>
        <v>0</v>
      </c>
      <c r="W33" s="124">
        <f t="shared" si="27"/>
        <v>0.9526315789473685</v>
      </c>
      <c r="X33" s="96">
        <f t="shared" si="28"/>
        <v>6.0808367071524971</v>
      </c>
      <c r="Y33" s="34">
        <f t="shared" si="35"/>
        <v>-1182.608695652174</v>
      </c>
      <c r="Z33" s="96">
        <f t="shared" si="19"/>
        <v>-40</v>
      </c>
      <c r="AA33" s="96">
        <f t="shared" si="29"/>
        <v>0</v>
      </c>
      <c r="AC33" s="104">
        <f t="shared" si="20"/>
        <v>3325.2991057662648</v>
      </c>
      <c r="AD33" s="104">
        <f t="shared" si="21"/>
        <v>1636.4982277704521</v>
      </c>
      <c r="AE33" s="2"/>
      <c r="AF33" s="49">
        <f t="shared" si="22"/>
        <v>3325.2991057662648</v>
      </c>
      <c r="AG33" s="52" t="str">
        <f t="shared" si="23"/>
        <v xml:space="preserve"> </v>
      </c>
    </row>
    <row r="34" spans="1:33" x14ac:dyDescent="0.25">
      <c r="A34" s="97">
        <v>-3.5</v>
      </c>
      <c r="B34" s="96">
        <v>1.3</v>
      </c>
      <c r="C34" s="98" t="s">
        <v>23</v>
      </c>
      <c r="D34" s="99" t="s">
        <v>1</v>
      </c>
      <c r="E34" s="100">
        <f t="shared" si="6"/>
        <v>95</v>
      </c>
      <c r="F34" s="101" t="s">
        <v>20</v>
      </c>
      <c r="G34" s="119">
        <f t="shared" si="30"/>
        <v>0.72916666666666674</v>
      </c>
      <c r="H34" s="115">
        <f t="shared" si="7"/>
        <v>0.3125</v>
      </c>
      <c r="I34" s="119">
        <f t="shared" si="24"/>
        <v>-1.92</v>
      </c>
      <c r="J34" s="115">
        <f t="shared" si="8"/>
        <v>1.8000000000000003</v>
      </c>
      <c r="K34" s="119">
        <f t="shared" si="9"/>
        <v>0.4375</v>
      </c>
      <c r="L34" s="115">
        <f t="shared" si="10"/>
        <v>0.5902777777777779</v>
      </c>
      <c r="M34" s="102">
        <f t="shared" si="11"/>
        <v>4766.4930555555566</v>
      </c>
      <c r="N34" s="96">
        <f t="shared" si="12"/>
        <v>21.18566176470587</v>
      </c>
      <c r="O34" s="105">
        <f t="shared" si="40"/>
        <v>1.2999999999999998</v>
      </c>
      <c r="P34" s="104">
        <f t="shared" si="25"/>
        <v>-390</v>
      </c>
      <c r="Q34" s="96">
        <f t="shared" si="14"/>
        <v>-45</v>
      </c>
      <c r="R34" s="96">
        <f t="shared" si="26"/>
        <v>0</v>
      </c>
      <c r="S34" s="96">
        <f t="shared" si="41"/>
        <v>-3.2473684210526317</v>
      </c>
      <c r="T34" s="104">
        <f t="shared" si="42"/>
        <v>0</v>
      </c>
      <c r="U34" s="96">
        <f t="shared" si="17"/>
        <v>45</v>
      </c>
      <c r="V34" s="105">
        <f t="shared" si="43"/>
        <v>0</v>
      </c>
      <c r="W34" s="124">
        <f t="shared" si="27"/>
        <v>1.0473684210526315</v>
      </c>
      <c r="X34" s="96">
        <f t="shared" si="28"/>
        <v>6.1755735492577601</v>
      </c>
      <c r="Y34" s="34">
        <f t="shared" si="35"/>
        <v>-1182.608695652174</v>
      </c>
      <c r="Z34" s="96">
        <f t="shared" si="19"/>
        <v>-40</v>
      </c>
      <c r="AA34" s="96">
        <f t="shared" si="29"/>
        <v>0</v>
      </c>
      <c r="AC34" s="104">
        <f t="shared" si="20"/>
        <v>3193.8843599033826</v>
      </c>
      <c r="AD34" s="104">
        <f t="shared" si="21"/>
        <v>1658.3565750490636</v>
      </c>
      <c r="AE34" s="2"/>
      <c r="AF34" s="49">
        <f t="shared" si="22"/>
        <v>3193.8843599033826</v>
      </c>
      <c r="AG34" s="52" t="str">
        <f t="shared" si="23"/>
        <v xml:space="preserve"> </v>
      </c>
    </row>
    <row r="35" spans="1:33" x14ac:dyDescent="0.25">
      <c r="A35" s="97">
        <v>-3.5</v>
      </c>
      <c r="B35" s="96">
        <v>1.4</v>
      </c>
      <c r="C35" s="98" t="s">
        <v>23</v>
      </c>
      <c r="D35" s="99" t="s">
        <v>1</v>
      </c>
      <c r="E35" s="100">
        <f t="shared" si="6"/>
        <v>95</v>
      </c>
      <c r="F35" s="101" t="s">
        <v>20</v>
      </c>
      <c r="G35" s="119">
        <f t="shared" si="30"/>
        <v>0.71428571428571419</v>
      </c>
      <c r="H35" s="115">
        <f t="shared" si="7"/>
        <v>0.30612244897959179</v>
      </c>
      <c r="I35" s="119">
        <f t="shared" si="24"/>
        <v>-2.0008333333333339</v>
      </c>
      <c r="J35" s="115">
        <f t="shared" si="8"/>
        <v>1.8374999999999995</v>
      </c>
      <c r="K35" s="119">
        <f t="shared" si="9"/>
        <v>0.4375</v>
      </c>
      <c r="L35" s="115">
        <f t="shared" si="10"/>
        <v>0.57823129251700656</v>
      </c>
      <c r="M35" s="102">
        <f t="shared" si="11"/>
        <v>4669.2176870748281</v>
      </c>
      <c r="N35" s="96">
        <f t="shared" si="12"/>
        <v>21.773709483793535</v>
      </c>
      <c r="O35" s="105">
        <f t="shared" si="40"/>
        <v>1.4000000000000004</v>
      </c>
      <c r="P35" s="104">
        <f t="shared" si="25"/>
        <v>-420.00000000000011</v>
      </c>
      <c r="Q35" s="96">
        <f t="shared" si="14"/>
        <v>-45</v>
      </c>
      <c r="R35" s="96">
        <f t="shared" si="26"/>
        <v>0</v>
      </c>
      <c r="S35" s="96">
        <f t="shared" si="41"/>
        <v>-3.2421052631578946</v>
      </c>
      <c r="T35" s="104">
        <f t="shared" si="42"/>
        <v>0</v>
      </c>
      <c r="U35" s="96">
        <f t="shared" si="17"/>
        <v>45</v>
      </c>
      <c r="V35" s="105">
        <f t="shared" si="43"/>
        <v>0</v>
      </c>
      <c r="W35" s="124">
        <f t="shared" si="27"/>
        <v>1.1421052631578954</v>
      </c>
      <c r="X35" s="96">
        <f t="shared" si="28"/>
        <v>6.270310391363024</v>
      </c>
      <c r="Y35" s="34">
        <f t="shared" si="35"/>
        <v>-1182.608695652174</v>
      </c>
      <c r="Z35" s="96">
        <f t="shared" si="19"/>
        <v>-40</v>
      </c>
      <c r="AA35" s="96">
        <f t="shared" si="29"/>
        <v>0</v>
      </c>
      <c r="AC35" s="104">
        <f t="shared" si="20"/>
        <v>3066.6089914226541</v>
      </c>
      <c r="AD35" s="104">
        <f t="shared" si="21"/>
        <v>1678.7053726104466</v>
      </c>
      <c r="AE35" s="2"/>
      <c r="AF35" s="49">
        <f t="shared" si="22"/>
        <v>3066.6089914226541</v>
      </c>
      <c r="AG35" s="52" t="str">
        <f t="shared" si="23"/>
        <v xml:space="preserve"> </v>
      </c>
    </row>
    <row r="36" spans="1:33" x14ac:dyDescent="0.25">
      <c r="A36" s="97">
        <v>-3.5</v>
      </c>
      <c r="B36" s="96">
        <v>1.5</v>
      </c>
      <c r="C36" s="98" t="s">
        <v>23</v>
      </c>
      <c r="D36" s="99" t="s">
        <v>1</v>
      </c>
      <c r="E36" s="100">
        <f t="shared" si="6"/>
        <v>95</v>
      </c>
      <c r="F36" s="101" t="s">
        <v>20</v>
      </c>
      <c r="G36" s="119">
        <f t="shared" si="30"/>
        <v>0.7</v>
      </c>
      <c r="H36" s="115">
        <f t="shared" si="7"/>
        <v>0.3</v>
      </c>
      <c r="I36" s="119">
        <f t="shared" si="24"/>
        <v>-2.0833333333333335</v>
      </c>
      <c r="J36" s="115">
        <f t="shared" si="8"/>
        <v>1.875</v>
      </c>
      <c r="K36" s="119">
        <f t="shared" si="9"/>
        <v>0.4375</v>
      </c>
      <c r="L36" s="115">
        <f t="shared" si="10"/>
        <v>0.56666666666666665</v>
      </c>
      <c r="M36" s="102">
        <f t="shared" si="11"/>
        <v>4575.833333333333</v>
      </c>
      <c r="N36" s="96">
        <f t="shared" si="12"/>
        <v>22.338235294117656</v>
      </c>
      <c r="O36" s="105">
        <f t="shared" si="40"/>
        <v>1.5</v>
      </c>
      <c r="P36" s="104">
        <f t="shared" si="25"/>
        <v>-450</v>
      </c>
      <c r="Q36" s="96">
        <f t="shared" si="14"/>
        <v>-45</v>
      </c>
      <c r="R36" s="96">
        <f t="shared" si="26"/>
        <v>0</v>
      </c>
      <c r="S36" s="96">
        <f t="shared" si="41"/>
        <v>-3.236842105263158</v>
      </c>
      <c r="T36" s="104">
        <f t="shared" si="42"/>
        <v>0</v>
      </c>
      <c r="U36" s="96">
        <f t="shared" si="17"/>
        <v>45</v>
      </c>
      <c r="V36" s="105">
        <f t="shared" si="43"/>
        <v>0</v>
      </c>
      <c r="W36" s="124">
        <f t="shared" si="27"/>
        <v>1.2368421052631575</v>
      </c>
      <c r="X36" s="96">
        <f t="shared" si="28"/>
        <v>6.3650472334682862</v>
      </c>
      <c r="Y36" s="34">
        <f t="shared" si="35"/>
        <v>-1182.608695652174</v>
      </c>
      <c r="Z36" s="96">
        <f t="shared" si="19"/>
        <v>-40</v>
      </c>
      <c r="AA36" s="96">
        <f t="shared" si="29"/>
        <v>0</v>
      </c>
      <c r="AC36" s="104">
        <f t="shared" si="20"/>
        <v>2943.224637681159</v>
      </c>
      <c r="AD36" s="104">
        <f t="shared" si="21"/>
        <v>1697.7038949275366</v>
      </c>
      <c r="AE36" s="2"/>
      <c r="AF36" s="49">
        <f t="shared" si="22"/>
        <v>2943.224637681159</v>
      </c>
      <c r="AG36" s="52" t="str">
        <f t="shared" si="23"/>
        <v xml:space="preserve"> </v>
      </c>
    </row>
    <row r="37" spans="1:33" x14ac:dyDescent="0.25">
      <c r="A37" s="97">
        <v>-3.5</v>
      </c>
      <c r="B37" s="96">
        <v>1.6</v>
      </c>
      <c r="C37" s="98" t="s">
        <v>23</v>
      </c>
      <c r="D37" s="99" t="s">
        <v>1</v>
      </c>
      <c r="E37" s="100">
        <f t="shared" si="6"/>
        <v>95</v>
      </c>
      <c r="F37" s="101" t="s">
        <v>20</v>
      </c>
      <c r="G37" s="119">
        <f t="shared" si="30"/>
        <v>0.68627450980392157</v>
      </c>
      <c r="H37" s="115">
        <f t="shared" si="7"/>
        <v>0.29411764705882354</v>
      </c>
      <c r="I37" s="119">
        <f t="shared" si="24"/>
        <v>-2.1675</v>
      </c>
      <c r="J37" s="115">
        <f t="shared" si="8"/>
        <v>1.9125000000000005</v>
      </c>
      <c r="K37" s="119">
        <f t="shared" si="9"/>
        <v>0.4375</v>
      </c>
      <c r="L37" s="115">
        <f t="shared" si="10"/>
        <v>0.5555555555555558</v>
      </c>
      <c r="M37" s="102">
        <f t="shared" si="11"/>
        <v>4486.1111111111131</v>
      </c>
      <c r="N37" s="96">
        <f t="shared" si="12"/>
        <v>22.880622837370229</v>
      </c>
      <c r="O37" s="105">
        <f t="shared" si="40"/>
        <v>1.5999999999999996</v>
      </c>
      <c r="P37" s="104">
        <f t="shared" si="25"/>
        <v>-479.99999999999989</v>
      </c>
      <c r="Q37" s="96">
        <f t="shared" si="14"/>
        <v>-45</v>
      </c>
      <c r="R37" s="96">
        <f t="shared" si="26"/>
        <v>0</v>
      </c>
      <c r="S37" s="96">
        <f t="shared" si="41"/>
        <v>-3.2315789473684209</v>
      </c>
      <c r="T37" s="104">
        <f t="shared" si="42"/>
        <v>0</v>
      </c>
      <c r="U37" s="96">
        <f t="shared" si="17"/>
        <v>45</v>
      </c>
      <c r="V37" s="105">
        <f t="shared" si="43"/>
        <v>0</v>
      </c>
      <c r="W37" s="124">
        <f t="shared" si="27"/>
        <v>1.3315789473684205</v>
      </c>
      <c r="X37" s="96">
        <f t="shared" si="28"/>
        <v>6.4597840755735492</v>
      </c>
      <c r="Y37" s="34">
        <f t="shared" si="35"/>
        <v>-1182.608695652174</v>
      </c>
      <c r="Z37" s="96">
        <f t="shared" si="19"/>
        <v>-40</v>
      </c>
      <c r="AA37" s="96">
        <f t="shared" si="29"/>
        <v>0</v>
      </c>
      <c r="AC37" s="104">
        <f t="shared" si="20"/>
        <v>2823.5024154589391</v>
      </c>
      <c r="AD37" s="104">
        <f t="shared" si="21"/>
        <v>1715.4936416595622</v>
      </c>
      <c r="AE37" s="2"/>
      <c r="AF37" s="49">
        <f t="shared" si="22"/>
        <v>2823.5024154589391</v>
      </c>
      <c r="AG37" s="52" t="str">
        <f t="shared" si="23"/>
        <v xml:space="preserve"> </v>
      </c>
    </row>
    <row r="38" spans="1:33" x14ac:dyDescent="0.25">
      <c r="A38" s="97">
        <v>-3.5</v>
      </c>
      <c r="B38" s="96">
        <v>1.7</v>
      </c>
      <c r="C38" s="98" t="s">
        <v>23</v>
      </c>
      <c r="D38" s="99" t="s">
        <v>1</v>
      </c>
      <c r="E38" s="100">
        <f t="shared" si="6"/>
        <v>95</v>
      </c>
      <c r="F38" s="101" t="s">
        <v>20</v>
      </c>
      <c r="G38" s="119">
        <f t="shared" si="30"/>
        <v>0.67307692307692302</v>
      </c>
      <c r="H38" s="115">
        <f t="shared" si="7"/>
        <v>0.28846153846153844</v>
      </c>
      <c r="I38" s="119">
        <f t="shared" si="24"/>
        <v>-2.2533333333333334</v>
      </c>
      <c r="J38" s="115">
        <f t="shared" si="8"/>
        <v>1.9499999999999997</v>
      </c>
      <c r="K38" s="119">
        <f t="shared" si="9"/>
        <v>0.4375</v>
      </c>
      <c r="L38" s="115">
        <f t="shared" si="10"/>
        <v>0.54487179487179471</v>
      </c>
      <c r="M38" s="102">
        <f t="shared" si="11"/>
        <v>4399.8397435897423</v>
      </c>
      <c r="N38" s="96">
        <f t="shared" si="12"/>
        <v>23.402149321266972</v>
      </c>
      <c r="O38" s="105">
        <f t="shared" si="40"/>
        <v>1.7000000000000002</v>
      </c>
      <c r="P38" s="104">
        <f t="shared" si="25"/>
        <v>-510</v>
      </c>
      <c r="Q38" s="96">
        <f t="shared" si="14"/>
        <v>-45</v>
      </c>
      <c r="R38" s="96">
        <f t="shared" si="26"/>
        <v>0</v>
      </c>
      <c r="S38" s="96">
        <f t="shared" si="41"/>
        <v>-3.2263157894736842</v>
      </c>
      <c r="T38" s="104">
        <f t="shared" si="42"/>
        <v>0</v>
      </c>
      <c r="U38" s="96">
        <f t="shared" si="17"/>
        <v>45</v>
      </c>
      <c r="V38" s="105">
        <f t="shared" si="43"/>
        <v>0</v>
      </c>
      <c r="W38" s="124">
        <f t="shared" si="27"/>
        <v>1.4263157894736844</v>
      </c>
      <c r="X38" s="96">
        <f t="shared" si="28"/>
        <v>6.5545209176788131</v>
      </c>
      <c r="Y38" s="34">
        <f t="shared" si="35"/>
        <v>-1182.608695652174</v>
      </c>
      <c r="Z38" s="96">
        <f t="shared" si="19"/>
        <v>-40</v>
      </c>
      <c r="AA38" s="96">
        <f t="shared" si="29"/>
        <v>0</v>
      </c>
      <c r="AC38" s="104">
        <f t="shared" si="20"/>
        <v>2707.2310479375683</v>
      </c>
      <c r="AD38" s="104">
        <f t="shared" si="21"/>
        <v>1732.2005449521907</v>
      </c>
      <c r="AE38" s="2"/>
      <c r="AF38" s="49">
        <f t="shared" si="22"/>
        <v>2707.2310479375683</v>
      </c>
      <c r="AG38" s="52" t="str">
        <f t="shared" si="23"/>
        <v xml:space="preserve"> </v>
      </c>
    </row>
    <row r="39" spans="1:33" x14ac:dyDescent="0.25">
      <c r="A39" s="97">
        <v>-3.5</v>
      </c>
      <c r="B39" s="96">
        <v>1.8</v>
      </c>
      <c r="C39" s="98" t="s">
        <v>23</v>
      </c>
      <c r="D39" s="99" t="s">
        <v>1</v>
      </c>
      <c r="E39" s="100">
        <f t="shared" si="6"/>
        <v>95</v>
      </c>
      <c r="F39" s="101" t="s">
        <v>20</v>
      </c>
      <c r="G39" s="119">
        <f>A39/(A39-B39)</f>
        <v>0.66037735849056611</v>
      </c>
      <c r="H39" s="115">
        <f t="shared" si="7"/>
        <v>0.28301886792452829</v>
      </c>
      <c r="I39" s="119">
        <f t="shared" si="24"/>
        <v>-2.3408333333333333</v>
      </c>
      <c r="J39" s="115">
        <f t="shared" si="8"/>
        <v>1.9875000000000003</v>
      </c>
      <c r="K39" s="119">
        <f t="shared" si="9"/>
        <v>0.4375</v>
      </c>
      <c r="L39" s="115">
        <f t="shared" si="10"/>
        <v>0.53459119496855356</v>
      </c>
      <c r="M39" s="102">
        <f t="shared" si="11"/>
        <v>4316.8238993710702</v>
      </c>
      <c r="N39" s="96">
        <f t="shared" si="12"/>
        <v>23.903995560488347</v>
      </c>
      <c r="O39" s="105">
        <f t="shared" si="40"/>
        <v>1.7999999999999998</v>
      </c>
      <c r="P39" s="104">
        <f t="shared" si="25"/>
        <v>-540</v>
      </c>
      <c r="Q39" s="96">
        <f t="shared" si="14"/>
        <v>-45</v>
      </c>
      <c r="R39" s="96">
        <f t="shared" si="26"/>
        <v>0</v>
      </c>
      <c r="S39" s="96">
        <f t="shared" si="41"/>
        <v>-3.2210526315789476</v>
      </c>
      <c r="T39" s="104">
        <f t="shared" si="42"/>
        <v>0</v>
      </c>
      <c r="U39" s="96">
        <f t="shared" si="17"/>
        <v>45</v>
      </c>
      <c r="V39" s="105">
        <f t="shared" si="43"/>
        <v>0</v>
      </c>
      <c r="W39" s="124">
        <f t="shared" si="27"/>
        <v>1.5210526315789474</v>
      </c>
      <c r="X39" s="96">
        <f t="shared" si="28"/>
        <v>6.6492577597840761</v>
      </c>
      <c r="Y39" s="34">
        <f t="shared" si="35"/>
        <v>-1182.608695652174</v>
      </c>
      <c r="Z39" s="96">
        <f t="shared" si="19"/>
        <v>-40</v>
      </c>
      <c r="AA39" s="96">
        <f t="shared" si="29"/>
        <v>0</v>
      </c>
      <c r="AC39" s="104">
        <f t="shared" si="20"/>
        <v>2594.2152037188962</v>
      </c>
      <c r="AD39" s="104">
        <f t="shared" si="21"/>
        <v>1747.9368715206301</v>
      </c>
      <c r="AE39" s="2"/>
      <c r="AF39" s="49">
        <f t="shared" si="22"/>
        <v>2594.2152037188962</v>
      </c>
      <c r="AG39" s="52" t="str">
        <f t="shared" si="23"/>
        <v xml:space="preserve"> </v>
      </c>
    </row>
    <row r="40" spans="1:33" x14ac:dyDescent="0.25">
      <c r="A40" s="97">
        <v>-3.5</v>
      </c>
      <c r="B40" s="96">
        <v>1.9</v>
      </c>
      <c r="C40" s="98" t="s">
        <v>23</v>
      </c>
      <c r="D40" s="99" t="s">
        <v>1</v>
      </c>
      <c r="E40" s="100">
        <f t="shared" si="6"/>
        <v>95</v>
      </c>
      <c r="F40" s="101" t="s">
        <v>20</v>
      </c>
      <c r="G40" s="119">
        <f t="shared" si="30"/>
        <v>0.64814814814814814</v>
      </c>
      <c r="H40" s="115">
        <f t="shared" si="7"/>
        <v>0.27777777777777773</v>
      </c>
      <c r="I40" s="119">
        <f t="shared" si="24"/>
        <v>-2.4300000000000002</v>
      </c>
      <c r="J40" s="115">
        <f t="shared" si="8"/>
        <v>2.0249999999999995</v>
      </c>
      <c r="K40" s="119">
        <f t="shared" si="9"/>
        <v>0.4375</v>
      </c>
      <c r="L40" s="115">
        <f t="shared" si="10"/>
        <v>0.52469135802469102</v>
      </c>
      <c r="M40" s="102">
        <f t="shared" si="11"/>
        <v>4236.8827160493802</v>
      </c>
      <c r="N40" s="96">
        <f t="shared" si="12"/>
        <v>24.387254901960791</v>
      </c>
      <c r="O40" s="105">
        <f t="shared" si="40"/>
        <v>1.9000000000000004</v>
      </c>
      <c r="P40" s="104">
        <f t="shared" si="25"/>
        <v>-570.00000000000011</v>
      </c>
      <c r="Q40" s="96">
        <f t="shared" si="14"/>
        <v>-45</v>
      </c>
      <c r="R40" s="96">
        <f t="shared" si="26"/>
        <v>0</v>
      </c>
      <c r="S40" s="96">
        <f t="shared" si="41"/>
        <v>-3.2157894736842105</v>
      </c>
      <c r="T40" s="104">
        <f t="shared" si="42"/>
        <v>0</v>
      </c>
      <c r="U40" s="96">
        <f t="shared" si="17"/>
        <v>45</v>
      </c>
      <c r="V40" s="105">
        <f t="shared" si="43"/>
        <v>0</v>
      </c>
      <c r="W40" s="124">
        <f t="shared" si="27"/>
        <v>1.6157894736842104</v>
      </c>
      <c r="X40" s="96">
        <f t="shared" si="28"/>
        <v>6.7439946018893391</v>
      </c>
      <c r="Y40" s="34">
        <f t="shared" si="35"/>
        <v>-1182.608695652174</v>
      </c>
      <c r="Z40" s="96">
        <f t="shared" si="19"/>
        <v>-40</v>
      </c>
      <c r="AA40" s="96">
        <f t="shared" si="29"/>
        <v>0</v>
      </c>
      <c r="AC40" s="104">
        <f t="shared" si="20"/>
        <v>2484.2740203972062</v>
      </c>
      <c r="AD40" s="104">
        <f t="shared" si="21"/>
        <v>1762.8028661209514</v>
      </c>
      <c r="AE40" s="2"/>
      <c r="AF40" s="49">
        <f t="shared" si="22"/>
        <v>2484.2740203972062</v>
      </c>
      <c r="AG40" s="52" t="str">
        <f t="shared" si="23"/>
        <v xml:space="preserve"> </v>
      </c>
    </row>
    <row r="41" spans="1:33" x14ac:dyDescent="0.25">
      <c r="A41" s="97">
        <v>-3.5</v>
      </c>
      <c r="B41" s="96">
        <v>2</v>
      </c>
      <c r="C41" s="98" t="s">
        <v>23</v>
      </c>
      <c r="D41" s="99" t="s">
        <v>1</v>
      </c>
      <c r="E41" s="100">
        <f t="shared" si="6"/>
        <v>95</v>
      </c>
      <c r="F41" s="101" t="s">
        <v>20</v>
      </c>
      <c r="G41" s="119">
        <f t="shared" si="30"/>
        <v>0.63636363636363635</v>
      </c>
      <c r="H41" s="115">
        <f>(A41-$B$10)/(A41-B41)</f>
        <v>0.27272727272727271</v>
      </c>
      <c r="I41" s="119">
        <f t="shared" si="24"/>
        <v>-2.5208333333333335</v>
      </c>
      <c r="J41" s="115">
        <f t="shared" si="8"/>
        <v>2.0625</v>
      </c>
      <c r="K41" s="119">
        <f t="shared" si="9"/>
        <v>0.4375</v>
      </c>
      <c r="L41" s="115">
        <f t="shared" si="10"/>
        <v>0.51515151515151514</v>
      </c>
      <c r="M41" s="102">
        <f t="shared" si="11"/>
        <v>4159.848484848485</v>
      </c>
      <c r="N41" s="96">
        <f t="shared" si="12"/>
        <v>24.852941176470598</v>
      </c>
      <c r="O41" s="105">
        <f t="shared" si="40"/>
        <v>2</v>
      </c>
      <c r="P41" s="104">
        <f t="shared" si="25"/>
        <v>-600</v>
      </c>
      <c r="Q41" s="96">
        <f t="shared" si="14"/>
        <v>-45</v>
      </c>
      <c r="R41" s="96">
        <f t="shared" si="26"/>
        <v>0</v>
      </c>
      <c r="S41" s="96">
        <f t="shared" si="41"/>
        <v>-3.2105263157894735</v>
      </c>
      <c r="T41" s="104">
        <f t="shared" si="42"/>
        <v>0</v>
      </c>
      <c r="U41" s="96">
        <f t="shared" si="17"/>
        <v>45</v>
      </c>
      <c r="V41" s="105">
        <f t="shared" si="43"/>
        <v>0</v>
      </c>
      <c r="W41" s="124">
        <f t="shared" si="27"/>
        <v>1.7105263157894735</v>
      </c>
      <c r="X41" s="96">
        <f t="shared" si="28"/>
        <v>6.8387314439946021</v>
      </c>
      <c r="Y41" s="34">
        <f t="shared" si="35"/>
        <v>-1182.608695652174</v>
      </c>
      <c r="Z41" s="96">
        <f t="shared" si="19"/>
        <v>-40</v>
      </c>
      <c r="AA41" s="96">
        <f t="shared" si="29"/>
        <v>0</v>
      </c>
      <c r="AC41" s="104">
        <f t="shared" si="20"/>
        <v>2377.239789196311</v>
      </c>
      <c r="AD41" s="104">
        <f t="shared" si="21"/>
        <v>1776.888175230567</v>
      </c>
      <c r="AE41" s="2"/>
      <c r="AF41" s="49">
        <f t="shared" si="22"/>
        <v>2377.239789196311</v>
      </c>
      <c r="AG41" s="52" t="str">
        <f t="shared" si="23"/>
        <v xml:space="preserve"> </v>
      </c>
    </row>
    <row r="42" spans="1:33" x14ac:dyDescent="0.25">
      <c r="A42" s="97">
        <v>-3.5</v>
      </c>
      <c r="B42" s="96">
        <v>2.1</v>
      </c>
      <c r="C42" s="98" t="s">
        <v>23</v>
      </c>
      <c r="D42" s="99" t="s">
        <v>1</v>
      </c>
      <c r="E42" s="100">
        <f t="shared" si="6"/>
        <v>95</v>
      </c>
      <c r="F42" s="101" t="s">
        <v>20</v>
      </c>
      <c r="G42" s="119">
        <f t="shared" si="30"/>
        <v>0.625</v>
      </c>
      <c r="H42" s="115">
        <f t="shared" si="7"/>
        <v>0.26785714285714285</v>
      </c>
      <c r="I42" s="119">
        <f t="shared" si="24"/>
        <v>-2.6133333333333328</v>
      </c>
      <c r="J42" s="115">
        <f t="shared" si="8"/>
        <v>2.1000000000000005</v>
      </c>
      <c r="K42" s="119">
        <f t="shared" si="9"/>
        <v>0.4375</v>
      </c>
      <c r="L42" s="115">
        <f t="shared" si="10"/>
        <v>0.50595238095238115</v>
      </c>
      <c r="M42" s="102">
        <f t="shared" si="11"/>
        <v>4085.565476190478</v>
      </c>
      <c r="N42" s="96">
        <f t="shared" si="12"/>
        <v>25.301995798319322</v>
      </c>
      <c r="O42" s="105">
        <f t="shared" si="40"/>
        <v>2.0999999999999996</v>
      </c>
      <c r="P42" s="104">
        <f t="shared" si="25"/>
        <v>-630</v>
      </c>
      <c r="Q42" s="96">
        <f t="shared" si="14"/>
        <v>-45</v>
      </c>
      <c r="R42" s="96">
        <f t="shared" si="26"/>
        <v>0</v>
      </c>
      <c r="S42" s="96">
        <f t="shared" si="41"/>
        <v>-3.2052631578947368</v>
      </c>
      <c r="T42" s="104">
        <f t="shared" si="42"/>
        <v>0</v>
      </c>
      <c r="U42" s="96">
        <f t="shared" si="17"/>
        <v>45</v>
      </c>
      <c r="V42" s="105">
        <f t="shared" si="43"/>
        <v>0</v>
      </c>
      <c r="W42" s="124">
        <f t="shared" si="27"/>
        <v>1.8052631578947365</v>
      </c>
      <c r="X42" s="96">
        <f t="shared" si="28"/>
        <v>6.9334682860998651</v>
      </c>
      <c r="Y42" s="34">
        <f t="shared" si="35"/>
        <v>-1182.608695652174</v>
      </c>
      <c r="Z42" s="96">
        <f t="shared" si="19"/>
        <v>-40</v>
      </c>
      <c r="AA42" s="96">
        <f t="shared" si="29"/>
        <v>0</v>
      </c>
      <c r="AC42" s="104">
        <f t="shared" si="20"/>
        <v>2272.956780538304</v>
      </c>
      <c r="AD42" s="104">
        <f t="shared" si="21"/>
        <v>1790.2730833841692</v>
      </c>
      <c r="AE42" s="2"/>
      <c r="AF42" s="49">
        <f t="shared" si="22"/>
        <v>2272.956780538304</v>
      </c>
      <c r="AG42" s="52" t="str">
        <f t="shared" si="23"/>
        <v xml:space="preserve"> </v>
      </c>
    </row>
    <row r="43" spans="1:33" x14ac:dyDescent="0.25">
      <c r="A43" s="97">
        <v>-3.5</v>
      </c>
      <c r="B43" s="97">
        <v>2.1739999999999999</v>
      </c>
      <c r="C43" s="98" t="s">
        <v>23</v>
      </c>
      <c r="D43" s="99" t="s">
        <v>1</v>
      </c>
      <c r="E43" s="100">
        <f t="shared" si="6"/>
        <v>95</v>
      </c>
      <c r="F43" s="101" t="s">
        <v>20</v>
      </c>
      <c r="G43" s="119">
        <f t="shared" si="30"/>
        <v>0.61684878392668319</v>
      </c>
      <c r="H43" s="115">
        <f t="shared" si="7"/>
        <v>0.2643637645400071</v>
      </c>
      <c r="I43" s="119">
        <f t="shared" si="24"/>
        <v>-2.6828563333333331</v>
      </c>
      <c r="J43" s="115">
        <f t="shared" si="8"/>
        <v>2.1277500000000007</v>
      </c>
      <c r="K43" s="119">
        <f t="shared" si="9"/>
        <v>0.4375</v>
      </c>
      <c r="L43" s="115">
        <f t="shared" si="10"/>
        <v>0.49935377746445797</v>
      </c>
      <c r="M43" s="102">
        <f t="shared" si="11"/>
        <v>4032.2817530254979</v>
      </c>
      <c r="N43" s="96">
        <f t="shared" si="12"/>
        <v>25.62410582844344</v>
      </c>
      <c r="O43" s="105">
        <f t="shared" si="40"/>
        <v>2.1739999999999995</v>
      </c>
      <c r="P43" s="104">
        <f t="shared" si="25"/>
        <v>-652.19999999999993</v>
      </c>
      <c r="Q43" s="96">
        <f t="shared" si="14"/>
        <v>-45</v>
      </c>
      <c r="R43" s="96">
        <f t="shared" si="26"/>
        <v>0</v>
      </c>
      <c r="S43" s="96">
        <f t="shared" si="41"/>
        <v>-3.2013684210526314</v>
      </c>
      <c r="T43" s="104">
        <f t="shared" si="42"/>
        <v>0</v>
      </c>
      <c r="U43" s="96">
        <f t="shared" si="17"/>
        <v>45</v>
      </c>
      <c r="V43" s="105">
        <f t="shared" si="43"/>
        <v>0</v>
      </c>
      <c r="W43" s="124">
        <f t="shared" si="27"/>
        <v>1.8753684210526309</v>
      </c>
      <c r="X43" s="96">
        <f t="shared" si="28"/>
        <v>7.0035735492577595</v>
      </c>
      <c r="Y43" s="34">
        <f t="shared" si="35"/>
        <v>-1182.608695652174</v>
      </c>
      <c r="Z43" s="96">
        <f t="shared" si="19"/>
        <v>-40</v>
      </c>
      <c r="AA43" s="96">
        <f t="shared" si="29"/>
        <v>0</v>
      </c>
      <c r="AC43" s="104">
        <f t="shared" si="20"/>
        <v>2197.4730573733241</v>
      </c>
      <c r="AD43" s="104">
        <f t="shared" si="21"/>
        <v>1799.7696219571378</v>
      </c>
      <c r="AE43" s="2"/>
      <c r="AF43" s="49">
        <f t="shared" si="22"/>
        <v>2197.4730573733241</v>
      </c>
      <c r="AG43" s="52" t="str">
        <f t="shared" si="23"/>
        <v xml:space="preserve"> </v>
      </c>
    </row>
    <row r="44" spans="1:33" x14ac:dyDescent="0.25">
      <c r="A44" s="97">
        <v>-3.5</v>
      </c>
      <c r="B44" s="97">
        <v>2.2000000000000002</v>
      </c>
      <c r="C44" s="98" t="s">
        <v>23</v>
      </c>
      <c r="D44" s="99" t="s">
        <v>1</v>
      </c>
      <c r="E44" s="100">
        <f t="shared" si="6"/>
        <v>95</v>
      </c>
      <c r="F44" s="101" t="s">
        <v>20</v>
      </c>
      <c r="G44" s="119">
        <f t="shared" si="30"/>
        <v>0.61403508771929827</v>
      </c>
      <c r="H44" s="115">
        <f t="shared" si="7"/>
        <v>0.26315789473684209</v>
      </c>
      <c r="I44" s="119">
        <f t="shared" si="24"/>
        <v>-2.7075</v>
      </c>
      <c r="J44" s="115">
        <f t="shared" si="8"/>
        <v>2.1375000000000006</v>
      </c>
      <c r="K44" s="119">
        <f t="shared" si="9"/>
        <v>0.4375</v>
      </c>
      <c r="L44" s="115">
        <f t="shared" si="10"/>
        <v>0.49707602339181289</v>
      </c>
      <c r="M44" s="102">
        <f t="shared" si="11"/>
        <v>4013.8888888888891</v>
      </c>
      <c r="N44" s="96">
        <f t="shared" si="12"/>
        <v>25.735294117647054</v>
      </c>
      <c r="O44" s="105">
        <f t="shared" si="40"/>
        <v>2.2000000000000002</v>
      </c>
      <c r="P44" s="104">
        <f t="shared" si="25"/>
        <v>-652.17391304347825</v>
      </c>
      <c r="Q44" s="96">
        <f t="shared" si="14"/>
        <v>-45</v>
      </c>
      <c r="R44" s="96">
        <f t="shared" si="26"/>
        <v>0</v>
      </c>
      <c r="S44" s="96">
        <f t="shared" si="41"/>
        <v>-3.2</v>
      </c>
      <c r="T44" s="104">
        <f t="shared" si="42"/>
        <v>0</v>
      </c>
      <c r="U44" s="96">
        <f t="shared" si="17"/>
        <v>45</v>
      </c>
      <c r="V44" s="105">
        <f t="shared" si="43"/>
        <v>0</v>
      </c>
      <c r="W44" s="124">
        <f t="shared" si="27"/>
        <v>1.9000000000000004</v>
      </c>
      <c r="X44" s="96">
        <f t="shared" si="28"/>
        <v>7.028205128205129</v>
      </c>
      <c r="Y44" s="34">
        <f t="shared" si="35"/>
        <v>-1182.608695652174</v>
      </c>
      <c r="Z44" s="96">
        <f t="shared" si="19"/>
        <v>-40</v>
      </c>
      <c r="AA44" s="96">
        <f t="shared" si="29"/>
        <v>0</v>
      </c>
      <c r="AC44" s="104">
        <f t="shared" si="20"/>
        <v>2179.1062801932367</v>
      </c>
      <c r="AD44" s="104">
        <f t="shared" si="21"/>
        <v>1799.5078502415458</v>
      </c>
      <c r="AE44" s="2"/>
      <c r="AF44" s="49">
        <f t="shared" si="22"/>
        <v>2179.1062801932367</v>
      </c>
      <c r="AG44" s="52" t="str">
        <f t="shared" si="23"/>
        <v xml:space="preserve"> </v>
      </c>
    </row>
    <row r="45" spans="1:33" x14ac:dyDescent="0.25">
      <c r="A45" s="97">
        <v>-3.5</v>
      </c>
      <c r="B45" s="97">
        <v>2.2999999999999998</v>
      </c>
      <c r="C45" s="98" t="s">
        <v>23</v>
      </c>
      <c r="D45" s="99" t="s">
        <v>1</v>
      </c>
      <c r="E45" s="100">
        <f t="shared" si="6"/>
        <v>95</v>
      </c>
      <c r="F45" s="101" t="s">
        <v>20</v>
      </c>
      <c r="G45" s="119">
        <f t="shared" si="30"/>
        <v>0.60344827586206895</v>
      </c>
      <c r="H45" s="115">
        <f t="shared" si="7"/>
        <v>0.25862068965517243</v>
      </c>
      <c r="I45" s="119">
        <f t="shared" si="24"/>
        <v>-2.8033333333333332</v>
      </c>
      <c r="J45" s="115">
        <f t="shared" si="8"/>
        <v>2.1749999999999994</v>
      </c>
      <c r="K45" s="119">
        <f t="shared" si="9"/>
        <v>0.4375</v>
      </c>
      <c r="L45" s="115">
        <f t="shared" si="10"/>
        <v>0.48850574712643663</v>
      </c>
      <c r="M45" s="102">
        <f t="shared" si="11"/>
        <v>3944.6839080459758</v>
      </c>
      <c r="N45" s="96">
        <f t="shared" si="12"/>
        <v>26.153651115618661</v>
      </c>
      <c r="O45" s="105">
        <f t="shared" si="40"/>
        <v>2.2999999999999998</v>
      </c>
      <c r="P45" s="104">
        <f t="shared" si="25"/>
        <v>-652.17391304347825</v>
      </c>
      <c r="Q45" s="96">
        <f t="shared" si="14"/>
        <v>-45</v>
      </c>
      <c r="R45" s="96">
        <f t="shared" si="26"/>
        <v>0</v>
      </c>
      <c r="S45" s="96">
        <f t="shared" si="41"/>
        <v>-3.1947368421052631</v>
      </c>
      <c r="T45" s="104">
        <f t="shared" si="42"/>
        <v>0</v>
      </c>
      <c r="U45" s="96">
        <f t="shared" si="17"/>
        <v>45</v>
      </c>
      <c r="V45" s="105">
        <f t="shared" si="43"/>
        <v>0</v>
      </c>
      <c r="W45" s="124">
        <f t="shared" si="27"/>
        <v>1.9947368421052625</v>
      </c>
      <c r="X45" s="96">
        <f t="shared" si="28"/>
        <v>7.1229419703103911</v>
      </c>
      <c r="Y45" s="34">
        <f t="shared" si="35"/>
        <v>-1182.608695652174</v>
      </c>
      <c r="Z45" s="96">
        <f t="shared" si="19"/>
        <v>-40</v>
      </c>
      <c r="AA45" s="96">
        <f t="shared" si="29"/>
        <v>0</v>
      </c>
      <c r="AC45" s="104">
        <f t="shared" si="20"/>
        <v>2109.9012993503238</v>
      </c>
      <c r="AD45" s="104">
        <f t="shared" si="21"/>
        <v>1798.2006060547312</v>
      </c>
      <c r="AE45" s="2"/>
      <c r="AF45" s="49">
        <f t="shared" si="22"/>
        <v>2109.9012993503238</v>
      </c>
      <c r="AG45" s="52" t="str">
        <f t="shared" si="23"/>
        <v xml:space="preserve"> </v>
      </c>
    </row>
    <row r="46" spans="1:33" x14ac:dyDescent="0.25">
      <c r="A46" s="97">
        <v>-3.5</v>
      </c>
      <c r="B46" s="97">
        <v>2.4</v>
      </c>
      <c r="C46" s="98" t="s">
        <v>23</v>
      </c>
      <c r="D46" s="99" t="s">
        <v>1</v>
      </c>
      <c r="E46" s="100">
        <f t="shared" si="6"/>
        <v>95</v>
      </c>
      <c r="F46" s="101" t="s">
        <v>20</v>
      </c>
      <c r="G46" s="119">
        <f t="shared" si="30"/>
        <v>0.59322033898305082</v>
      </c>
      <c r="H46" s="115">
        <f t="shared" si="7"/>
        <v>0.25423728813559321</v>
      </c>
      <c r="I46" s="119">
        <f t="shared" si="24"/>
        <v>-2.9008333333333334</v>
      </c>
      <c r="J46" s="115">
        <f t="shared" si="8"/>
        <v>2.2124999999999995</v>
      </c>
      <c r="K46" s="119">
        <f t="shared" si="9"/>
        <v>0.4375</v>
      </c>
      <c r="L46" s="115">
        <f t="shared" si="10"/>
        <v>0.48022598870056471</v>
      </c>
      <c r="M46" s="102">
        <f t="shared" si="11"/>
        <v>3877.8248587570602</v>
      </c>
      <c r="N46" s="96">
        <f t="shared" si="12"/>
        <v>26.557826520438681</v>
      </c>
      <c r="O46" s="105">
        <f t="shared" si="40"/>
        <v>2.4000000000000004</v>
      </c>
      <c r="P46" s="104">
        <f t="shared" si="25"/>
        <v>-652.17391304347825</v>
      </c>
      <c r="Q46" s="96">
        <f t="shared" si="14"/>
        <v>-45</v>
      </c>
      <c r="R46" s="96">
        <f t="shared" si="26"/>
        <v>0</v>
      </c>
      <c r="S46" s="96">
        <f t="shared" si="41"/>
        <v>-3.1894736842105265</v>
      </c>
      <c r="T46" s="104">
        <f t="shared" si="42"/>
        <v>0</v>
      </c>
      <c r="U46" s="96">
        <f t="shared" si="17"/>
        <v>45</v>
      </c>
      <c r="V46" s="105">
        <f t="shared" si="43"/>
        <v>0</v>
      </c>
      <c r="W46" s="124">
        <f t="shared" si="27"/>
        <v>2.0894736842105264</v>
      </c>
      <c r="X46" s="96">
        <f t="shared" si="28"/>
        <v>7.217678812415655</v>
      </c>
      <c r="Y46" s="34">
        <f>IF(X46&lt;0,IF(X46&lt;-$AK$10,$AK$11,X46*(10^-3)*$AK$12*(-1)),IF(X46&gt;$AK$10,$AK$11*(-1),X46*(10^-3)*$AK$12*(-1)))*$AK$7</f>
        <v>-1182.608695652174</v>
      </c>
      <c r="Z46" s="96">
        <f t="shared" si="19"/>
        <v>-40</v>
      </c>
      <c r="AA46" s="96">
        <f t="shared" si="29"/>
        <v>0</v>
      </c>
      <c r="AC46" s="104">
        <f t="shared" si="20"/>
        <v>2043.0422500614077</v>
      </c>
      <c r="AD46" s="104">
        <f t="shared" si="21"/>
        <v>1796.3877378855809</v>
      </c>
      <c r="AE46" s="2"/>
      <c r="AF46" s="49">
        <f t="shared" si="22"/>
        <v>2043.0422500614077</v>
      </c>
      <c r="AG46" s="52" t="str">
        <f t="shared" si="23"/>
        <v xml:space="preserve"> </v>
      </c>
    </row>
    <row r="47" spans="1:33" x14ac:dyDescent="0.25">
      <c r="A47" s="97">
        <v>-3.5</v>
      </c>
      <c r="B47" s="97">
        <v>2.5</v>
      </c>
      <c r="C47" s="98" t="s">
        <v>23</v>
      </c>
      <c r="D47" s="99" t="s">
        <v>1</v>
      </c>
      <c r="E47" s="100">
        <f t="shared" si="6"/>
        <v>95</v>
      </c>
      <c r="F47" s="101" t="s">
        <v>20</v>
      </c>
      <c r="G47" s="119">
        <f t="shared" si="30"/>
        <v>0.58333333333333337</v>
      </c>
      <c r="H47" s="115">
        <f t="shared" si="7"/>
        <v>0.25</v>
      </c>
      <c r="I47" s="119">
        <f t="shared" si="24"/>
        <v>-3</v>
      </c>
      <c r="J47" s="115">
        <f t="shared" si="8"/>
        <v>2.25</v>
      </c>
      <c r="K47" s="119">
        <f t="shared" si="9"/>
        <v>0.4375</v>
      </c>
      <c r="L47" s="115">
        <f t="shared" si="10"/>
        <v>0.47222222222222221</v>
      </c>
      <c r="M47" s="102">
        <f t="shared" si="11"/>
        <v>3813.1944444444443</v>
      </c>
      <c r="N47" s="96">
        <f t="shared" si="12"/>
        <v>26.94852941176471</v>
      </c>
      <c r="O47" s="105">
        <f t="shared" ref="O47:O53" si="44">A47-((A47-B47)/E47)*($AG$5-$AG$7)</f>
        <v>2.5</v>
      </c>
      <c r="P47" s="104">
        <f t="shared" si="25"/>
        <v>-652.17391304347825</v>
      </c>
      <c r="Q47" s="96">
        <f t="shared" si="14"/>
        <v>-45</v>
      </c>
      <c r="R47" s="96">
        <f t="shared" si="26"/>
        <v>0</v>
      </c>
      <c r="S47" s="96">
        <f t="shared" ref="S47:S53" si="45">A47-((A47-B47)/E47)*$AG$10</f>
        <v>-3.1842105263157894</v>
      </c>
      <c r="T47" s="104">
        <f t="shared" ref="T47:T53" si="46">IF(S47&lt;0,IF(S47&lt;-2.174,$AG$2,S47*(10^-3)*$AG$3*(-1)),IF(S47&gt;2.174,$AG$2*(-1),S47*(10^-3)*$AG$3*(-1)))*$AG$11</f>
        <v>0</v>
      </c>
      <c r="U47" s="96">
        <f t="shared" si="17"/>
        <v>45</v>
      </c>
      <c r="V47" s="105">
        <f t="shared" ref="V47:V53" si="47">IF(S47&lt;0,IF(S47&lt;$B$10,$AG$1,$AG$1*(1-(1-(S47/$B$10))^2)),0)*$AG$11</f>
        <v>0</v>
      </c>
      <c r="W47" s="124">
        <f t="shared" si="27"/>
        <v>2.1842105263157894</v>
      </c>
      <c r="X47" s="96">
        <f t="shared" si="28"/>
        <v>7.312415654520918</v>
      </c>
      <c r="Y47" s="34">
        <f t="shared" si="35"/>
        <v>-1182.608695652174</v>
      </c>
      <c r="Z47" s="96">
        <f t="shared" si="19"/>
        <v>-40</v>
      </c>
      <c r="AA47" s="96">
        <f t="shared" si="29"/>
        <v>0</v>
      </c>
      <c r="AC47" s="104">
        <f t="shared" si="20"/>
        <v>1978.4118357487923</v>
      </c>
      <c r="AD47" s="104">
        <f t="shared" si="21"/>
        <v>1794.1215655193239</v>
      </c>
      <c r="AE47" s="2"/>
      <c r="AF47" s="49">
        <f t="shared" si="22"/>
        <v>1978.4118357487923</v>
      </c>
      <c r="AG47" s="52" t="str">
        <f t="shared" si="23"/>
        <v xml:space="preserve"> </v>
      </c>
    </row>
    <row r="48" spans="1:33" x14ac:dyDescent="0.25">
      <c r="A48" s="97">
        <v>-3.5</v>
      </c>
      <c r="B48" s="97">
        <v>2.6</v>
      </c>
      <c r="C48" s="98" t="s">
        <v>23</v>
      </c>
      <c r="D48" s="99" t="s">
        <v>1</v>
      </c>
      <c r="E48" s="100">
        <f t="shared" si="6"/>
        <v>95</v>
      </c>
      <c r="F48" s="101" t="s">
        <v>20</v>
      </c>
      <c r="G48" s="119">
        <f t="shared" si="30"/>
        <v>0.57377049180327877</v>
      </c>
      <c r="H48" s="115">
        <f t="shared" si="7"/>
        <v>0.24590163934426232</v>
      </c>
      <c r="I48" s="119">
        <f t="shared" si="24"/>
        <v>-3.1008333333333327</v>
      </c>
      <c r="J48" s="115">
        <f t="shared" si="8"/>
        <v>2.2875000000000005</v>
      </c>
      <c r="K48" s="119">
        <f t="shared" si="9"/>
        <v>0.4375</v>
      </c>
      <c r="L48" s="115">
        <f t="shared" si="10"/>
        <v>0.46448087431694018</v>
      </c>
      <c r="M48" s="102">
        <f t="shared" si="11"/>
        <v>3750.683060109292</v>
      </c>
      <c r="N48" s="96">
        <f t="shared" si="12"/>
        <v>27.326422372227579</v>
      </c>
      <c r="O48" s="105">
        <f t="shared" si="44"/>
        <v>2.5999999999999996</v>
      </c>
      <c r="P48" s="104">
        <f t="shared" si="25"/>
        <v>-652.17391304347825</v>
      </c>
      <c r="Q48" s="96">
        <f t="shared" si="14"/>
        <v>-45</v>
      </c>
      <c r="R48" s="96">
        <f t="shared" si="26"/>
        <v>0</v>
      </c>
      <c r="S48" s="96">
        <f t="shared" si="45"/>
        <v>-3.1789473684210527</v>
      </c>
      <c r="T48" s="104">
        <f t="shared" si="46"/>
        <v>0</v>
      </c>
      <c r="U48" s="96">
        <f t="shared" si="17"/>
        <v>45</v>
      </c>
      <c r="V48" s="105">
        <f t="shared" si="47"/>
        <v>0</v>
      </c>
      <c r="W48" s="124">
        <f t="shared" si="27"/>
        <v>2.2789473684210524</v>
      </c>
      <c r="X48" s="96">
        <f t="shared" si="28"/>
        <v>7.407152496626181</v>
      </c>
      <c r="Y48" s="34">
        <f t="shared" si="35"/>
        <v>-1182.608695652174</v>
      </c>
      <c r="Z48" s="96">
        <f t="shared" si="19"/>
        <v>-40</v>
      </c>
      <c r="AA48" s="96">
        <f t="shared" si="29"/>
        <v>0</v>
      </c>
      <c r="AC48" s="104">
        <f t="shared" si="20"/>
        <v>1915.9004514136395</v>
      </c>
      <c r="AD48" s="104">
        <f t="shared" si="21"/>
        <v>1791.4492339794901</v>
      </c>
      <c r="AE48" s="2"/>
      <c r="AF48" s="49">
        <f t="shared" si="22"/>
        <v>1915.9004514136395</v>
      </c>
      <c r="AG48" s="52" t="str">
        <f t="shared" si="23"/>
        <v xml:space="preserve"> </v>
      </c>
    </row>
    <row r="49" spans="1:33" x14ac:dyDescent="0.25">
      <c r="A49" s="97">
        <v>-3.5</v>
      </c>
      <c r="B49" s="97">
        <v>2.7</v>
      </c>
      <c r="C49" s="98" t="s">
        <v>23</v>
      </c>
      <c r="D49" s="99" t="s">
        <v>1</v>
      </c>
      <c r="E49" s="100">
        <f t="shared" si="6"/>
        <v>95</v>
      </c>
      <c r="F49" s="101" t="s">
        <v>20</v>
      </c>
      <c r="G49" s="119">
        <f t="shared" si="30"/>
        <v>0.56451612903225801</v>
      </c>
      <c r="H49" s="115">
        <f t="shared" si="7"/>
        <v>0.24193548387096772</v>
      </c>
      <c r="I49" s="119">
        <f t="shared" si="24"/>
        <v>-3.2033333333333336</v>
      </c>
      <c r="J49" s="115">
        <f t="shared" si="8"/>
        <v>2.3250000000000006</v>
      </c>
      <c r="K49" s="119">
        <f t="shared" si="9"/>
        <v>0.4375</v>
      </c>
      <c r="L49" s="115">
        <f t="shared" si="10"/>
        <v>0.45698924731182822</v>
      </c>
      <c r="M49" s="102">
        <f t="shared" si="11"/>
        <v>3690.1881720430129</v>
      </c>
      <c r="N49" s="96">
        <f t="shared" si="12"/>
        <v>27.692125237191679</v>
      </c>
      <c r="O49" s="105">
        <f t="shared" si="44"/>
        <v>2.7</v>
      </c>
      <c r="P49" s="104">
        <f t="shared" si="25"/>
        <v>-652.17391304347825</v>
      </c>
      <c r="Q49" s="96">
        <f t="shared" si="14"/>
        <v>-45</v>
      </c>
      <c r="R49" s="96">
        <f t="shared" si="26"/>
        <v>0</v>
      </c>
      <c r="S49" s="96">
        <f t="shared" si="45"/>
        <v>-3.1736842105263157</v>
      </c>
      <c r="T49" s="104">
        <f t="shared" si="46"/>
        <v>0</v>
      </c>
      <c r="U49" s="96">
        <f t="shared" si="17"/>
        <v>45</v>
      </c>
      <c r="V49" s="105">
        <f t="shared" si="47"/>
        <v>0</v>
      </c>
      <c r="W49" s="124">
        <f t="shared" si="27"/>
        <v>2.3736842105263154</v>
      </c>
      <c r="X49" s="96">
        <f t="shared" si="28"/>
        <v>7.501889338731444</v>
      </c>
      <c r="Y49" s="34">
        <f t="shared" si="35"/>
        <v>-1182.608695652174</v>
      </c>
      <c r="Z49" s="96">
        <f t="shared" si="19"/>
        <v>-40</v>
      </c>
      <c r="AA49" s="96">
        <f t="shared" si="29"/>
        <v>0</v>
      </c>
      <c r="AC49" s="104">
        <f t="shared" si="20"/>
        <v>1855.4055633473608</v>
      </c>
      <c r="AD49" s="104">
        <f t="shared" si="21"/>
        <v>1788.4132692206204</v>
      </c>
      <c r="AE49" s="2"/>
      <c r="AF49" s="49">
        <f t="shared" si="22"/>
        <v>1855.4055633473608</v>
      </c>
      <c r="AG49" s="52" t="str">
        <f t="shared" si="23"/>
        <v xml:space="preserve"> </v>
      </c>
    </row>
    <row r="50" spans="1:33" x14ac:dyDescent="0.25">
      <c r="A50" s="97">
        <v>-3.5</v>
      </c>
      <c r="B50" s="97">
        <v>2.8</v>
      </c>
      <c r="C50" s="98" t="s">
        <v>23</v>
      </c>
      <c r="D50" s="99" t="s">
        <v>1</v>
      </c>
      <c r="E50" s="100">
        <f t="shared" si="6"/>
        <v>95</v>
      </c>
      <c r="F50" s="101" t="s">
        <v>20</v>
      </c>
      <c r="G50" s="119">
        <f t="shared" si="30"/>
        <v>0.55555555555555558</v>
      </c>
      <c r="H50" s="115">
        <f t="shared" si="7"/>
        <v>0.23809523809523811</v>
      </c>
      <c r="I50" s="119">
        <f t="shared" si="24"/>
        <v>-3.3074999999999997</v>
      </c>
      <c r="J50" s="115">
        <f t="shared" si="8"/>
        <v>2.3624999999999994</v>
      </c>
      <c r="K50" s="119">
        <f t="shared" si="9"/>
        <v>0.4375</v>
      </c>
      <c r="L50" s="115">
        <f t="shared" si="10"/>
        <v>0.44973544973544977</v>
      </c>
      <c r="M50" s="102">
        <f t="shared" si="11"/>
        <v>3631.6137566137568</v>
      </c>
      <c r="N50" s="96">
        <f t="shared" si="12"/>
        <v>28.046218487394974</v>
      </c>
      <c r="O50" s="105">
        <f t="shared" si="44"/>
        <v>2.7999999999999989</v>
      </c>
      <c r="P50" s="104">
        <f t="shared" si="25"/>
        <v>-652.17391304347825</v>
      </c>
      <c r="Q50" s="96">
        <f t="shared" si="14"/>
        <v>-45</v>
      </c>
      <c r="R50" s="96">
        <f t="shared" si="26"/>
        <v>0</v>
      </c>
      <c r="S50" s="96">
        <f t="shared" si="45"/>
        <v>-3.168421052631579</v>
      </c>
      <c r="T50" s="104">
        <f t="shared" si="46"/>
        <v>0</v>
      </c>
      <c r="U50" s="96">
        <f t="shared" si="17"/>
        <v>45</v>
      </c>
      <c r="V50" s="105">
        <f t="shared" si="47"/>
        <v>0</v>
      </c>
      <c r="W50" s="124">
        <f t="shared" si="27"/>
        <v>2.4684210526315784</v>
      </c>
      <c r="X50" s="96">
        <f t="shared" si="28"/>
        <v>7.596626180836707</v>
      </c>
      <c r="Y50" s="34">
        <f t="shared" si="35"/>
        <v>-1182.608695652174</v>
      </c>
      <c r="Z50" s="96">
        <f t="shared" si="19"/>
        <v>-40</v>
      </c>
      <c r="AA50" s="96">
        <f t="shared" si="29"/>
        <v>0</v>
      </c>
      <c r="AC50" s="104">
        <f t="shared" si="20"/>
        <v>1796.8311479181048</v>
      </c>
      <c r="AD50" s="104">
        <f t="shared" si="21"/>
        <v>1785.0520679286215</v>
      </c>
      <c r="AE50" s="2"/>
      <c r="AF50" s="49">
        <f t="shared" si="22"/>
        <v>1796.8311479181048</v>
      </c>
      <c r="AG50" s="52" t="str">
        <f t="shared" si="23"/>
        <v xml:space="preserve"> </v>
      </c>
    </row>
    <row r="51" spans="1:33" x14ac:dyDescent="0.25">
      <c r="A51" s="97">
        <v>-3.5</v>
      </c>
      <c r="B51" s="97">
        <v>2.9</v>
      </c>
      <c r="C51" s="98" t="s">
        <v>23</v>
      </c>
      <c r="D51" s="99" t="s">
        <v>1</v>
      </c>
      <c r="E51" s="100">
        <f t="shared" si="6"/>
        <v>95</v>
      </c>
      <c r="F51" s="101" t="s">
        <v>20</v>
      </c>
      <c r="G51" s="119">
        <f t="shared" si="30"/>
        <v>0.546875</v>
      </c>
      <c r="H51" s="115">
        <f t="shared" si="7"/>
        <v>0.234375</v>
      </c>
      <c r="I51" s="119">
        <f t="shared" si="24"/>
        <v>-3.413333333333334</v>
      </c>
      <c r="J51" s="115">
        <f t="shared" si="8"/>
        <v>2.3999999999999995</v>
      </c>
      <c r="K51" s="119">
        <f t="shared" si="9"/>
        <v>0.4375</v>
      </c>
      <c r="L51" s="115">
        <f t="shared" si="10"/>
        <v>0.44270833333333315</v>
      </c>
      <c r="M51" s="102">
        <f t="shared" si="11"/>
        <v>3574.8697916666652</v>
      </c>
      <c r="N51" s="96">
        <f t="shared" si="12"/>
        <v>28.389246323529427</v>
      </c>
      <c r="O51" s="105">
        <f t="shared" si="44"/>
        <v>2.8999999999999995</v>
      </c>
      <c r="P51" s="104">
        <f t="shared" si="25"/>
        <v>-652.17391304347825</v>
      </c>
      <c r="Q51" s="96">
        <f t="shared" si="14"/>
        <v>-45</v>
      </c>
      <c r="R51" s="96">
        <f t="shared" si="26"/>
        <v>0</v>
      </c>
      <c r="S51" s="96">
        <f t="shared" si="45"/>
        <v>-3.1631578947368419</v>
      </c>
      <c r="T51" s="104">
        <f t="shared" si="46"/>
        <v>0</v>
      </c>
      <c r="U51" s="96">
        <f t="shared" si="17"/>
        <v>45</v>
      </c>
      <c r="V51" s="105">
        <f t="shared" si="47"/>
        <v>0</v>
      </c>
      <c r="W51" s="124">
        <f t="shared" si="27"/>
        <v>2.5631578947368423</v>
      </c>
      <c r="X51" s="96">
        <f t="shared" si="28"/>
        <v>7.6913630229419709</v>
      </c>
      <c r="Y51" s="34">
        <f t="shared" si="35"/>
        <v>-1182.608695652174</v>
      </c>
      <c r="Z51" s="96">
        <f t="shared" si="19"/>
        <v>-40</v>
      </c>
      <c r="AA51" s="96">
        <f t="shared" si="29"/>
        <v>0</v>
      </c>
      <c r="AC51" s="104">
        <f t="shared" si="20"/>
        <v>1740.0871829710131</v>
      </c>
      <c r="AD51" s="104">
        <f t="shared" si="21"/>
        <v>1781.4003300321276</v>
      </c>
      <c r="AE51" s="2"/>
      <c r="AF51" s="49">
        <f t="shared" si="22"/>
        <v>1740.0871829710131</v>
      </c>
      <c r="AG51" s="52" t="str">
        <f t="shared" si="23"/>
        <v xml:space="preserve"> </v>
      </c>
    </row>
    <row r="52" spans="1:33" x14ac:dyDescent="0.25">
      <c r="A52" s="97">
        <v>-3.5</v>
      </c>
      <c r="B52" s="96">
        <v>3</v>
      </c>
      <c r="C52" s="98" t="s">
        <v>23</v>
      </c>
      <c r="D52" s="99" t="s">
        <v>1</v>
      </c>
      <c r="E52" s="100">
        <f t="shared" si="6"/>
        <v>95</v>
      </c>
      <c r="F52" s="101" t="s">
        <v>20</v>
      </c>
      <c r="G52" s="119">
        <f>A52/(A52-B52)</f>
        <v>0.53846153846153844</v>
      </c>
      <c r="H52" s="115">
        <f t="shared" si="7"/>
        <v>0.23076923076923078</v>
      </c>
      <c r="I52" s="119">
        <f t="shared" si="24"/>
        <v>-3.5208333333333335</v>
      </c>
      <c r="J52" s="115">
        <f t="shared" si="8"/>
        <v>2.4375</v>
      </c>
      <c r="K52" s="119">
        <f t="shared" si="9"/>
        <v>0.4375</v>
      </c>
      <c r="L52" s="115">
        <f t="shared" si="10"/>
        <v>0.43589743589743601</v>
      </c>
      <c r="M52" s="102">
        <f t="shared" si="11"/>
        <v>3519.8717948717958</v>
      </c>
      <c r="N52" s="96">
        <f t="shared" si="12"/>
        <v>28.721719457013581</v>
      </c>
      <c r="O52" s="105">
        <f t="shared" si="44"/>
        <v>3</v>
      </c>
      <c r="P52" s="104">
        <f t="shared" si="25"/>
        <v>-652.17391304347825</v>
      </c>
      <c r="Q52" s="96">
        <f t="shared" si="14"/>
        <v>-45</v>
      </c>
      <c r="R52" s="96">
        <f t="shared" si="26"/>
        <v>0</v>
      </c>
      <c r="S52" s="96">
        <f t="shared" si="45"/>
        <v>-3.1578947368421053</v>
      </c>
      <c r="T52" s="104">
        <f t="shared" si="46"/>
        <v>0</v>
      </c>
      <c r="U52" s="96">
        <f t="shared" si="17"/>
        <v>45</v>
      </c>
      <c r="V52" s="105">
        <f t="shared" si="47"/>
        <v>0</v>
      </c>
      <c r="W52" s="124">
        <f t="shared" si="27"/>
        <v>2.6578947368421053</v>
      </c>
      <c r="X52" s="96">
        <f t="shared" si="28"/>
        <v>7.7860998650472339</v>
      </c>
      <c r="Y52" s="34">
        <f t="shared" si="35"/>
        <v>-1182.608695652174</v>
      </c>
      <c r="Z52" s="96">
        <f t="shared" si="19"/>
        <v>-40</v>
      </c>
      <c r="AA52" s="96">
        <f t="shared" si="29"/>
        <v>0</v>
      </c>
      <c r="AC52" s="104">
        <f t="shared" si="20"/>
        <v>1685.0891861761438</v>
      </c>
      <c r="AD52" s="104">
        <f t="shared" si="21"/>
        <v>1777.4894413000607</v>
      </c>
      <c r="AE52" s="2"/>
      <c r="AF52" s="49">
        <f t="shared" si="22"/>
        <v>1685.0891861761438</v>
      </c>
      <c r="AG52" s="52" t="str">
        <f t="shared" si="23"/>
        <v xml:space="preserve"> </v>
      </c>
    </row>
    <row r="53" spans="1:33" x14ac:dyDescent="0.25">
      <c r="A53" s="97">
        <v>-3.5</v>
      </c>
      <c r="B53" s="96">
        <v>3.1</v>
      </c>
      <c r="C53" s="98" t="s">
        <v>23</v>
      </c>
      <c r="D53" s="99" t="s">
        <v>1</v>
      </c>
      <c r="E53" s="100">
        <f t="shared" si="6"/>
        <v>95</v>
      </c>
      <c r="F53" s="101" t="s">
        <v>20</v>
      </c>
      <c r="G53" s="119">
        <f t="shared" si="30"/>
        <v>0.53030303030303028</v>
      </c>
      <c r="H53" s="115">
        <f t="shared" si="7"/>
        <v>0.22727272727272729</v>
      </c>
      <c r="I53" s="119">
        <f t="shared" si="24"/>
        <v>-3.6299999999999994</v>
      </c>
      <c r="J53" s="115">
        <f t="shared" si="8"/>
        <v>2.4750000000000005</v>
      </c>
      <c r="K53" s="119">
        <f t="shared" si="9"/>
        <v>0.4375</v>
      </c>
      <c r="L53" s="115">
        <f t="shared" si="10"/>
        <v>0.42929292929292956</v>
      </c>
      <c r="M53" s="102">
        <f t="shared" si="11"/>
        <v>3466.540404040406</v>
      </c>
      <c r="N53" s="96">
        <f t="shared" si="12"/>
        <v>29.044117647058826</v>
      </c>
      <c r="O53" s="105">
        <f t="shared" si="44"/>
        <v>3.0999999999999996</v>
      </c>
      <c r="P53" s="104">
        <f t="shared" si="25"/>
        <v>-652.17391304347825</v>
      </c>
      <c r="Q53" s="96">
        <f t="shared" si="14"/>
        <v>-45</v>
      </c>
      <c r="R53" s="96">
        <f t="shared" si="26"/>
        <v>0</v>
      </c>
      <c r="S53" s="96">
        <f t="shared" si="45"/>
        <v>-3.1526315789473687</v>
      </c>
      <c r="T53" s="104">
        <f t="shared" si="46"/>
        <v>0</v>
      </c>
      <c r="U53" s="96">
        <f t="shared" si="17"/>
        <v>45</v>
      </c>
      <c r="V53" s="105">
        <f t="shared" si="47"/>
        <v>0</v>
      </c>
      <c r="W53" s="124">
        <f t="shared" si="27"/>
        <v>2.7526315789473683</v>
      </c>
      <c r="X53" s="96">
        <f t="shared" si="28"/>
        <v>7.880836707152497</v>
      </c>
      <c r="Y53" s="34">
        <f t="shared" si="35"/>
        <v>-1182.608695652174</v>
      </c>
      <c r="Z53" s="96">
        <f t="shared" si="19"/>
        <v>-40</v>
      </c>
      <c r="AA53" s="96">
        <f t="shared" si="29"/>
        <v>0</v>
      </c>
      <c r="AC53" s="104">
        <f t="shared" si="20"/>
        <v>1631.7577953447535</v>
      </c>
      <c r="AD53" s="104">
        <f t="shared" si="21"/>
        <v>1773.3478123627585</v>
      </c>
      <c r="AE53" s="2"/>
      <c r="AF53" s="49">
        <f t="shared" si="22"/>
        <v>1631.7577953447535</v>
      </c>
      <c r="AG53" s="52" t="str">
        <f t="shared" si="23"/>
        <v xml:space="preserve"> </v>
      </c>
    </row>
    <row r="54" spans="1:33" x14ac:dyDescent="0.25">
      <c r="A54" s="97">
        <v>-3.5</v>
      </c>
      <c r="B54" s="97">
        <v>3.2</v>
      </c>
      <c r="C54" s="98" t="s">
        <v>23</v>
      </c>
      <c r="D54" s="99" t="s">
        <v>1</v>
      </c>
      <c r="E54" s="100">
        <f t="shared" si="6"/>
        <v>95</v>
      </c>
      <c r="F54" s="101" t="s">
        <v>20</v>
      </c>
      <c r="G54" s="119">
        <f t="shared" si="30"/>
        <v>0.52238805970149249</v>
      </c>
      <c r="H54" s="115">
        <f t="shared" si="7"/>
        <v>0.22388059701492538</v>
      </c>
      <c r="I54" s="119">
        <f t="shared" si="24"/>
        <v>-3.7408333333333332</v>
      </c>
      <c r="J54" s="115">
        <f t="shared" si="8"/>
        <v>2.5125000000000006</v>
      </c>
      <c r="K54" s="119">
        <f t="shared" si="9"/>
        <v>0.4375</v>
      </c>
      <c r="L54" s="115">
        <f t="shared" si="10"/>
        <v>0.42288557213930356</v>
      </c>
      <c r="M54" s="102">
        <f t="shared" si="11"/>
        <v>3414.8009950248761</v>
      </c>
      <c r="N54" s="96">
        <f t="shared" si="12"/>
        <v>29.356892010535557</v>
      </c>
      <c r="O54" s="105">
        <f t="shared" si="13"/>
        <v>3.2</v>
      </c>
      <c r="P54" s="104">
        <f t="shared" si="25"/>
        <v>-652.17391304347825</v>
      </c>
      <c r="Q54" s="96">
        <f t="shared" si="14"/>
        <v>-45</v>
      </c>
      <c r="R54" s="96">
        <f t="shared" si="26"/>
        <v>0</v>
      </c>
      <c r="S54" s="96">
        <f t="shared" si="15"/>
        <v>-3.1473684210526316</v>
      </c>
      <c r="T54" s="104">
        <f t="shared" si="16"/>
        <v>0</v>
      </c>
      <c r="U54" s="96">
        <f t="shared" si="17"/>
        <v>45</v>
      </c>
      <c r="V54" s="105">
        <f t="shared" si="18"/>
        <v>0</v>
      </c>
      <c r="W54" s="124">
        <f t="shared" si="27"/>
        <v>2.8473684210526322</v>
      </c>
      <c r="X54" s="96">
        <f t="shared" si="28"/>
        <v>7.9755735492577609</v>
      </c>
      <c r="Y54" s="34">
        <f t="shared" si="35"/>
        <v>-1182.608695652174</v>
      </c>
      <c r="Z54" s="96">
        <f t="shared" si="19"/>
        <v>-40</v>
      </c>
      <c r="AA54" s="96">
        <f t="shared" si="29"/>
        <v>0</v>
      </c>
      <c r="AC54" s="104">
        <f t="shared" si="20"/>
        <v>1580.0183863292241</v>
      </c>
      <c r="AD54" s="104">
        <f t="shared" si="21"/>
        <v>1769.0011796145811</v>
      </c>
      <c r="AE54" s="2"/>
      <c r="AF54" s="49">
        <f t="shared" si="22"/>
        <v>1580.0183863292241</v>
      </c>
      <c r="AG54" s="52" t="str">
        <f t="shared" si="23"/>
        <v xml:space="preserve"> </v>
      </c>
    </row>
    <row r="55" spans="1:33" x14ac:dyDescent="0.25">
      <c r="A55" s="97">
        <v>-3.5</v>
      </c>
      <c r="B55" s="96">
        <v>3.3</v>
      </c>
      <c r="C55" s="98" t="s">
        <v>23</v>
      </c>
      <c r="D55" s="99" t="s">
        <v>1</v>
      </c>
      <c r="E55" s="100">
        <f t="shared" si="6"/>
        <v>95</v>
      </c>
      <c r="F55" s="101" t="s">
        <v>20</v>
      </c>
      <c r="G55" s="119">
        <f t="shared" si="30"/>
        <v>0.51470588235294124</v>
      </c>
      <c r="H55" s="115">
        <f t="shared" si="7"/>
        <v>0.22058823529411764</v>
      </c>
      <c r="I55" s="119">
        <f t="shared" si="24"/>
        <v>-3.8533333333333331</v>
      </c>
      <c r="J55" s="115">
        <f t="shared" si="8"/>
        <v>2.5499999999999994</v>
      </c>
      <c r="K55" s="119">
        <f t="shared" si="9"/>
        <v>0.4375</v>
      </c>
      <c r="L55" s="115">
        <f t="shared" si="10"/>
        <v>0.41666666666666652</v>
      </c>
      <c r="M55" s="102">
        <f t="shared" si="11"/>
        <v>3364.5833333333321</v>
      </c>
      <c r="N55" s="96">
        <f t="shared" si="12"/>
        <v>29.66046712802769</v>
      </c>
      <c r="O55" s="105">
        <f t="shared" si="13"/>
        <v>3.3</v>
      </c>
      <c r="P55" s="104">
        <f t="shared" si="25"/>
        <v>-652.17391304347825</v>
      </c>
      <c r="Q55" s="96">
        <f t="shared" si="14"/>
        <v>-45</v>
      </c>
      <c r="R55" s="96">
        <f t="shared" si="26"/>
        <v>0</v>
      </c>
      <c r="S55" s="96">
        <f t="shared" si="15"/>
        <v>-3.1421052631578945</v>
      </c>
      <c r="T55" s="104">
        <f t="shared" si="16"/>
        <v>0</v>
      </c>
      <c r="U55" s="96">
        <f t="shared" si="17"/>
        <v>45</v>
      </c>
      <c r="V55" s="105">
        <f t="shared" si="18"/>
        <v>0</v>
      </c>
      <c r="W55" s="124">
        <f t="shared" si="27"/>
        <v>2.9421052631578943</v>
      </c>
      <c r="X55" s="96">
        <f t="shared" si="28"/>
        <v>8.070310391363023</v>
      </c>
      <c r="Y55" s="34">
        <f t="shared" si="35"/>
        <v>-1182.608695652174</v>
      </c>
      <c r="Z55" s="96">
        <f t="shared" si="19"/>
        <v>-40</v>
      </c>
      <c r="AA55" s="96">
        <f t="shared" si="29"/>
        <v>0</v>
      </c>
      <c r="AC55" s="104">
        <f t="shared" si="20"/>
        <v>1529.8007246376801</v>
      </c>
      <c r="AD55" s="104">
        <f t="shared" si="21"/>
        <v>1764.4728727088659</v>
      </c>
      <c r="AF55" s="49">
        <f t="shared" si="22"/>
        <v>1529.8007246376801</v>
      </c>
      <c r="AG55" s="52" t="str">
        <f t="shared" si="23"/>
        <v xml:space="preserve"> </v>
      </c>
    </row>
    <row r="56" spans="1:33" x14ac:dyDescent="0.25">
      <c r="A56" s="97">
        <v>-3.5</v>
      </c>
      <c r="B56" s="96">
        <v>3.4</v>
      </c>
      <c r="C56" s="98" t="s">
        <v>23</v>
      </c>
      <c r="D56" s="99" t="s">
        <v>1</v>
      </c>
      <c r="E56" s="100">
        <f t="shared" si="6"/>
        <v>95</v>
      </c>
      <c r="F56" s="101" t="s">
        <v>20</v>
      </c>
      <c r="G56" s="119">
        <f t="shared" si="30"/>
        <v>0.50724637681159412</v>
      </c>
      <c r="H56" s="115">
        <f t="shared" si="7"/>
        <v>0.21739130434782608</v>
      </c>
      <c r="I56" s="119">
        <f t="shared" si="24"/>
        <v>-3.9675000000000007</v>
      </c>
      <c r="J56" s="115">
        <f t="shared" si="8"/>
        <v>2.5874999999999995</v>
      </c>
      <c r="K56" s="119">
        <f t="shared" si="9"/>
        <v>0.4375</v>
      </c>
      <c r="L56" s="115">
        <f t="shared" si="10"/>
        <v>0.41062801932367132</v>
      </c>
      <c r="M56" s="102">
        <f t="shared" si="11"/>
        <v>3315.821256038646</v>
      </c>
      <c r="N56" s="96">
        <f t="shared" si="12"/>
        <v>29.955242966751936</v>
      </c>
      <c r="O56" s="105">
        <f t="shared" si="13"/>
        <v>3.4000000000000004</v>
      </c>
      <c r="P56" s="104">
        <f t="shared" si="25"/>
        <v>-652.17391304347825</v>
      </c>
      <c r="Q56" s="96">
        <f t="shared" si="14"/>
        <v>-45</v>
      </c>
      <c r="R56" s="96">
        <f t="shared" si="26"/>
        <v>0</v>
      </c>
      <c r="S56" s="96">
        <f t="shared" si="15"/>
        <v>-3.1368421052631579</v>
      </c>
      <c r="T56" s="104">
        <f t="shared" si="16"/>
        <v>0</v>
      </c>
      <c r="U56" s="96">
        <f t="shared" si="17"/>
        <v>45</v>
      </c>
      <c r="V56" s="105">
        <f t="shared" si="18"/>
        <v>0</v>
      </c>
      <c r="W56" s="124">
        <f t="shared" si="27"/>
        <v>3.0368421052631582</v>
      </c>
      <c r="X56" s="96">
        <f t="shared" si="28"/>
        <v>8.165047233468286</v>
      </c>
      <c r="Y56" s="34">
        <f t="shared" si="35"/>
        <v>-1182.608695652174</v>
      </c>
      <c r="Z56" s="96">
        <f t="shared" si="19"/>
        <v>-40</v>
      </c>
      <c r="AA56" s="96">
        <f t="shared" si="29"/>
        <v>0</v>
      </c>
      <c r="AC56" s="104">
        <f t="shared" si="20"/>
        <v>1481.0386473429935</v>
      </c>
      <c r="AD56" s="104">
        <f t="shared" si="21"/>
        <v>1759.7840527200169</v>
      </c>
      <c r="AF56" s="49">
        <f t="shared" si="22"/>
        <v>1481.0386473429935</v>
      </c>
      <c r="AG56" s="52" t="str">
        <f t="shared" si="23"/>
        <v xml:space="preserve"> </v>
      </c>
    </row>
    <row r="57" spans="1:33" x14ac:dyDescent="0.25">
      <c r="A57" s="97">
        <v>-3.5</v>
      </c>
      <c r="B57" s="97">
        <v>3.5</v>
      </c>
      <c r="C57" s="98" t="s">
        <v>23</v>
      </c>
      <c r="D57" s="99" t="s">
        <v>1</v>
      </c>
      <c r="E57" s="100">
        <f t="shared" si="6"/>
        <v>95</v>
      </c>
      <c r="F57" s="101" t="s">
        <v>20</v>
      </c>
      <c r="G57" s="119">
        <f t="shared" si="30"/>
        <v>0.5</v>
      </c>
      <c r="H57" s="115">
        <f t="shared" si="7"/>
        <v>0.21428571428571427</v>
      </c>
      <c r="I57" s="119">
        <f t="shared" si="24"/>
        <v>-4.083333333333333</v>
      </c>
      <c r="J57" s="115">
        <f t="shared" si="8"/>
        <v>2.625</v>
      </c>
      <c r="K57" s="119">
        <f t="shared" si="9"/>
        <v>0.4375</v>
      </c>
      <c r="L57" s="115">
        <f t="shared" si="10"/>
        <v>0.40476190476190477</v>
      </c>
      <c r="M57" s="102">
        <f t="shared" si="11"/>
        <v>3268.4523809523812</v>
      </c>
      <c r="N57" s="96">
        <f t="shared" si="12"/>
        <v>30.241596638655462</v>
      </c>
      <c r="O57" s="105">
        <f t="shared" si="13"/>
        <v>3.4999999999999991</v>
      </c>
      <c r="P57" s="104">
        <f t="shared" si="25"/>
        <v>-652.17391304347825</v>
      </c>
      <c r="Q57" s="96">
        <f t="shared" si="14"/>
        <v>-45</v>
      </c>
      <c r="R57" s="96">
        <f t="shared" si="26"/>
        <v>0</v>
      </c>
      <c r="S57" s="96">
        <f t="shared" si="15"/>
        <v>-3.1315789473684212</v>
      </c>
      <c r="T57" s="104">
        <f t="shared" si="16"/>
        <v>0</v>
      </c>
      <c r="U57" s="96">
        <f t="shared" si="17"/>
        <v>45</v>
      </c>
      <c r="V57" s="105">
        <f t="shared" si="18"/>
        <v>0</v>
      </c>
      <c r="W57" s="124">
        <f t="shared" si="27"/>
        <v>3.1315789473684204</v>
      </c>
      <c r="X57" s="96">
        <f t="shared" si="28"/>
        <v>8.259784075573549</v>
      </c>
      <c r="Y57" s="34">
        <f t="shared" si="35"/>
        <v>-1182.608695652174</v>
      </c>
      <c r="Z57" s="96">
        <f t="shared" si="19"/>
        <v>-40</v>
      </c>
      <c r="AA57" s="96">
        <f t="shared" si="29"/>
        <v>0</v>
      </c>
      <c r="AC57" s="104">
        <f t="shared" si="20"/>
        <v>1433.6697722567287</v>
      </c>
      <c r="AD57" s="104">
        <f t="shared" si="21"/>
        <v>1754.9539245045844</v>
      </c>
      <c r="AF57" s="49">
        <f t="shared" si="22"/>
        <v>1433.6697722567287</v>
      </c>
      <c r="AG57" s="52" t="str">
        <f t="shared" si="23"/>
        <v xml:space="preserve"> </v>
      </c>
    </row>
    <row r="58" spans="1:33" x14ac:dyDescent="0.25">
      <c r="A58" s="97">
        <v>-3.5</v>
      </c>
      <c r="B58" s="96">
        <v>3.6</v>
      </c>
      <c r="C58" s="98" t="s">
        <v>23</v>
      </c>
      <c r="D58" s="99" t="s">
        <v>1</v>
      </c>
      <c r="E58" s="100">
        <f t="shared" si="6"/>
        <v>95</v>
      </c>
      <c r="F58" s="101" t="s">
        <v>20</v>
      </c>
      <c r="G58" s="119">
        <f t="shared" si="30"/>
        <v>0.49295774647887325</v>
      </c>
      <c r="H58" s="115">
        <f t="shared" si="7"/>
        <v>0.21126760563380284</v>
      </c>
      <c r="I58" s="119">
        <f t="shared" si="24"/>
        <v>-4.2008333333333328</v>
      </c>
      <c r="J58" s="115">
        <f t="shared" si="8"/>
        <v>2.6625000000000005</v>
      </c>
      <c r="K58" s="119">
        <f t="shared" si="9"/>
        <v>0.4375</v>
      </c>
      <c r="L58" s="115">
        <f t="shared" si="10"/>
        <v>0.39906103286384997</v>
      </c>
      <c r="M58" s="102">
        <f t="shared" si="11"/>
        <v>3222.4178403755886</v>
      </c>
      <c r="N58" s="96">
        <f t="shared" si="12"/>
        <v>30.519884009942</v>
      </c>
      <c r="O58" s="105">
        <f t="shared" si="13"/>
        <v>3.5999999999999996</v>
      </c>
      <c r="P58" s="104">
        <f t="shared" si="25"/>
        <v>-652.17391304347825</v>
      </c>
      <c r="Q58" s="96">
        <f t="shared" si="14"/>
        <v>-45</v>
      </c>
      <c r="R58" s="96">
        <f t="shared" si="26"/>
        <v>0</v>
      </c>
      <c r="S58" s="96">
        <f t="shared" si="15"/>
        <v>-3.1263157894736842</v>
      </c>
      <c r="T58" s="104">
        <f t="shared" si="16"/>
        <v>0</v>
      </c>
      <c r="U58" s="96">
        <f t="shared" si="17"/>
        <v>45</v>
      </c>
      <c r="V58" s="105">
        <f t="shared" si="18"/>
        <v>0</v>
      </c>
      <c r="W58" s="124">
        <f t="shared" si="27"/>
        <v>3.2263157894736842</v>
      </c>
      <c r="X58" s="96">
        <f t="shared" si="28"/>
        <v>8.354520917678812</v>
      </c>
      <c r="Y58" s="34">
        <f t="shared" si="35"/>
        <v>-1182.608695652174</v>
      </c>
      <c r="Z58" s="96">
        <f t="shared" si="19"/>
        <v>-40</v>
      </c>
      <c r="AA58" s="96">
        <f t="shared" si="29"/>
        <v>0</v>
      </c>
      <c r="AC58" s="104">
        <f t="shared" si="20"/>
        <v>1387.6352316799366</v>
      </c>
      <c r="AD58" s="104">
        <f t="shared" si="21"/>
        <v>1749.9999263287423</v>
      </c>
      <c r="AF58" s="49">
        <f t="shared" si="22"/>
        <v>1387.6352316799366</v>
      </c>
      <c r="AG58" s="52" t="str">
        <f t="shared" si="23"/>
        <v xml:space="preserve"> </v>
      </c>
    </row>
    <row r="59" spans="1:33" x14ac:dyDescent="0.25">
      <c r="A59" s="97">
        <v>-3.5</v>
      </c>
      <c r="B59" s="96">
        <v>3.7</v>
      </c>
      <c r="C59" s="98" t="s">
        <v>23</v>
      </c>
      <c r="D59" s="99" t="s">
        <v>1</v>
      </c>
      <c r="E59" s="100">
        <f t="shared" si="6"/>
        <v>95</v>
      </c>
      <c r="F59" s="101" t="s">
        <v>20</v>
      </c>
      <c r="G59" s="119">
        <f t="shared" si="30"/>
        <v>0.4861111111111111</v>
      </c>
      <c r="H59" s="115">
        <f t="shared" si="7"/>
        <v>0.20833333333333331</v>
      </c>
      <c r="I59" s="119">
        <f t="shared" si="24"/>
        <v>-4.32</v>
      </c>
      <c r="J59" s="115">
        <f t="shared" si="8"/>
        <v>2.7000000000000006</v>
      </c>
      <c r="K59" s="119">
        <f t="shared" si="9"/>
        <v>0.4375</v>
      </c>
      <c r="L59" s="115">
        <f t="shared" si="10"/>
        <v>0.39351851851851866</v>
      </c>
      <c r="M59" s="102">
        <f t="shared" si="11"/>
        <v>3177.6620370370383</v>
      </c>
      <c r="N59" s="96">
        <f t="shared" si="12"/>
        <v>30.790441176470591</v>
      </c>
      <c r="O59" s="105">
        <f t="shared" si="13"/>
        <v>3.7</v>
      </c>
      <c r="P59" s="104">
        <f t="shared" si="25"/>
        <v>-652.17391304347825</v>
      </c>
      <c r="Q59" s="96">
        <f t="shared" si="14"/>
        <v>-45</v>
      </c>
      <c r="R59" s="96">
        <f t="shared" si="26"/>
        <v>0</v>
      </c>
      <c r="S59" s="96">
        <f t="shared" si="15"/>
        <v>-3.1210526315789475</v>
      </c>
      <c r="T59" s="104">
        <f t="shared" si="16"/>
        <v>0</v>
      </c>
      <c r="U59" s="96">
        <f t="shared" si="17"/>
        <v>45</v>
      </c>
      <c r="V59" s="105">
        <f t="shared" si="18"/>
        <v>0</v>
      </c>
      <c r="W59" s="124">
        <f t="shared" si="27"/>
        <v>3.3210526315789481</v>
      </c>
      <c r="X59" s="96">
        <f t="shared" si="28"/>
        <v>8.4492577597840768</v>
      </c>
      <c r="Y59" s="34">
        <f t="shared" si="35"/>
        <v>-1182.608695652174</v>
      </c>
      <c r="Z59" s="96">
        <f t="shared" si="19"/>
        <v>-40</v>
      </c>
      <c r="AA59" s="96">
        <f t="shared" si="29"/>
        <v>0</v>
      </c>
      <c r="AC59" s="104">
        <f t="shared" si="20"/>
        <v>1342.8794283413863</v>
      </c>
      <c r="AD59" s="104">
        <f t="shared" si="21"/>
        <v>1744.9378994313611</v>
      </c>
      <c r="AF59" s="49">
        <f t="shared" si="22"/>
        <v>1342.8794283413863</v>
      </c>
      <c r="AG59" s="52" t="str">
        <f t="shared" si="23"/>
        <v xml:space="preserve"> </v>
      </c>
    </row>
    <row r="60" spans="1:33" x14ac:dyDescent="0.25">
      <c r="A60" s="97">
        <v>-3.5</v>
      </c>
      <c r="B60" s="97">
        <v>3.8</v>
      </c>
      <c r="C60" s="98" t="s">
        <v>23</v>
      </c>
      <c r="D60" s="99" t="s">
        <v>1</v>
      </c>
      <c r="E60" s="100">
        <f t="shared" si="6"/>
        <v>95</v>
      </c>
      <c r="F60" s="101" t="s">
        <v>20</v>
      </c>
      <c r="G60" s="119">
        <f t="shared" si="30"/>
        <v>0.47945205479452058</v>
      </c>
      <c r="H60" s="115">
        <f t="shared" si="7"/>
        <v>0.20547945205479454</v>
      </c>
      <c r="I60" s="119">
        <f t="shared" si="24"/>
        <v>-4.440833333333333</v>
      </c>
      <c r="J60" s="115">
        <f t="shared" si="8"/>
        <v>2.7374999999999994</v>
      </c>
      <c r="K60" s="119">
        <f t="shared" si="9"/>
        <v>0.4375</v>
      </c>
      <c r="L60" s="115">
        <f t="shared" si="10"/>
        <v>0.38812785388127846</v>
      </c>
      <c r="M60" s="102">
        <f t="shared" si="11"/>
        <v>3134.1324200913236</v>
      </c>
      <c r="N60" s="96">
        <f t="shared" si="12"/>
        <v>31.053585817888809</v>
      </c>
      <c r="O60" s="105">
        <f t="shared" si="13"/>
        <v>3.8</v>
      </c>
      <c r="P60" s="104">
        <f t="shared" si="25"/>
        <v>-652.17391304347825</v>
      </c>
      <c r="Q60" s="96">
        <f t="shared" si="14"/>
        <v>-45</v>
      </c>
      <c r="R60" s="96">
        <f t="shared" si="26"/>
        <v>0</v>
      </c>
      <c r="S60" s="96">
        <f t="shared" si="15"/>
        <v>-3.1157894736842104</v>
      </c>
      <c r="T60" s="104">
        <f t="shared" si="16"/>
        <v>0</v>
      </c>
      <c r="U60" s="96">
        <f t="shared" si="17"/>
        <v>45</v>
      </c>
      <c r="V60" s="105">
        <f t="shared" si="18"/>
        <v>0</v>
      </c>
      <c r="W60" s="124">
        <f t="shared" si="27"/>
        <v>3.4157894736842103</v>
      </c>
      <c r="X60" s="96">
        <f t="shared" si="28"/>
        <v>8.543994601889338</v>
      </c>
      <c r="Y60" s="34">
        <f t="shared" si="35"/>
        <v>-1182.608695652174</v>
      </c>
      <c r="Z60" s="96">
        <f t="shared" si="19"/>
        <v>-40</v>
      </c>
      <c r="AA60" s="96">
        <f t="shared" si="29"/>
        <v>0</v>
      </c>
      <c r="AC60" s="104">
        <f t="shared" si="20"/>
        <v>1299.3498113956712</v>
      </c>
      <c r="AD60" s="104">
        <f t="shared" si="21"/>
        <v>1739.7822398497694</v>
      </c>
      <c r="AF60" s="49">
        <f t="shared" si="22"/>
        <v>1299.3498113956712</v>
      </c>
      <c r="AG60" s="52" t="str">
        <f t="shared" si="23"/>
        <v xml:space="preserve"> </v>
      </c>
    </row>
    <row r="61" spans="1:33" x14ac:dyDescent="0.25">
      <c r="A61" s="97">
        <v>-3.5</v>
      </c>
      <c r="B61" s="96">
        <v>3.9</v>
      </c>
      <c r="C61" s="98" t="s">
        <v>23</v>
      </c>
      <c r="D61" s="99" t="s">
        <v>1</v>
      </c>
      <c r="E61" s="100">
        <f t="shared" si="6"/>
        <v>95</v>
      </c>
      <c r="F61" s="101" t="s">
        <v>20</v>
      </c>
      <c r="G61" s="119">
        <f t="shared" si="30"/>
        <v>0.47297297297297297</v>
      </c>
      <c r="H61" s="115">
        <f t="shared" si="7"/>
        <v>0.20270270270270269</v>
      </c>
      <c r="I61" s="119">
        <f t="shared" si="24"/>
        <v>-4.5633333333333335</v>
      </c>
      <c r="J61" s="115">
        <f t="shared" si="8"/>
        <v>2.7749999999999995</v>
      </c>
      <c r="K61" s="119">
        <f t="shared" si="9"/>
        <v>0.4375</v>
      </c>
      <c r="L61" s="115">
        <f t="shared" si="10"/>
        <v>0.3828828828828828</v>
      </c>
      <c r="M61" s="102">
        <f t="shared" si="11"/>
        <v>3091.7792792792789</v>
      </c>
      <c r="N61" s="96">
        <f t="shared" si="12"/>
        <v>31.309618441971395</v>
      </c>
      <c r="O61" s="105">
        <f t="shared" si="13"/>
        <v>3.9000000000000004</v>
      </c>
      <c r="P61" s="104">
        <f t="shared" si="25"/>
        <v>-652.17391304347825</v>
      </c>
      <c r="Q61" s="96">
        <f t="shared" si="14"/>
        <v>-45</v>
      </c>
      <c r="R61" s="96">
        <f t="shared" si="26"/>
        <v>0</v>
      </c>
      <c r="S61" s="96">
        <f t="shared" si="15"/>
        <v>-3.1105263157894738</v>
      </c>
      <c r="T61" s="104">
        <f t="shared" si="16"/>
        <v>0</v>
      </c>
      <c r="U61" s="96">
        <f t="shared" si="17"/>
        <v>45</v>
      </c>
      <c r="V61" s="105">
        <f t="shared" si="18"/>
        <v>0</v>
      </c>
      <c r="W61" s="124">
        <f t="shared" si="27"/>
        <v>3.5105263157894742</v>
      </c>
      <c r="X61" s="96">
        <f t="shared" si="28"/>
        <v>8.6387314439946028</v>
      </c>
      <c r="Y61" s="34">
        <f t="shared" si="35"/>
        <v>-1182.608695652174</v>
      </c>
      <c r="Z61" s="96">
        <f t="shared" si="19"/>
        <v>-40</v>
      </c>
      <c r="AA61" s="96">
        <f t="shared" si="29"/>
        <v>0</v>
      </c>
      <c r="AC61" s="104">
        <f t="shared" si="20"/>
        <v>1256.9966705836268</v>
      </c>
      <c r="AD61" s="104">
        <f t="shared" si="21"/>
        <v>1734.5460345407105</v>
      </c>
      <c r="AE61" s="2"/>
      <c r="AF61" s="49">
        <f t="shared" si="22"/>
        <v>1256.9966705836268</v>
      </c>
      <c r="AG61" s="52" t="str">
        <f t="shared" si="23"/>
        <v xml:space="preserve"> </v>
      </c>
    </row>
    <row r="62" spans="1:33" x14ac:dyDescent="0.25">
      <c r="A62" s="97">
        <v>-3.5</v>
      </c>
      <c r="B62" s="96">
        <v>4</v>
      </c>
      <c r="C62" s="98" t="s">
        <v>23</v>
      </c>
      <c r="D62" s="99" t="s">
        <v>1</v>
      </c>
      <c r="E62" s="100">
        <f t="shared" si="6"/>
        <v>95</v>
      </c>
      <c r="F62" s="101" t="s">
        <v>20</v>
      </c>
      <c r="G62" s="119">
        <f t="shared" si="30"/>
        <v>0.46666666666666667</v>
      </c>
      <c r="H62" s="115">
        <f t="shared" si="7"/>
        <v>0.2</v>
      </c>
      <c r="I62" s="119">
        <f t="shared" si="24"/>
        <v>-4.6875</v>
      </c>
      <c r="J62" s="115">
        <f t="shared" si="8"/>
        <v>2.8125</v>
      </c>
      <c r="K62" s="119">
        <f t="shared" si="9"/>
        <v>0.4375</v>
      </c>
      <c r="L62" s="115">
        <f t="shared" si="10"/>
        <v>0.37777777777777777</v>
      </c>
      <c r="M62" s="102">
        <f t="shared" si="11"/>
        <v>3050.5555555555557</v>
      </c>
      <c r="N62" s="96">
        <f t="shared" si="12"/>
        <v>31.558823529411768</v>
      </c>
      <c r="O62" s="105">
        <f t="shared" si="13"/>
        <v>4</v>
      </c>
      <c r="P62" s="104">
        <f t="shared" si="25"/>
        <v>-652.17391304347825</v>
      </c>
      <c r="Q62" s="96">
        <f t="shared" si="14"/>
        <v>-45</v>
      </c>
      <c r="R62" s="96">
        <f t="shared" si="26"/>
        <v>0</v>
      </c>
      <c r="S62" s="96">
        <f t="shared" si="15"/>
        <v>-3.1052631578947367</v>
      </c>
      <c r="T62" s="104">
        <f t="shared" si="16"/>
        <v>0</v>
      </c>
      <c r="U62" s="96">
        <f t="shared" si="17"/>
        <v>45</v>
      </c>
      <c r="V62" s="105">
        <f t="shared" si="18"/>
        <v>0</v>
      </c>
      <c r="W62" s="124">
        <f t="shared" si="27"/>
        <v>3.6052631578947363</v>
      </c>
      <c r="X62" s="96">
        <f t="shared" si="28"/>
        <v>8.733468286099864</v>
      </c>
      <c r="Y62" s="34">
        <f t="shared" si="35"/>
        <v>-1182.608695652174</v>
      </c>
      <c r="Z62" s="96">
        <f t="shared" si="19"/>
        <v>-40</v>
      </c>
      <c r="AA62" s="96">
        <f t="shared" si="29"/>
        <v>0</v>
      </c>
      <c r="AC62" s="104">
        <f t="shared" si="20"/>
        <v>1215.7729468599036</v>
      </c>
      <c r="AD62" s="104">
        <f t="shared" si="21"/>
        <v>1729.2411835748796</v>
      </c>
      <c r="AE62" s="2"/>
      <c r="AF62" s="49">
        <f t="shared" si="22"/>
        <v>1215.7729468599036</v>
      </c>
      <c r="AG62" s="52" t="str">
        <f t="shared" si="23"/>
        <v xml:space="preserve"> </v>
      </c>
    </row>
    <row r="63" spans="1:33" x14ac:dyDescent="0.25">
      <c r="A63" s="97">
        <v>-3.5</v>
      </c>
      <c r="B63" s="97">
        <v>4.0999999999999996</v>
      </c>
      <c r="C63" s="98" t="s">
        <v>23</v>
      </c>
      <c r="D63" s="99" t="s">
        <v>1</v>
      </c>
      <c r="E63" s="100">
        <f t="shared" si="6"/>
        <v>95</v>
      </c>
      <c r="F63" s="101" t="s">
        <v>20</v>
      </c>
      <c r="G63" s="119">
        <f t="shared" si="30"/>
        <v>0.46052631578947373</v>
      </c>
      <c r="H63" s="115">
        <f t="shared" si="7"/>
        <v>0.19736842105263158</v>
      </c>
      <c r="I63" s="119">
        <f t="shared" si="24"/>
        <v>-4.8133333333333335</v>
      </c>
      <c r="J63" s="115">
        <f t="shared" si="8"/>
        <v>2.8499999999999996</v>
      </c>
      <c r="K63" s="119">
        <f t="shared" si="9"/>
        <v>0.4375</v>
      </c>
      <c r="L63" s="115">
        <f t="shared" si="10"/>
        <v>0.37280701754385959</v>
      </c>
      <c r="M63" s="102">
        <f t="shared" si="11"/>
        <v>3010.4166666666661</v>
      </c>
      <c r="N63" s="96">
        <f t="shared" si="12"/>
        <v>31.801470588235297</v>
      </c>
      <c r="O63" s="105">
        <f t="shared" si="13"/>
        <v>4.1000000000000005</v>
      </c>
      <c r="P63" s="104">
        <f t="shared" si="25"/>
        <v>-652.17391304347825</v>
      </c>
      <c r="Q63" s="96">
        <f t="shared" si="14"/>
        <v>-45</v>
      </c>
      <c r="R63" s="96">
        <f t="shared" si="26"/>
        <v>0</v>
      </c>
      <c r="S63" s="96">
        <f t="shared" si="15"/>
        <v>-3.1</v>
      </c>
      <c r="T63" s="104">
        <f t="shared" si="16"/>
        <v>0</v>
      </c>
      <c r="U63" s="96">
        <f t="shared" si="17"/>
        <v>45</v>
      </c>
      <c r="V63" s="105">
        <f t="shared" si="18"/>
        <v>0</v>
      </c>
      <c r="W63" s="124">
        <f t="shared" si="27"/>
        <v>3.7</v>
      </c>
      <c r="X63" s="96">
        <f t="shared" si="28"/>
        <v>8.8282051282051288</v>
      </c>
      <c r="Y63" s="34">
        <f t="shared" si="35"/>
        <v>-1182.608695652174</v>
      </c>
      <c r="Z63" s="96">
        <f t="shared" si="19"/>
        <v>-40</v>
      </c>
      <c r="AA63" s="96">
        <f t="shared" si="29"/>
        <v>0</v>
      </c>
      <c r="AC63" s="104">
        <f t="shared" si="20"/>
        <v>1175.634057971014</v>
      </c>
      <c r="AD63" s="104">
        <f t="shared" si="21"/>
        <v>1723.8785099637682</v>
      </c>
      <c r="AE63" s="2"/>
      <c r="AF63" s="49">
        <f t="shared" si="22"/>
        <v>1175.634057971014</v>
      </c>
      <c r="AG63" s="52" t="str">
        <f t="shared" si="23"/>
        <v xml:space="preserve"> </v>
      </c>
    </row>
    <row r="64" spans="1:33" x14ac:dyDescent="0.25">
      <c r="A64" s="97">
        <v>-3.5</v>
      </c>
      <c r="B64" s="96">
        <v>4.2</v>
      </c>
      <c r="C64" s="98" t="s">
        <v>23</v>
      </c>
      <c r="D64" s="99" t="s">
        <v>1</v>
      </c>
      <c r="E64" s="100">
        <f t="shared" si="6"/>
        <v>95</v>
      </c>
      <c r="F64" s="101" t="s">
        <v>20</v>
      </c>
      <c r="G64" s="119">
        <f t="shared" si="30"/>
        <v>0.45454545454545453</v>
      </c>
      <c r="H64" s="115">
        <f t="shared" si="7"/>
        <v>0.19480519480519481</v>
      </c>
      <c r="I64" s="119">
        <f t="shared" si="24"/>
        <v>-4.9408333333333339</v>
      </c>
      <c r="J64" s="115">
        <f t="shared" si="8"/>
        <v>2.8875000000000006</v>
      </c>
      <c r="K64" s="119">
        <f t="shared" si="9"/>
        <v>0.4375</v>
      </c>
      <c r="L64" s="115">
        <f t="shared" si="10"/>
        <v>0.36796536796536805</v>
      </c>
      <c r="M64" s="102">
        <f t="shared" si="11"/>
        <v>2971.3203463203472</v>
      </c>
      <c r="N64" s="96">
        <f t="shared" si="12"/>
        <v>32.037815126050425</v>
      </c>
      <c r="O64" s="105">
        <f t="shared" si="13"/>
        <v>4.2000000000000011</v>
      </c>
      <c r="P64" s="104">
        <f t="shared" si="25"/>
        <v>-652.17391304347825</v>
      </c>
      <c r="Q64" s="96">
        <f t="shared" si="14"/>
        <v>-45</v>
      </c>
      <c r="R64" s="96">
        <f t="shared" si="26"/>
        <v>0</v>
      </c>
      <c r="S64" s="96">
        <f t="shared" si="15"/>
        <v>-3.094736842105263</v>
      </c>
      <c r="T64" s="104">
        <f t="shared" si="16"/>
        <v>0</v>
      </c>
      <c r="U64" s="96">
        <f t="shared" si="17"/>
        <v>45</v>
      </c>
      <c r="V64" s="105">
        <f t="shared" si="18"/>
        <v>0</v>
      </c>
      <c r="W64" s="124">
        <f t="shared" si="27"/>
        <v>3.7947368421052641</v>
      </c>
      <c r="X64" s="96">
        <f t="shared" si="28"/>
        <v>8.9229419703103936</v>
      </c>
      <c r="Y64" s="34">
        <f t="shared" si="35"/>
        <v>-1182.608695652174</v>
      </c>
      <c r="Z64" s="96">
        <f t="shared" si="19"/>
        <v>-40</v>
      </c>
      <c r="AA64" s="96">
        <f t="shared" si="29"/>
        <v>0</v>
      </c>
      <c r="AC64" s="104">
        <f t="shared" si="20"/>
        <v>1136.5377376246952</v>
      </c>
      <c r="AD64" s="104">
        <f t="shared" si="21"/>
        <v>1718.4678584872686</v>
      </c>
      <c r="AE64" s="2"/>
      <c r="AF64" s="49">
        <f t="shared" si="22"/>
        <v>1136.5377376246952</v>
      </c>
      <c r="AG64" s="52" t="str">
        <f t="shared" si="23"/>
        <v xml:space="preserve"> </v>
      </c>
    </row>
    <row r="65" spans="1:33" x14ac:dyDescent="0.25">
      <c r="A65" s="97">
        <v>-3.5</v>
      </c>
      <c r="B65" s="96">
        <v>4.3</v>
      </c>
      <c r="C65" s="98" t="s">
        <v>23</v>
      </c>
      <c r="D65" s="99" t="s">
        <v>1</v>
      </c>
      <c r="E65" s="100">
        <f t="shared" si="6"/>
        <v>95</v>
      </c>
      <c r="F65" s="101" t="s">
        <v>20</v>
      </c>
      <c r="G65" s="119">
        <f>A65/(A65-B65)</f>
        <v>0.44871794871794873</v>
      </c>
      <c r="H65" s="115">
        <f t="shared" si="7"/>
        <v>0.19230769230769232</v>
      </c>
      <c r="I65" s="119">
        <f t="shared" si="24"/>
        <v>-5.0699999999999994</v>
      </c>
      <c r="J65" s="115">
        <f t="shared" si="8"/>
        <v>2.9249999999999994</v>
      </c>
      <c r="K65" s="119">
        <f t="shared" si="9"/>
        <v>0.4375</v>
      </c>
      <c r="L65" s="115">
        <f t="shared" si="10"/>
        <v>0.36324786324786318</v>
      </c>
      <c r="M65" s="102">
        <f t="shared" si="11"/>
        <v>2933.2264957264952</v>
      </c>
      <c r="N65" s="96">
        <f t="shared" si="12"/>
        <v>32.268099547511312</v>
      </c>
      <c r="O65" s="105">
        <f t="shared" si="13"/>
        <v>4.3</v>
      </c>
      <c r="P65" s="104">
        <f t="shared" si="25"/>
        <v>-652.17391304347825</v>
      </c>
      <c r="Q65" s="96">
        <f t="shared" si="14"/>
        <v>-45</v>
      </c>
      <c r="R65" s="96">
        <f t="shared" si="26"/>
        <v>0</v>
      </c>
      <c r="S65" s="96">
        <f t="shared" si="15"/>
        <v>-3.0894736842105264</v>
      </c>
      <c r="T65" s="104">
        <f t="shared" si="16"/>
        <v>0</v>
      </c>
      <c r="U65" s="96">
        <f t="shared" si="17"/>
        <v>45</v>
      </c>
      <c r="V65" s="105">
        <f t="shared" si="18"/>
        <v>0</v>
      </c>
      <c r="W65" s="124">
        <f t="shared" si="27"/>
        <v>3.8894736842105262</v>
      </c>
      <c r="X65" s="96">
        <f t="shared" si="28"/>
        <v>9.0176788124156548</v>
      </c>
      <c r="Y65" s="34">
        <f t="shared" si="35"/>
        <v>-1182.608695652174</v>
      </c>
      <c r="Z65" s="96">
        <f t="shared" si="19"/>
        <v>-40</v>
      </c>
      <c r="AA65" s="96">
        <f t="shared" si="29"/>
        <v>0</v>
      </c>
      <c r="AC65" s="104">
        <f t="shared" si="20"/>
        <v>1098.4438870308431</v>
      </c>
      <c r="AD65" s="104">
        <f t="shared" si="21"/>
        <v>1713.018184725438</v>
      </c>
      <c r="AE65" s="2"/>
      <c r="AF65" s="49">
        <f t="shared" si="22"/>
        <v>1098.4438870308431</v>
      </c>
      <c r="AG65" s="52" t="str">
        <f t="shared" si="23"/>
        <v xml:space="preserve"> </v>
      </c>
    </row>
    <row r="66" spans="1:33" x14ac:dyDescent="0.25">
      <c r="A66" s="97">
        <v>-3.5</v>
      </c>
      <c r="B66" s="97">
        <v>4.4000000000000004</v>
      </c>
      <c r="C66" s="98" t="s">
        <v>23</v>
      </c>
      <c r="D66" s="99" t="s">
        <v>1</v>
      </c>
      <c r="E66" s="100">
        <f t="shared" si="6"/>
        <v>95</v>
      </c>
      <c r="F66" s="101" t="s">
        <v>20</v>
      </c>
      <c r="G66" s="119">
        <f t="shared" si="30"/>
        <v>0.44303797468354428</v>
      </c>
      <c r="H66" s="115">
        <f t="shared" si="7"/>
        <v>0.18987341772151897</v>
      </c>
      <c r="I66" s="119">
        <f t="shared" si="24"/>
        <v>-5.2008333333333336</v>
      </c>
      <c r="J66" s="115">
        <f t="shared" si="8"/>
        <v>2.9625000000000004</v>
      </c>
      <c r="K66" s="119">
        <f t="shared" si="9"/>
        <v>0.4375</v>
      </c>
      <c r="L66" s="115">
        <f t="shared" si="10"/>
        <v>0.35864978902953598</v>
      </c>
      <c r="M66" s="102">
        <f t="shared" si="11"/>
        <v>2896.097046413503</v>
      </c>
      <c r="N66" s="96">
        <f t="shared" si="12"/>
        <v>32.492553983618762</v>
      </c>
      <c r="O66" s="105">
        <f t="shared" si="13"/>
        <v>4.4000000000000004</v>
      </c>
      <c r="P66" s="104">
        <f t="shared" si="25"/>
        <v>-652.17391304347825</v>
      </c>
      <c r="Q66" s="96">
        <f t="shared" si="14"/>
        <v>-45</v>
      </c>
      <c r="R66" s="96">
        <f t="shared" si="26"/>
        <v>0</v>
      </c>
      <c r="S66" s="96">
        <f t="shared" si="15"/>
        <v>-3.0842105263157893</v>
      </c>
      <c r="T66" s="104">
        <f t="shared" si="16"/>
        <v>0</v>
      </c>
      <c r="U66" s="96">
        <f t="shared" si="17"/>
        <v>45</v>
      </c>
      <c r="V66" s="105">
        <f t="shared" si="18"/>
        <v>0</v>
      </c>
      <c r="W66" s="124">
        <f t="shared" si="27"/>
        <v>3.9842105263157901</v>
      </c>
      <c r="X66" s="96">
        <f t="shared" si="28"/>
        <v>9.1124156545209196</v>
      </c>
      <c r="Y66" s="34">
        <f t="shared" si="35"/>
        <v>-1182.608695652174</v>
      </c>
      <c r="Z66" s="96">
        <f t="shared" si="19"/>
        <v>-40</v>
      </c>
      <c r="AA66" s="96">
        <f t="shared" si="29"/>
        <v>0</v>
      </c>
      <c r="AC66" s="104">
        <f t="shared" si="20"/>
        <v>1061.3144377178505</v>
      </c>
      <c r="AD66" s="104">
        <f t="shared" si="21"/>
        <v>1707.5376353543311</v>
      </c>
      <c r="AE66" s="2"/>
      <c r="AF66" s="49">
        <f t="shared" si="22"/>
        <v>1061.3144377178505</v>
      </c>
      <c r="AG66" s="52" t="str">
        <f t="shared" si="23"/>
        <v xml:space="preserve"> </v>
      </c>
    </row>
    <row r="67" spans="1:33" x14ac:dyDescent="0.25">
      <c r="A67" s="97">
        <v>-3.5</v>
      </c>
      <c r="B67" s="96">
        <v>4.5</v>
      </c>
      <c r="C67" s="98" t="s">
        <v>23</v>
      </c>
      <c r="D67" s="99" t="s">
        <v>1</v>
      </c>
      <c r="E67" s="100">
        <f t="shared" si="6"/>
        <v>95</v>
      </c>
      <c r="F67" s="101" t="s">
        <v>20</v>
      </c>
      <c r="G67" s="119">
        <f t="shared" si="30"/>
        <v>0.4375</v>
      </c>
      <c r="H67" s="115">
        <f t="shared" si="7"/>
        <v>0.1875</v>
      </c>
      <c r="I67" s="119">
        <f t="shared" si="24"/>
        <v>-5.333333333333333</v>
      </c>
      <c r="J67" s="115">
        <f t="shared" si="8"/>
        <v>3</v>
      </c>
      <c r="K67" s="119">
        <f t="shared" si="9"/>
        <v>0.4375</v>
      </c>
      <c r="L67" s="115">
        <f t="shared" si="10"/>
        <v>0.35416666666666669</v>
      </c>
      <c r="M67" s="102">
        <f t="shared" si="11"/>
        <v>2859.8958333333335</v>
      </c>
      <c r="N67" s="96">
        <f t="shared" si="12"/>
        <v>32.711397058823529</v>
      </c>
      <c r="O67" s="105">
        <f t="shared" si="13"/>
        <v>4.5</v>
      </c>
      <c r="P67" s="104">
        <f t="shared" si="25"/>
        <v>-652.17391304347825</v>
      </c>
      <c r="Q67" s="96">
        <f t="shared" si="14"/>
        <v>-45</v>
      </c>
      <c r="R67" s="96">
        <f t="shared" si="26"/>
        <v>0</v>
      </c>
      <c r="S67" s="96">
        <f t="shared" si="15"/>
        <v>-3.0789473684210527</v>
      </c>
      <c r="T67" s="104">
        <f t="shared" si="16"/>
        <v>0</v>
      </c>
      <c r="U67" s="96">
        <f t="shared" si="17"/>
        <v>45</v>
      </c>
      <c r="V67" s="105">
        <f t="shared" si="18"/>
        <v>0</v>
      </c>
      <c r="W67" s="124">
        <f t="shared" si="27"/>
        <v>4.0789473684210522</v>
      </c>
      <c r="X67" s="96">
        <f t="shared" si="28"/>
        <v>9.2071524966261808</v>
      </c>
      <c r="Y67" s="34">
        <f t="shared" si="35"/>
        <v>-1182.608695652174</v>
      </c>
      <c r="Z67" s="96">
        <f t="shared" si="19"/>
        <v>-40</v>
      </c>
      <c r="AA67" s="96">
        <f t="shared" si="29"/>
        <v>0</v>
      </c>
      <c r="AC67" s="104">
        <f t="shared" si="20"/>
        <v>1025.113224637681</v>
      </c>
      <c r="AD67" s="104">
        <f t="shared" si="21"/>
        <v>1702.0336206408515</v>
      </c>
      <c r="AE67" s="2"/>
      <c r="AF67" s="49">
        <f t="shared" si="22"/>
        <v>1025.113224637681</v>
      </c>
      <c r="AG67" s="52" t="str">
        <f t="shared" si="23"/>
        <v xml:space="preserve"> </v>
      </c>
    </row>
    <row r="68" spans="1:33" x14ac:dyDescent="0.25">
      <c r="A68" s="97">
        <v>-3.5</v>
      </c>
      <c r="B68" s="96">
        <v>4.5999999999999996</v>
      </c>
      <c r="C68" s="98" t="s">
        <v>23</v>
      </c>
      <c r="D68" s="99" t="s">
        <v>1</v>
      </c>
      <c r="E68" s="100">
        <f t="shared" si="6"/>
        <v>95</v>
      </c>
      <c r="F68" s="101" t="s">
        <v>20</v>
      </c>
      <c r="G68" s="119">
        <f t="shared" si="30"/>
        <v>0.4320987654320988</v>
      </c>
      <c r="H68" s="115">
        <f t="shared" si="7"/>
        <v>0.1851851851851852</v>
      </c>
      <c r="I68" s="119">
        <f t="shared" si="24"/>
        <v>-5.4675000000000002</v>
      </c>
      <c r="J68" s="115">
        <f t="shared" si="8"/>
        <v>3.0374999999999996</v>
      </c>
      <c r="K68" s="119">
        <f t="shared" si="9"/>
        <v>0.4375</v>
      </c>
      <c r="L68" s="115">
        <f t="shared" si="10"/>
        <v>0.34979423868312753</v>
      </c>
      <c r="M68" s="102">
        <f t="shared" si="11"/>
        <v>2824.5884773662547</v>
      </c>
      <c r="N68" s="96">
        <f t="shared" si="12"/>
        <v>32.924836601307206</v>
      </c>
      <c r="O68" s="105">
        <f t="shared" si="13"/>
        <v>4.5999999999999996</v>
      </c>
      <c r="P68" s="104">
        <f t="shared" si="25"/>
        <v>-652.17391304347825</v>
      </c>
      <c r="Q68" s="96">
        <f t="shared" si="14"/>
        <v>-45</v>
      </c>
      <c r="R68" s="96">
        <f t="shared" si="26"/>
        <v>0</v>
      </c>
      <c r="S68" s="96">
        <f t="shared" si="15"/>
        <v>-3.073684210526316</v>
      </c>
      <c r="T68" s="104">
        <f t="shared" si="16"/>
        <v>0</v>
      </c>
      <c r="U68" s="96">
        <f t="shared" si="17"/>
        <v>45</v>
      </c>
      <c r="V68" s="105">
        <f t="shared" si="18"/>
        <v>0</v>
      </c>
      <c r="W68" s="124">
        <f t="shared" si="27"/>
        <v>4.1736842105263152</v>
      </c>
      <c r="X68" s="96">
        <f t="shared" si="28"/>
        <v>9.3018893387314439</v>
      </c>
      <c r="Y68" s="34">
        <f t="shared" si="35"/>
        <v>-1182.608695652174</v>
      </c>
      <c r="Z68" s="96">
        <f t="shared" si="19"/>
        <v>-40</v>
      </c>
      <c r="AA68" s="96">
        <f t="shared" si="29"/>
        <v>0</v>
      </c>
      <c r="AC68" s="104">
        <f t="shared" si="20"/>
        <v>989.80586867060265</v>
      </c>
      <c r="AD68" s="104">
        <f t="shared" si="21"/>
        <v>1696.5128799626254</v>
      </c>
      <c r="AE68" s="2"/>
      <c r="AF68" s="49" t="str">
        <f t="shared" si="22"/>
        <v xml:space="preserve"> </v>
      </c>
      <c r="AG68" s="52">
        <f t="shared" si="23"/>
        <v>989.80586867060265</v>
      </c>
    </row>
    <row r="69" spans="1:33" x14ac:dyDescent="0.25">
      <c r="A69" s="97">
        <v>-3.5</v>
      </c>
      <c r="B69" s="97">
        <v>4.7</v>
      </c>
      <c r="C69" s="98" t="s">
        <v>23</v>
      </c>
      <c r="D69" s="99" t="s">
        <v>1</v>
      </c>
      <c r="E69" s="100">
        <f t="shared" si="6"/>
        <v>95</v>
      </c>
      <c r="F69" s="101" t="s">
        <v>20</v>
      </c>
      <c r="G69" s="119">
        <f t="shared" si="30"/>
        <v>0.42682926829268297</v>
      </c>
      <c r="H69" s="115">
        <f t="shared" si="7"/>
        <v>0.18292682926829271</v>
      </c>
      <c r="I69" s="119">
        <f t="shared" si="24"/>
        <v>-5.6033333333333326</v>
      </c>
      <c r="J69" s="115">
        <f t="shared" si="8"/>
        <v>3.0750000000000002</v>
      </c>
      <c r="K69" s="119">
        <f t="shared" si="9"/>
        <v>0.4375</v>
      </c>
      <c r="L69" s="115">
        <f t="shared" si="10"/>
        <v>0.34552845528455295</v>
      </c>
      <c r="M69" s="102">
        <f t="shared" si="11"/>
        <v>2790.142276422765</v>
      </c>
      <c r="N69" s="96">
        <f t="shared" si="12"/>
        <v>33.133070301291255</v>
      </c>
      <c r="O69" s="105">
        <f t="shared" si="13"/>
        <v>4.6999999999999993</v>
      </c>
      <c r="P69" s="104">
        <f t="shared" si="25"/>
        <v>-652.17391304347825</v>
      </c>
      <c r="Q69" s="96">
        <f t="shared" si="14"/>
        <v>-45</v>
      </c>
      <c r="R69" s="96">
        <f t="shared" si="26"/>
        <v>0</v>
      </c>
      <c r="S69" s="96">
        <f t="shared" si="15"/>
        <v>-3.0684210526315789</v>
      </c>
      <c r="T69" s="104">
        <f t="shared" si="16"/>
        <v>0</v>
      </c>
      <c r="U69" s="96">
        <f t="shared" si="17"/>
        <v>45</v>
      </c>
      <c r="V69" s="105">
        <f t="shared" si="18"/>
        <v>0</v>
      </c>
      <c r="W69" s="124">
        <f t="shared" si="27"/>
        <v>4.2684210526315782</v>
      </c>
      <c r="X69" s="96">
        <f t="shared" si="28"/>
        <v>9.3966261808367069</v>
      </c>
      <c r="Y69" s="34">
        <f t="shared" si="35"/>
        <v>-1182.608695652174</v>
      </c>
      <c r="Z69" s="96">
        <f t="shared" si="19"/>
        <v>-40</v>
      </c>
      <c r="AA69" s="96">
        <f t="shared" si="29"/>
        <v>0</v>
      </c>
      <c r="AC69" s="104">
        <f t="shared" si="20"/>
        <v>955.35966772711254</v>
      </c>
      <c r="AD69" s="104">
        <f t="shared" si="21"/>
        <v>1690.9815410836379</v>
      </c>
      <c r="AE69" s="2"/>
      <c r="AF69" s="49" t="str">
        <f t="shared" si="22"/>
        <v xml:space="preserve"> </v>
      </c>
      <c r="AG69" s="52">
        <f t="shared" si="23"/>
        <v>955.35966772711254</v>
      </c>
    </row>
    <row r="70" spans="1:33" x14ac:dyDescent="0.25">
      <c r="A70" s="97">
        <v>-3.5</v>
      </c>
      <c r="B70" s="96">
        <v>4.8</v>
      </c>
      <c r="C70" s="98" t="s">
        <v>23</v>
      </c>
      <c r="D70" s="99" t="s">
        <v>1</v>
      </c>
      <c r="E70" s="100">
        <f t="shared" si="6"/>
        <v>95</v>
      </c>
      <c r="F70" s="101" t="s">
        <v>20</v>
      </c>
      <c r="G70" s="119">
        <f t="shared" si="30"/>
        <v>0.42168674698795178</v>
      </c>
      <c r="H70" s="115">
        <f t="shared" si="7"/>
        <v>0.18072289156626503</v>
      </c>
      <c r="I70" s="119">
        <f t="shared" si="24"/>
        <v>-5.7408333333333346</v>
      </c>
      <c r="J70" s="115">
        <f t="shared" si="8"/>
        <v>3.1124999999999998</v>
      </c>
      <c r="K70" s="119">
        <f t="shared" si="9"/>
        <v>0.4375</v>
      </c>
      <c r="L70" s="115">
        <f t="shared" si="10"/>
        <v>0.34136546184738947</v>
      </c>
      <c r="M70" s="102">
        <f t="shared" si="11"/>
        <v>2756.52610441767</v>
      </c>
      <c r="N70" s="96">
        <f t="shared" si="12"/>
        <v>33.336286321757626</v>
      </c>
      <c r="O70" s="105">
        <f t="shared" si="13"/>
        <v>4.8000000000000007</v>
      </c>
      <c r="P70" s="104">
        <f t="shared" si="25"/>
        <v>-652.17391304347825</v>
      </c>
      <c r="Q70" s="96">
        <f t="shared" si="14"/>
        <v>-45</v>
      </c>
      <c r="R70" s="96">
        <f t="shared" si="26"/>
        <v>0</v>
      </c>
      <c r="S70" s="96">
        <f t="shared" si="15"/>
        <v>-3.0631578947368423</v>
      </c>
      <c r="T70" s="104">
        <f t="shared" si="16"/>
        <v>0</v>
      </c>
      <c r="U70" s="96">
        <f t="shared" si="17"/>
        <v>45</v>
      </c>
      <c r="V70" s="105">
        <f t="shared" si="18"/>
        <v>0</v>
      </c>
      <c r="W70" s="124">
        <f t="shared" si="27"/>
        <v>4.3631578947368421</v>
      </c>
      <c r="X70" s="96">
        <f t="shared" si="28"/>
        <v>9.4913630229419716</v>
      </c>
      <c r="Y70" s="34">
        <f t="shared" si="35"/>
        <v>-1182.608695652174</v>
      </c>
      <c r="Z70" s="96">
        <f t="shared" si="19"/>
        <v>-40</v>
      </c>
      <c r="AA70" s="96">
        <f t="shared" si="29"/>
        <v>0</v>
      </c>
      <c r="AC70" s="104">
        <f t="shared" si="20"/>
        <v>921.74349572201754</v>
      </c>
      <c r="AD70" s="104">
        <f t="shared" si="21"/>
        <v>1685.4451738331006</v>
      </c>
      <c r="AE70" s="2"/>
      <c r="AF70" s="49" t="str">
        <f t="shared" si="22"/>
        <v xml:space="preserve"> </v>
      </c>
      <c r="AG70" s="52">
        <f t="shared" si="23"/>
        <v>921.74349572201754</v>
      </c>
    </row>
    <row r="71" spans="1:33" x14ac:dyDescent="0.25">
      <c r="A71" s="97">
        <v>-3.5</v>
      </c>
      <c r="B71" s="96">
        <v>4.9000000000000004</v>
      </c>
      <c r="C71" s="98" t="s">
        <v>23</v>
      </c>
      <c r="D71" s="99" t="s">
        <v>1</v>
      </c>
      <c r="E71" s="100">
        <f t="shared" si="6"/>
        <v>95</v>
      </c>
      <c r="F71" s="101" t="s">
        <v>20</v>
      </c>
      <c r="G71" s="119">
        <f t="shared" si="30"/>
        <v>0.41666666666666663</v>
      </c>
      <c r="H71" s="115">
        <f t="shared" si="7"/>
        <v>0.17857142857142858</v>
      </c>
      <c r="I71" s="119">
        <f t="shared" si="24"/>
        <v>-5.88</v>
      </c>
      <c r="J71" s="115">
        <f t="shared" si="8"/>
        <v>3.1500000000000004</v>
      </c>
      <c r="K71" s="119">
        <f t="shared" si="9"/>
        <v>0.4375</v>
      </c>
      <c r="L71" s="115">
        <f t="shared" si="10"/>
        <v>0.33730158730158744</v>
      </c>
      <c r="M71" s="102">
        <f t="shared" si="11"/>
        <v>2723.7103174603185</v>
      </c>
      <c r="N71" s="96">
        <f t="shared" si="12"/>
        <v>33.534663865546221</v>
      </c>
      <c r="O71" s="105">
        <f t="shared" si="13"/>
        <v>4.9000000000000004</v>
      </c>
      <c r="P71" s="104">
        <f t="shared" si="25"/>
        <v>-652.17391304347825</v>
      </c>
      <c r="Q71" s="96">
        <f t="shared" si="14"/>
        <v>-45</v>
      </c>
      <c r="R71" s="96">
        <f t="shared" si="26"/>
        <v>0</v>
      </c>
      <c r="S71" s="96">
        <f t="shared" si="15"/>
        <v>-3.0578947368421052</v>
      </c>
      <c r="T71" s="104">
        <f t="shared" si="16"/>
        <v>0</v>
      </c>
      <c r="U71" s="96">
        <f t="shared" si="17"/>
        <v>45</v>
      </c>
      <c r="V71" s="105">
        <f t="shared" si="18"/>
        <v>0</v>
      </c>
      <c r="W71" s="124">
        <f t="shared" si="27"/>
        <v>4.457894736842106</v>
      </c>
      <c r="X71" s="96">
        <f t="shared" si="28"/>
        <v>9.5860998650472347</v>
      </c>
      <c r="Y71" s="34">
        <f t="shared" si="35"/>
        <v>-1182.608695652174</v>
      </c>
      <c r="Z71" s="96">
        <f t="shared" si="19"/>
        <v>-40</v>
      </c>
      <c r="AA71" s="96">
        <f t="shared" si="29"/>
        <v>0</v>
      </c>
      <c r="AC71" s="104">
        <f t="shared" si="20"/>
        <v>888.92770876466602</v>
      </c>
      <c r="AD71" s="104">
        <f t="shared" si="21"/>
        <v>1679.9088387619547</v>
      </c>
      <c r="AE71" s="2"/>
      <c r="AF71" s="49" t="str">
        <f t="shared" si="22"/>
        <v xml:space="preserve"> </v>
      </c>
      <c r="AG71" s="52">
        <f t="shared" si="23"/>
        <v>888.92770876466602</v>
      </c>
    </row>
    <row r="72" spans="1:33" x14ac:dyDescent="0.25">
      <c r="A72" s="97">
        <v>-3.5</v>
      </c>
      <c r="B72" s="96">
        <v>5</v>
      </c>
      <c r="C72" s="98" t="s">
        <v>23</v>
      </c>
      <c r="D72" s="99" t="s">
        <v>1</v>
      </c>
      <c r="E72" s="100">
        <f t="shared" si="6"/>
        <v>95</v>
      </c>
      <c r="F72" s="101" t="s">
        <v>20</v>
      </c>
      <c r="G72" s="119">
        <f t="shared" si="30"/>
        <v>0.41176470588235292</v>
      </c>
      <c r="H72" s="115">
        <f t="shared" si="7"/>
        <v>0.17647058823529413</v>
      </c>
      <c r="I72" s="119">
        <f t="shared" si="24"/>
        <v>-6.020833333333333</v>
      </c>
      <c r="J72" s="115">
        <f t="shared" si="8"/>
        <v>3.1875</v>
      </c>
      <c r="K72" s="119">
        <f t="shared" si="9"/>
        <v>0.4375</v>
      </c>
      <c r="L72" s="115">
        <f t="shared" si="10"/>
        <v>0.33333333333333326</v>
      </c>
      <c r="M72" s="102">
        <f t="shared" si="11"/>
        <v>2691.6666666666661</v>
      </c>
      <c r="N72" s="96">
        <f t="shared" si="12"/>
        <v>33.728373702422147</v>
      </c>
      <c r="O72" s="105">
        <f t="shared" si="13"/>
        <v>5</v>
      </c>
      <c r="P72" s="104">
        <f t="shared" si="25"/>
        <v>-652.17391304347825</v>
      </c>
      <c r="Q72" s="96">
        <f t="shared" si="14"/>
        <v>-45</v>
      </c>
      <c r="R72" s="96">
        <f t="shared" si="26"/>
        <v>0</v>
      </c>
      <c r="S72" s="96">
        <f t="shared" si="15"/>
        <v>-3.0526315789473686</v>
      </c>
      <c r="T72" s="104">
        <f t="shared" si="16"/>
        <v>0</v>
      </c>
      <c r="U72" s="96">
        <f t="shared" si="17"/>
        <v>45</v>
      </c>
      <c r="V72" s="105">
        <f t="shared" si="18"/>
        <v>0</v>
      </c>
      <c r="W72" s="124">
        <f t="shared" si="27"/>
        <v>4.5526315789473681</v>
      </c>
      <c r="X72" s="96">
        <f t="shared" si="28"/>
        <v>9.6808367071524977</v>
      </c>
      <c r="Y72" s="34">
        <f t="shared" si="35"/>
        <v>-1182.608695652174</v>
      </c>
      <c r="Z72" s="96">
        <f t="shared" si="19"/>
        <v>-40</v>
      </c>
      <c r="AA72" s="96">
        <f t="shared" si="29"/>
        <v>0</v>
      </c>
      <c r="AC72" s="104">
        <f t="shared" si="20"/>
        <v>856.88405797101382</v>
      </c>
      <c r="AD72" s="104">
        <f t="shared" si="21"/>
        <v>1674.3771312872973</v>
      </c>
      <c r="AE72" s="2"/>
      <c r="AF72" s="49" t="str">
        <f t="shared" si="22"/>
        <v xml:space="preserve"> </v>
      </c>
      <c r="AG72" s="52">
        <f t="shared" si="23"/>
        <v>856.88405797101382</v>
      </c>
    </row>
    <row r="73" spans="1:33" x14ac:dyDescent="0.25">
      <c r="A73" s="97">
        <v>-3.5</v>
      </c>
      <c r="B73" s="96">
        <v>5.0999999999999996</v>
      </c>
      <c r="C73" s="98" t="s">
        <v>23</v>
      </c>
      <c r="D73" s="99" t="s">
        <v>1</v>
      </c>
      <c r="E73" s="100">
        <f t="shared" si="6"/>
        <v>95</v>
      </c>
      <c r="F73" s="101" t="s">
        <v>20</v>
      </c>
      <c r="G73" s="119">
        <f t="shared" si="30"/>
        <v>0.40697674418604651</v>
      </c>
      <c r="H73" s="115">
        <f t="shared" si="7"/>
        <v>0.1744186046511628</v>
      </c>
      <c r="I73" s="119">
        <f t="shared" si="24"/>
        <v>-6.1633333333333331</v>
      </c>
      <c r="J73" s="115">
        <f t="shared" si="8"/>
        <v>3.2249999999999996</v>
      </c>
      <c r="K73" s="119">
        <f t="shared" si="9"/>
        <v>0.4375</v>
      </c>
      <c r="L73" s="115">
        <f t="shared" si="10"/>
        <v>0.3294573643410853</v>
      </c>
      <c r="M73" s="102">
        <f t="shared" si="11"/>
        <v>2660.3682170542638</v>
      </c>
      <c r="N73" s="96">
        <f t="shared" si="12"/>
        <v>33.917578659370733</v>
      </c>
      <c r="O73" s="105">
        <f t="shared" si="13"/>
        <v>5.0999999999999996</v>
      </c>
      <c r="P73" s="104">
        <f t="shared" si="25"/>
        <v>-652.17391304347825</v>
      </c>
      <c r="Q73" s="96">
        <f t="shared" si="14"/>
        <v>-45</v>
      </c>
      <c r="R73" s="96">
        <f t="shared" si="26"/>
        <v>0</v>
      </c>
      <c r="S73" s="96">
        <f t="shared" si="15"/>
        <v>-3.0473684210526315</v>
      </c>
      <c r="T73" s="104">
        <f t="shared" si="16"/>
        <v>0</v>
      </c>
      <c r="U73" s="96">
        <f t="shared" si="17"/>
        <v>45</v>
      </c>
      <c r="V73" s="105">
        <f t="shared" si="18"/>
        <v>0</v>
      </c>
      <c r="W73" s="124">
        <f t="shared" si="27"/>
        <v>4.6473684210526311</v>
      </c>
      <c r="X73" s="96">
        <f t="shared" si="28"/>
        <v>9.7755735492577607</v>
      </c>
      <c r="Y73" s="34">
        <f t="shared" si="35"/>
        <v>-1182.608695652174</v>
      </c>
      <c r="Z73" s="96">
        <f t="shared" si="19"/>
        <v>-40</v>
      </c>
      <c r="AA73" s="96">
        <f t="shared" si="29"/>
        <v>0</v>
      </c>
      <c r="AC73" s="104">
        <f t="shared" si="20"/>
        <v>825.58560835861158</v>
      </c>
      <c r="AD73" s="104">
        <f t="shared" si="21"/>
        <v>1668.8542217787135</v>
      </c>
      <c r="AE73" s="2"/>
      <c r="AF73" s="49" t="str">
        <f t="shared" si="22"/>
        <v xml:space="preserve"> </v>
      </c>
      <c r="AG73" s="52">
        <f t="shared" si="23"/>
        <v>825.58560835861158</v>
      </c>
    </row>
    <row r="74" spans="1:33" x14ac:dyDescent="0.25">
      <c r="A74" s="97">
        <v>-3.5</v>
      </c>
      <c r="B74" s="96">
        <v>5.2</v>
      </c>
      <c r="C74" s="98" t="s">
        <v>23</v>
      </c>
      <c r="D74" s="99" t="s">
        <v>1</v>
      </c>
      <c r="E74" s="100">
        <f t="shared" si="6"/>
        <v>95</v>
      </c>
      <c r="F74" s="101" t="s">
        <v>20</v>
      </c>
      <c r="G74" s="119">
        <f t="shared" si="30"/>
        <v>0.40229885057471265</v>
      </c>
      <c r="H74" s="115">
        <f t="shared" si="7"/>
        <v>0.17241379310344829</v>
      </c>
      <c r="I74" s="119">
        <f t="shared" si="24"/>
        <v>-6.3074999999999983</v>
      </c>
      <c r="J74" s="115">
        <f t="shared" si="8"/>
        <v>3.2625000000000002</v>
      </c>
      <c r="K74" s="119">
        <f t="shared" si="9"/>
        <v>0.4375</v>
      </c>
      <c r="L74" s="115">
        <f t="shared" si="10"/>
        <v>0.32567049808429138</v>
      </c>
      <c r="M74" s="102">
        <f t="shared" si="11"/>
        <v>2629.7892720306531</v>
      </c>
      <c r="N74" s="96">
        <f t="shared" si="12"/>
        <v>34.102434077079117</v>
      </c>
      <c r="O74" s="105">
        <f t="shared" si="13"/>
        <v>5.1999999999999993</v>
      </c>
      <c r="P74" s="104">
        <f t="shared" si="25"/>
        <v>-652.17391304347825</v>
      </c>
      <c r="Q74" s="96">
        <f t="shared" si="14"/>
        <v>-45</v>
      </c>
      <c r="R74" s="96">
        <f t="shared" si="26"/>
        <v>0</v>
      </c>
      <c r="S74" s="96">
        <f t="shared" si="15"/>
        <v>-3.0421052631578949</v>
      </c>
      <c r="T74" s="104">
        <f t="shared" si="16"/>
        <v>0</v>
      </c>
      <c r="U74" s="96">
        <f t="shared" si="17"/>
        <v>45</v>
      </c>
      <c r="V74" s="105">
        <f t="shared" si="18"/>
        <v>0</v>
      </c>
      <c r="W74" s="124">
        <f t="shared" si="27"/>
        <v>4.7421052631578942</v>
      </c>
      <c r="X74" s="96">
        <f t="shared" si="28"/>
        <v>9.8703103913630237</v>
      </c>
      <c r="Y74" s="34">
        <f t="shared" si="35"/>
        <v>-1182.608695652174</v>
      </c>
      <c r="Z74" s="96">
        <f t="shared" si="19"/>
        <v>-40</v>
      </c>
      <c r="AA74" s="96">
        <f t="shared" si="29"/>
        <v>0</v>
      </c>
      <c r="AC74" s="104">
        <f t="shared" si="20"/>
        <v>795.00666333500089</v>
      </c>
      <c r="AD74" s="104">
        <f t="shared" si="21"/>
        <v>1663.3438919907871</v>
      </c>
      <c r="AE74" s="2"/>
      <c r="AF74" s="49" t="str">
        <f t="shared" si="22"/>
        <v xml:space="preserve"> </v>
      </c>
      <c r="AG74" s="52">
        <f t="shared" si="23"/>
        <v>795.00666333500089</v>
      </c>
    </row>
    <row r="75" spans="1:33" x14ac:dyDescent="0.25">
      <c r="A75" s="97">
        <v>-3.5</v>
      </c>
      <c r="B75" s="97">
        <v>5.3</v>
      </c>
      <c r="C75" s="98" t="s">
        <v>23</v>
      </c>
      <c r="D75" s="99" t="s">
        <v>1</v>
      </c>
      <c r="E75" s="100">
        <f t="shared" si="6"/>
        <v>95</v>
      </c>
      <c r="F75" s="101" t="s">
        <v>20</v>
      </c>
      <c r="G75" s="119">
        <f t="shared" si="30"/>
        <v>0.39772727272727271</v>
      </c>
      <c r="H75" s="115">
        <f t="shared" si="7"/>
        <v>0.17045454545454544</v>
      </c>
      <c r="I75" s="119">
        <f t="shared" si="24"/>
        <v>-6.453333333333334</v>
      </c>
      <c r="J75" s="115">
        <f t="shared" si="8"/>
        <v>3.3</v>
      </c>
      <c r="K75" s="119">
        <f t="shared" si="9"/>
        <v>0.4375</v>
      </c>
      <c r="L75" s="115">
        <f t="shared" si="10"/>
        <v>0.32196969696969691</v>
      </c>
      <c r="M75" s="102">
        <f t="shared" si="11"/>
        <v>2599.9053030303025</v>
      </c>
      <c r="N75" s="96">
        <f t="shared" si="12"/>
        <v>34.28308823529413</v>
      </c>
      <c r="O75" s="105">
        <f t="shared" si="13"/>
        <v>5.3000000000000007</v>
      </c>
      <c r="P75" s="104">
        <f t="shared" si="25"/>
        <v>-652.17391304347825</v>
      </c>
      <c r="Q75" s="96">
        <f t="shared" si="14"/>
        <v>-45</v>
      </c>
      <c r="R75" s="96">
        <f t="shared" si="26"/>
        <v>0</v>
      </c>
      <c r="S75" s="96">
        <f t="shared" si="15"/>
        <v>-3.0368421052631578</v>
      </c>
      <c r="T75" s="104">
        <f t="shared" si="16"/>
        <v>0</v>
      </c>
      <c r="U75" s="96">
        <f t="shared" si="17"/>
        <v>45</v>
      </c>
      <c r="V75" s="105">
        <f t="shared" si="18"/>
        <v>0</v>
      </c>
      <c r="W75" s="124">
        <f t="shared" si="27"/>
        <v>4.8368421052631589</v>
      </c>
      <c r="X75" s="96">
        <f t="shared" si="28"/>
        <v>9.9650472334682867</v>
      </c>
      <c r="Y75" s="34">
        <f t="shared" si="35"/>
        <v>-1182.608695652174</v>
      </c>
      <c r="Z75" s="96">
        <f t="shared" si="19"/>
        <v>-40</v>
      </c>
      <c r="AA75" s="96">
        <f t="shared" si="29"/>
        <v>0</v>
      </c>
      <c r="AC75" s="104">
        <f t="shared" si="20"/>
        <v>765.1226943346503</v>
      </c>
      <c r="AD75" s="104">
        <f t="shared" si="21"/>
        <v>1657.8495682024047</v>
      </c>
      <c r="AE75" s="2"/>
      <c r="AF75" s="49" t="str">
        <f t="shared" si="22"/>
        <v xml:space="preserve"> </v>
      </c>
      <c r="AG75" s="52">
        <f t="shared" si="23"/>
        <v>765.1226943346503</v>
      </c>
    </row>
    <row r="76" spans="1:33" x14ac:dyDescent="0.25">
      <c r="A76" s="97">
        <v>-3.5</v>
      </c>
      <c r="B76" s="96">
        <v>5.4</v>
      </c>
      <c r="C76" s="98" t="s">
        <v>23</v>
      </c>
      <c r="D76" s="99" t="s">
        <v>1</v>
      </c>
      <c r="E76" s="100">
        <f t="shared" si="6"/>
        <v>95</v>
      </c>
      <c r="F76" s="101" t="s">
        <v>20</v>
      </c>
      <c r="G76" s="119">
        <f t="shared" si="30"/>
        <v>0.3932584269662921</v>
      </c>
      <c r="H76" s="115">
        <f t="shared" si="7"/>
        <v>0.16853932584269662</v>
      </c>
      <c r="I76" s="119">
        <f t="shared" si="24"/>
        <v>-6.600833333333334</v>
      </c>
      <c r="J76" s="115">
        <f t="shared" si="8"/>
        <v>3.3375000000000004</v>
      </c>
      <c r="K76" s="119">
        <f t="shared" si="9"/>
        <v>0.4375</v>
      </c>
      <c r="L76" s="115">
        <f t="shared" si="10"/>
        <v>0.31835205992509363</v>
      </c>
      <c r="M76" s="102">
        <f t="shared" si="11"/>
        <v>2570.6928838951312</v>
      </c>
      <c r="N76" s="96">
        <f t="shared" si="12"/>
        <v>34.459682749504296</v>
      </c>
      <c r="O76" s="105">
        <f t="shared" ref="O76:O85" si="48">A76-((A76-B76)/E76)*($AG$5-$AG$7)</f>
        <v>5.4</v>
      </c>
      <c r="P76" s="104">
        <f t="shared" si="25"/>
        <v>-652.17391304347825</v>
      </c>
      <c r="Q76" s="96">
        <f t="shared" si="14"/>
        <v>-45</v>
      </c>
      <c r="R76" s="96">
        <f t="shared" si="26"/>
        <v>0</v>
      </c>
      <c r="S76" s="96">
        <f t="shared" ref="S76:S85" si="49">A76-((A76-B76)/E76)*$AG$10</f>
        <v>-3.0315789473684212</v>
      </c>
      <c r="T76" s="104">
        <f t="shared" ref="T76:T85" si="50">IF(S76&lt;0,IF(S76&lt;-2.174,$AG$2,S76*(10^-3)*$AG$3*(-1)),IF(S76&gt;2.174,$AG$2*(-1),S76*(10^-3)*$AG$3*(-1)))*$AG$11</f>
        <v>0</v>
      </c>
      <c r="U76" s="96">
        <f t="shared" si="17"/>
        <v>45</v>
      </c>
      <c r="V76" s="105">
        <f t="shared" ref="V76:V85" si="51">IF(S76&lt;0,IF(S76&lt;$B$10,$AG$1,$AG$1*(1-(1-(S76/$B$10))^2)),0)*$AG$11</f>
        <v>0</v>
      </c>
      <c r="W76" s="124">
        <f t="shared" si="27"/>
        <v>4.9315789473684202</v>
      </c>
      <c r="X76" s="96">
        <f t="shared" si="28"/>
        <v>10.05978407557355</v>
      </c>
      <c r="Y76" s="34">
        <f t="shared" si="35"/>
        <v>-1182.608695652174</v>
      </c>
      <c r="Z76" s="96">
        <f t="shared" si="19"/>
        <v>-40</v>
      </c>
      <c r="AA76" s="96">
        <f t="shared" si="29"/>
        <v>0</v>
      </c>
      <c r="AC76" s="104">
        <f t="shared" si="20"/>
        <v>735.91027519947897</v>
      </c>
      <c r="AD76" s="104">
        <f t="shared" si="21"/>
        <v>1652.3743513847801</v>
      </c>
      <c r="AF76" s="49" t="str">
        <f t="shared" si="22"/>
        <v xml:space="preserve"> </v>
      </c>
      <c r="AG76" s="52">
        <f t="shared" si="23"/>
        <v>735.91027519947897</v>
      </c>
    </row>
    <row r="77" spans="1:33" x14ac:dyDescent="0.25">
      <c r="A77" s="97">
        <v>-3.5</v>
      </c>
      <c r="B77" s="96">
        <v>5.5</v>
      </c>
      <c r="C77" s="98" t="s">
        <v>23</v>
      </c>
      <c r="D77" s="99" t="s">
        <v>1</v>
      </c>
      <c r="E77" s="100">
        <f t="shared" si="6"/>
        <v>95</v>
      </c>
      <c r="F77" s="101" t="s">
        <v>20</v>
      </c>
      <c r="G77" s="119">
        <f t="shared" si="30"/>
        <v>0.3888888888888889</v>
      </c>
      <c r="H77" s="115">
        <f t="shared" si="7"/>
        <v>0.16666666666666666</v>
      </c>
      <c r="I77" s="119">
        <f t="shared" si="24"/>
        <v>-6.75</v>
      </c>
      <c r="J77" s="115">
        <f t="shared" si="8"/>
        <v>3.375</v>
      </c>
      <c r="K77" s="119">
        <f t="shared" si="9"/>
        <v>0.4375</v>
      </c>
      <c r="L77" s="115">
        <f t="shared" si="10"/>
        <v>0.31481481481481477</v>
      </c>
      <c r="M77" s="102">
        <f t="shared" si="11"/>
        <v>2542.1296296296291</v>
      </c>
      <c r="N77" s="96">
        <f t="shared" si="12"/>
        <v>34.632352941176464</v>
      </c>
      <c r="O77" s="105">
        <f t="shared" si="48"/>
        <v>5.5</v>
      </c>
      <c r="P77" s="104">
        <f t="shared" si="25"/>
        <v>-652.17391304347825</v>
      </c>
      <c r="Q77" s="96">
        <f t="shared" si="14"/>
        <v>-45</v>
      </c>
      <c r="R77" s="96">
        <f t="shared" si="26"/>
        <v>0</v>
      </c>
      <c r="S77" s="96">
        <f t="shared" si="49"/>
        <v>-3.0263157894736841</v>
      </c>
      <c r="T77" s="104">
        <f t="shared" si="50"/>
        <v>0</v>
      </c>
      <c r="U77" s="96">
        <f t="shared" si="17"/>
        <v>45</v>
      </c>
      <c r="V77" s="105">
        <f t="shared" si="51"/>
        <v>0</v>
      </c>
      <c r="W77" s="124">
        <f t="shared" si="27"/>
        <v>5.026315789473685</v>
      </c>
      <c r="X77" s="96">
        <f t="shared" si="28"/>
        <v>10.154520917678813</v>
      </c>
      <c r="Y77" s="34">
        <f t="shared" si="35"/>
        <v>-1182.608695652174</v>
      </c>
      <c r="Z77" s="96">
        <f t="shared" si="19"/>
        <v>-40</v>
      </c>
      <c r="AA77" s="96">
        <f t="shared" si="29"/>
        <v>0</v>
      </c>
      <c r="AC77" s="104">
        <f t="shared" si="20"/>
        <v>707.34702093397686</v>
      </c>
      <c r="AD77" s="104">
        <f t="shared" si="21"/>
        <v>1646.9210446859902</v>
      </c>
      <c r="AF77" s="49" t="str">
        <f t="shared" si="22"/>
        <v xml:space="preserve"> </v>
      </c>
      <c r="AG77" s="52">
        <f t="shared" si="23"/>
        <v>707.34702093397686</v>
      </c>
    </row>
    <row r="78" spans="1:33" x14ac:dyDescent="0.25">
      <c r="A78" s="97">
        <v>-3.5</v>
      </c>
      <c r="B78" s="97">
        <v>5.6</v>
      </c>
      <c r="C78" s="98" t="s">
        <v>23</v>
      </c>
      <c r="D78" s="99" t="s">
        <v>1</v>
      </c>
      <c r="E78" s="100">
        <f t="shared" si="6"/>
        <v>95</v>
      </c>
      <c r="F78" s="101" t="s">
        <v>20</v>
      </c>
      <c r="G78" s="119">
        <f t="shared" si="30"/>
        <v>0.38461538461538464</v>
      </c>
      <c r="H78" s="115">
        <f t="shared" si="7"/>
        <v>0.16483516483516483</v>
      </c>
      <c r="I78" s="119">
        <f t="shared" si="24"/>
        <v>-6.900833333333332</v>
      </c>
      <c r="J78" s="115">
        <f t="shared" si="8"/>
        <v>3.4124999999999996</v>
      </c>
      <c r="K78" s="119">
        <f t="shared" si="9"/>
        <v>0.4375</v>
      </c>
      <c r="L78" s="115">
        <f t="shared" si="10"/>
        <v>0.31135531135531136</v>
      </c>
      <c r="M78" s="102">
        <f t="shared" si="11"/>
        <v>2514.1941391941391</v>
      </c>
      <c r="N78" s="96">
        <f t="shared" si="12"/>
        <v>34.801228183581131</v>
      </c>
      <c r="O78" s="105">
        <f t="shared" si="48"/>
        <v>5.6</v>
      </c>
      <c r="P78" s="104">
        <f t="shared" si="25"/>
        <v>-652.17391304347825</v>
      </c>
      <c r="Q78" s="96">
        <f t="shared" si="14"/>
        <v>-45</v>
      </c>
      <c r="R78" s="96">
        <f t="shared" si="26"/>
        <v>0</v>
      </c>
      <c r="S78" s="96">
        <f t="shared" si="49"/>
        <v>-3.0210526315789474</v>
      </c>
      <c r="T78" s="104">
        <f t="shared" si="50"/>
        <v>0</v>
      </c>
      <c r="U78" s="96">
        <f t="shared" si="17"/>
        <v>45</v>
      </c>
      <c r="V78" s="105">
        <f t="shared" si="51"/>
        <v>0</v>
      </c>
      <c r="W78" s="124">
        <f t="shared" si="27"/>
        <v>5.1210526315789462</v>
      </c>
      <c r="X78" s="96">
        <f t="shared" si="28"/>
        <v>10.249257759784076</v>
      </c>
      <c r="Y78" s="34">
        <f t="shared" si="35"/>
        <v>-1182.608695652174</v>
      </c>
      <c r="Z78" s="96">
        <f t="shared" si="19"/>
        <v>-40</v>
      </c>
      <c r="AA78" s="96">
        <f t="shared" si="29"/>
        <v>0</v>
      </c>
      <c r="AC78" s="104">
        <f t="shared" si="20"/>
        <v>679.41153049848685</v>
      </c>
      <c r="AD78" s="104">
        <f t="shared" si="21"/>
        <v>1641.4921784896108</v>
      </c>
      <c r="AF78" s="49" t="str">
        <f t="shared" si="22"/>
        <v xml:space="preserve"> </v>
      </c>
      <c r="AG78" s="52">
        <f t="shared" si="23"/>
        <v>679.41153049848685</v>
      </c>
    </row>
    <row r="79" spans="1:33" x14ac:dyDescent="0.25">
      <c r="A79" s="97">
        <v>-3.5</v>
      </c>
      <c r="B79" s="96">
        <v>5.7</v>
      </c>
      <c r="C79" s="98" t="s">
        <v>23</v>
      </c>
      <c r="D79" s="99" t="s">
        <v>1</v>
      </c>
      <c r="E79" s="100">
        <f t="shared" ref="E79:E142" si="52">IF(C79="h",$AG$5,IF(C79="d",$AG$5-$AG$7,E78-($AG$7/4)))</f>
        <v>95</v>
      </c>
      <c r="F79" s="101" t="s">
        <v>20</v>
      </c>
      <c r="G79" s="119">
        <f t="shared" si="30"/>
        <v>0.38043478260869568</v>
      </c>
      <c r="H79" s="115">
        <f t="shared" ref="H79:H142" si="53">(A79-$B$10)/(A79-B79)</f>
        <v>0.16304347826086957</v>
      </c>
      <c r="I79" s="119">
        <f t="shared" si="24"/>
        <v>-7.0533333333333319</v>
      </c>
      <c r="J79" s="115">
        <f t="shared" ref="J79:J142" si="54">((A79^2-A79*B79)/$B$10^2)-((A79-B79)/$B$10)</f>
        <v>3.4500000000000011</v>
      </c>
      <c r="K79" s="119">
        <f t="shared" ref="K79:K142" si="55">(2*A79/$B$10)-(A79^2/$B$10^2)</f>
        <v>0.4375</v>
      </c>
      <c r="L79" s="115">
        <f t="shared" ref="L79:L142" si="56">(I79*(G79^3-H79^3)+J79*(G79^2-H79^2)+K79*(G79-H79)+H79)</f>
        <v>0.30797101449275388</v>
      </c>
      <c r="M79" s="102">
        <f t="shared" ref="M79:M142" si="57">$AG$4*$AG$1*E79*L79</f>
        <v>2486.8659420289878</v>
      </c>
      <c r="N79" s="96">
        <f t="shared" ref="N79:N142" si="58">($AG$5/2)-($AG$4*$AG$1*E79^2*((3/4)*I79*(G79^4-H79^4)+(2/3)*J79*(G79^3-H79^3)+(1/2)*K79*(G79^2-H79^2)+(H79^2/2))/M79)</f>
        <v>34.96643222506394</v>
      </c>
      <c r="O79" s="105">
        <f t="shared" si="48"/>
        <v>5.6999999999999993</v>
      </c>
      <c r="P79" s="104">
        <f t="shared" si="25"/>
        <v>-652.17391304347825</v>
      </c>
      <c r="Q79" s="96">
        <f t="shared" si="14"/>
        <v>-45</v>
      </c>
      <c r="R79" s="96">
        <f t="shared" si="26"/>
        <v>0</v>
      </c>
      <c r="S79" s="96">
        <f t="shared" si="49"/>
        <v>-3.0157894736842108</v>
      </c>
      <c r="T79" s="104">
        <f t="shared" si="50"/>
        <v>0</v>
      </c>
      <c r="U79" s="96">
        <f t="shared" si="17"/>
        <v>45</v>
      </c>
      <c r="V79" s="105">
        <f t="shared" si="51"/>
        <v>0</v>
      </c>
      <c r="W79" s="124">
        <f t="shared" si="27"/>
        <v>5.2157894736842092</v>
      </c>
      <c r="X79" s="96">
        <f t="shared" si="28"/>
        <v>10.343994601889339</v>
      </c>
      <c r="Y79" s="34">
        <f t="shared" si="35"/>
        <v>-1182.608695652174</v>
      </c>
      <c r="Z79" s="96">
        <f t="shared" ref="Z79:Z142" si="59">-($AG$5/2)+$AK$8</f>
        <v>-40</v>
      </c>
      <c r="AA79" s="96">
        <f t="shared" si="29"/>
        <v>0</v>
      </c>
      <c r="AC79" s="104">
        <f t="shared" ref="AC79:AC142" si="60">M79+P79-R79+T79-V79+Y79-AA79</f>
        <v>652.08333333333553</v>
      </c>
      <c r="AD79" s="104">
        <f t="shared" ref="AD79:AD142" si="61">(M79*N79+(P79-R79)*Q79+(T79-V79)*U79+(Y79-AA79)*Z79)/100</f>
        <v>1636.0900332781987</v>
      </c>
      <c r="AF79" s="49" t="str">
        <f t="shared" ref="AF79:AF142" si="62">IF(AC79&gt;$AC$5,AC79," ")</f>
        <v xml:space="preserve"> </v>
      </c>
      <c r="AG79" s="52">
        <f t="shared" ref="AG79:AG142" si="63">IF(AC79&lt;$AC$5,AC79," ")</f>
        <v>652.08333333333553</v>
      </c>
    </row>
    <row r="80" spans="1:33" x14ac:dyDescent="0.25">
      <c r="A80" s="97">
        <v>-3.5</v>
      </c>
      <c r="B80" s="96">
        <v>5.8</v>
      </c>
      <c r="C80" s="98" t="s">
        <v>23</v>
      </c>
      <c r="D80" s="99" t="s">
        <v>1</v>
      </c>
      <c r="E80" s="100">
        <f t="shared" si="52"/>
        <v>95</v>
      </c>
      <c r="F80" s="101" t="s">
        <v>20</v>
      </c>
      <c r="G80" s="119">
        <f>A80/(A80-B80)</f>
        <v>0.37634408602150538</v>
      </c>
      <c r="H80" s="115">
        <f t="shared" si="53"/>
        <v>0.16129032258064516</v>
      </c>
      <c r="I80" s="119">
        <f t="shared" ref="I80:I143" si="64">-((A80-B80)^2/(3*$B$10^2))</f>
        <v>-7.2075000000000005</v>
      </c>
      <c r="J80" s="115">
        <f t="shared" si="54"/>
        <v>3.4874999999999989</v>
      </c>
      <c r="K80" s="119">
        <f t="shared" si="55"/>
        <v>0.4375</v>
      </c>
      <c r="L80" s="115">
        <f t="shared" si="56"/>
        <v>0.30465949820788513</v>
      </c>
      <c r="M80" s="102">
        <f t="shared" si="57"/>
        <v>2460.1254480286725</v>
      </c>
      <c r="N80" s="96">
        <f t="shared" si="58"/>
        <v>35.128083491461112</v>
      </c>
      <c r="O80" s="105">
        <f t="shared" si="48"/>
        <v>5.8000000000000007</v>
      </c>
      <c r="P80" s="104">
        <f t="shared" ref="P80:P143" si="65">IF(O80&lt;0,IF(O80&lt;-2.174,$AG$2,O80*(10^-3)*$AG$3*(-1)),IF(O80&gt;2.174,$AG$2*(-1),O80*(10^-3)*$AG$3*(-1)))*$AG$8</f>
        <v>-652.17391304347825</v>
      </c>
      <c r="Q80" s="96">
        <f t="shared" si="14"/>
        <v>-45</v>
      </c>
      <c r="R80" s="96">
        <f t="shared" ref="R80:R143" si="66">IF(O80&lt;0,IF(O80&lt;$B$10,$AG$1,$AG$1*(1-(1-(O80/$B$10))^2)),0)*$AG$8</f>
        <v>0</v>
      </c>
      <c r="S80" s="96">
        <f t="shared" si="49"/>
        <v>-3.0105263157894737</v>
      </c>
      <c r="T80" s="104">
        <f t="shared" si="50"/>
        <v>0</v>
      </c>
      <c r="U80" s="96">
        <f t="shared" si="17"/>
        <v>45</v>
      </c>
      <c r="V80" s="105">
        <f t="shared" si="51"/>
        <v>0</v>
      </c>
      <c r="W80" s="124">
        <f t="shared" ref="W80:W143" si="67">A80-((A80-B80)/E80)*($AG$5-$AK$8)</f>
        <v>5.310526315789474</v>
      </c>
      <c r="X80" s="96">
        <f t="shared" ref="X80:X143" si="68">W80+$AK$9</f>
        <v>10.438731443994602</v>
      </c>
      <c r="Y80" s="34">
        <f t="shared" si="35"/>
        <v>-1182.608695652174</v>
      </c>
      <c r="Z80" s="96">
        <f t="shared" si="59"/>
        <v>-40</v>
      </c>
      <c r="AA80" s="96">
        <f t="shared" ref="AA80:AA143" si="69">IF(W80&lt;0,IF(W80&lt;$B$10,$AG$1,$AG$1*(1-(1-(W80/$B$10))^2)),0)*$AK$7</f>
        <v>0</v>
      </c>
      <c r="AC80" s="104">
        <f t="shared" si="60"/>
        <v>625.34283933302027</v>
      </c>
      <c r="AD80" s="104">
        <f t="shared" si="61"/>
        <v>1630.7166605086286</v>
      </c>
      <c r="AF80" s="49" t="str">
        <f t="shared" si="62"/>
        <v xml:space="preserve"> </v>
      </c>
      <c r="AG80" s="52">
        <f t="shared" si="63"/>
        <v>625.34283933302027</v>
      </c>
    </row>
    <row r="81" spans="1:39" x14ac:dyDescent="0.25">
      <c r="A81" s="97">
        <v>-3.5</v>
      </c>
      <c r="B81" s="97">
        <v>5.9</v>
      </c>
      <c r="C81" s="98" t="s">
        <v>23</v>
      </c>
      <c r="D81" s="99" t="s">
        <v>1</v>
      </c>
      <c r="E81" s="100">
        <f t="shared" si="52"/>
        <v>95</v>
      </c>
      <c r="F81" s="101" t="s">
        <v>20</v>
      </c>
      <c r="G81" s="119">
        <f t="shared" si="30"/>
        <v>0.37234042553191488</v>
      </c>
      <c r="H81" s="115">
        <f t="shared" si="53"/>
        <v>0.15957446808510636</v>
      </c>
      <c r="I81" s="119">
        <f t="shared" si="64"/>
        <v>-7.3633333333333342</v>
      </c>
      <c r="J81" s="115">
        <f t="shared" si="54"/>
        <v>3.5250000000000012</v>
      </c>
      <c r="K81" s="119">
        <f t="shared" si="55"/>
        <v>0.4375</v>
      </c>
      <c r="L81" s="115">
        <f t="shared" si="56"/>
        <v>0.3014184397163121</v>
      </c>
      <c r="M81" s="102">
        <f t="shared" si="57"/>
        <v>2433.9539007092203</v>
      </c>
      <c r="N81" s="96">
        <f t="shared" si="58"/>
        <v>35.286295369211516</v>
      </c>
      <c r="O81" s="105">
        <f t="shared" si="48"/>
        <v>5.9</v>
      </c>
      <c r="P81" s="104">
        <f t="shared" si="65"/>
        <v>-652.17391304347825</v>
      </c>
      <c r="Q81" s="96">
        <f t="shared" si="14"/>
        <v>-45</v>
      </c>
      <c r="R81" s="96">
        <f t="shared" si="66"/>
        <v>0</v>
      </c>
      <c r="S81" s="96">
        <f t="shared" si="49"/>
        <v>-3.0052631578947366</v>
      </c>
      <c r="T81" s="104">
        <f t="shared" si="50"/>
        <v>0</v>
      </c>
      <c r="U81" s="96">
        <f t="shared" si="17"/>
        <v>45</v>
      </c>
      <c r="V81" s="105">
        <f t="shared" si="51"/>
        <v>0</v>
      </c>
      <c r="W81" s="124">
        <f t="shared" si="67"/>
        <v>5.405263157894737</v>
      </c>
      <c r="X81" s="96">
        <f t="shared" si="68"/>
        <v>10.533468286099865</v>
      </c>
      <c r="Y81" s="34">
        <f t="shared" si="35"/>
        <v>-1182.608695652174</v>
      </c>
      <c r="Z81" s="96">
        <f t="shared" si="59"/>
        <v>-40</v>
      </c>
      <c r="AA81" s="96">
        <f t="shared" si="69"/>
        <v>0</v>
      </c>
      <c r="AC81" s="104">
        <f t="shared" si="60"/>
        <v>599.17129201356806</v>
      </c>
      <c r="AD81" s="104">
        <f t="shared" si="61"/>
        <v>1625.3739016851353</v>
      </c>
      <c r="AF81" s="49" t="str">
        <f t="shared" si="62"/>
        <v xml:space="preserve"> </v>
      </c>
      <c r="AG81" s="52">
        <f t="shared" si="63"/>
        <v>599.17129201356806</v>
      </c>
    </row>
    <row r="82" spans="1:39" x14ac:dyDescent="0.25">
      <c r="A82" s="97">
        <v>-3.5</v>
      </c>
      <c r="B82" s="96">
        <v>6</v>
      </c>
      <c r="C82" s="98" t="s">
        <v>23</v>
      </c>
      <c r="D82" s="99" t="s">
        <v>1</v>
      </c>
      <c r="E82" s="100">
        <f t="shared" si="52"/>
        <v>95</v>
      </c>
      <c r="F82" s="101" t="s">
        <v>20</v>
      </c>
      <c r="G82" s="119">
        <f t="shared" ref="G82:G96" si="70">A82/(A82-B82)</f>
        <v>0.36842105263157893</v>
      </c>
      <c r="H82" s="115">
        <f t="shared" si="53"/>
        <v>0.15789473684210525</v>
      </c>
      <c r="I82" s="119">
        <f t="shared" si="64"/>
        <v>-7.520833333333333</v>
      </c>
      <c r="J82" s="115">
        <f t="shared" si="54"/>
        <v>3.5625</v>
      </c>
      <c r="K82" s="119">
        <f t="shared" si="55"/>
        <v>0.4375</v>
      </c>
      <c r="L82" s="115">
        <f t="shared" si="56"/>
        <v>0.29824561403508776</v>
      </c>
      <c r="M82" s="102">
        <f t="shared" si="57"/>
        <v>2408.3333333333335</v>
      </c>
      <c r="N82" s="96">
        <f t="shared" si="58"/>
        <v>35.441176470588232</v>
      </c>
      <c r="O82" s="105">
        <f t="shared" si="48"/>
        <v>6</v>
      </c>
      <c r="P82" s="104">
        <f t="shared" si="65"/>
        <v>-652.17391304347825</v>
      </c>
      <c r="Q82" s="96">
        <f t="shared" si="14"/>
        <v>-45</v>
      </c>
      <c r="R82" s="96">
        <f t="shared" si="66"/>
        <v>0</v>
      </c>
      <c r="S82" s="96">
        <f t="shared" si="49"/>
        <v>-3</v>
      </c>
      <c r="T82" s="104">
        <f t="shared" si="50"/>
        <v>0</v>
      </c>
      <c r="U82" s="96">
        <f t="shared" si="17"/>
        <v>45</v>
      </c>
      <c r="V82" s="105">
        <f t="shared" si="51"/>
        <v>0</v>
      </c>
      <c r="W82" s="124">
        <f t="shared" si="67"/>
        <v>5.5</v>
      </c>
      <c r="X82" s="96">
        <f t="shared" si="68"/>
        <v>10.628205128205128</v>
      </c>
      <c r="Y82" s="34">
        <f t="shared" si="35"/>
        <v>-1182.608695652174</v>
      </c>
      <c r="Z82" s="96">
        <f t="shared" si="59"/>
        <v>-40</v>
      </c>
      <c r="AA82" s="96">
        <f t="shared" si="69"/>
        <v>0</v>
      </c>
      <c r="AC82" s="104">
        <f t="shared" si="60"/>
        <v>573.55072463768124</v>
      </c>
      <c r="AD82" s="104">
        <f t="shared" si="61"/>
        <v>1620.0634057971015</v>
      </c>
      <c r="AF82" s="49" t="str">
        <f t="shared" si="62"/>
        <v xml:space="preserve"> </v>
      </c>
      <c r="AG82" s="52">
        <f t="shared" si="63"/>
        <v>573.55072463768124</v>
      </c>
    </row>
    <row r="83" spans="1:39" x14ac:dyDescent="0.25">
      <c r="A83" s="97">
        <v>-3.5</v>
      </c>
      <c r="B83" s="96">
        <v>6.1</v>
      </c>
      <c r="C83" s="98" t="s">
        <v>23</v>
      </c>
      <c r="D83" s="99" t="s">
        <v>1</v>
      </c>
      <c r="E83" s="100">
        <f t="shared" si="52"/>
        <v>95</v>
      </c>
      <c r="F83" s="101" t="s">
        <v>20</v>
      </c>
      <c r="G83" s="119">
        <f t="shared" si="70"/>
        <v>0.36458333333333337</v>
      </c>
      <c r="H83" s="115">
        <f t="shared" si="53"/>
        <v>0.15625</v>
      </c>
      <c r="I83" s="119">
        <f t="shared" si="64"/>
        <v>-7.68</v>
      </c>
      <c r="J83" s="115">
        <f t="shared" si="54"/>
        <v>3.5999999999999988</v>
      </c>
      <c r="K83" s="119">
        <f t="shared" si="55"/>
        <v>0.4375</v>
      </c>
      <c r="L83" s="115">
        <f t="shared" si="56"/>
        <v>0.29513888888888884</v>
      </c>
      <c r="M83" s="102">
        <f t="shared" si="57"/>
        <v>2383.2465277777774</v>
      </c>
      <c r="N83" s="96">
        <f t="shared" si="58"/>
        <v>35.592830882352949</v>
      </c>
      <c r="O83" s="105">
        <f t="shared" si="48"/>
        <v>6.1</v>
      </c>
      <c r="P83" s="104">
        <f t="shared" si="65"/>
        <v>-652.17391304347825</v>
      </c>
      <c r="Q83" s="96">
        <f t="shared" si="14"/>
        <v>-45</v>
      </c>
      <c r="R83" s="96">
        <f t="shared" si="66"/>
        <v>0</v>
      </c>
      <c r="S83" s="96">
        <f t="shared" si="49"/>
        <v>-2.9947368421052634</v>
      </c>
      <c r="T83" s="104">
        <f t="shared" si="50"/>
        <v>0</v>
      </c>
      <c r="U83" s="96">
        <f t="shared" si="17"/>
        <v>45</v>
      </c>
      <c r="V83" s="105">
        <f t="shared" si="51"/>
        <v>0</v>
      </c>
      <c r="W83" s="124">
        <f t="shared" si="67"/>
        <v>5.594736842105263</v>
      </c>
      <c r="X83" s="96">
        <f t="shared" si="68"/>
        <v>10.722941970310391</v>
      </c>
      <c r="Y83" s="34">
        <f t="shared" si="35"/>
        <v>-1182.608695652174</v>
      </c>
      <c r="Z83" s="96">
        <f t="shared" si="59"/>
        <v>-40</v>
      </c>
      <c r="AA83" s="96">
        <f t="shared" si="69"/>
        <v>0</v>
      </c>
      <c r="AC83" s="104">
        <f t="shared" si="60"/>
        <v>548.46391908212513</v>
      </c>
      <c r="AD83" s="104">
        <f t="shared" si="61"/>
        <v>1614.7866452719277</v>
      </c>
      <c r="AF83" s="49" t="str">
        <f t="shared" si="62"/>
        <v xml:space="preserve"> </v>
      </c>
      <c r="AG83" s="52">
        <f t="shared" si="63"/>
        <v>548.46391908212513</v>
      </c>
      <c r="AL83" s="2"/>
      <c r="AM83" s="2"/>
    </row>
    <row r="84" spans="1:39" x14ac:dyDescent="0.25">
      <c r="A84" s="97">
        <v>-3.5</v>
      </c>
      <c r="B84" s="97">
        <v>6.2</v>
      </c>
      <c r="C84" s="98" t="s">
        <v>23</v>
      </c>
      <c r="D84" s="99" t="s">
        <v>1</v>
      </c>
      <c r="E84" s="100">
        <f t="shared" si="52"/>
        <v>95</v>
      </c>
      <c r="F84" s="101" t="s">
        <v>20</v>
      </c>
      <c r="G84" s="119">
        <f t="shared" si="70"/>
        <v>0.36082474226804129</v>
      </c>
      <c r="H84" s="115">
        <f t="shared" si="53"/>
        <v>0.15463917525773196</v>
      </c>
      <c r="I84" s="119">
        <f t="shared" si="64"/>
        <v>-7.8408333333333324</v>
      </c>
      <c r="J84" s="115">
        <f t="shared" si="54"/>
        <v>3.6375000000000011</v>
      </c>
      <c r="K84" s="119">
        <f t="shared" si="55"/>
        <v>0.4375</v>
      </c>
      <c r="L84" s="115">
        <f t="shared" si="56"/>
        <v>0.29209621993127166</v>
      </c>
      <c r="M84" s="102">
        <f t="shared" si="57"/>
        <v>2358.6769759450185</v>
      </c>
      <c r="N84" s="96">
        <f t="shared" si="58"/>
        <v>35.741358399029714</v>
      </c>
      <c r="O84" s="105">
        <f t="shared" si="48"/>
        <v>6.1999999999999993</v>
      </c>
      <c r="P84" s="104">
        <f t="shared" si="65"/>
        <v>-652.17391304347825</v>
      </c>
      <c r="Q84" s="96">
        <f t="shared" si="14"/>
        <v>-45</v>
      </c>
      <c r="R84" s="96">
        <f t="shared" si="66"/>
        <v>0</v>
      </c>
      <c r="S84" s="96">
        <f t="shared" si="49"/>
        <v>-2.9894736842105263</v>
      </c>
      <c r="T84" s="104">
        <f t="shared" si="50"/>
        <v>0</v>
      </c>
      <c r="U84" s="96">
        <f t="shared" si="17"/>
        <v>45</v>
      </c>
      <c r="V84" s="105">
        <f t="shared" si="51"/>
        <v>0</v>
      </c>
      <c r="W84" s="124">
        <f t="shared" si="67"/>
        <v>5.689473684210526</v>
      </c>
      <c r="X84" s="96">
        <f t="shared" si="68"/>
        <v>10.817678812415654</v>
      </c>
      <c r="Y84" s="34">
        <f t="shared" si="35"/>
        <v>-1182.608695652174</v>
      </c>
      <c r="Z84" s="96">
        <f t="shared" si="59"/>
        <v>-40</v>
      </c>
      <c r="AA84" s="96">
        <f t="shared" si="69"/>
        <v>0</v>
      </c>
      <c r="AC84" s="104">
        <f t="shared" si="60"/>
        <v>523.89436724936627</v>
      </c>
      <c r="AD84" s="104">
        <f t="shared" si="61"/>
        <v>1609.5449305783397</v>
      </c>
      <c r="AF84" s="49" t="str">
        <f t="shared" si="62"/>
        <v xml:space="preserve"> </v>
      </c>
      <c r="AG84" s="52">
        <f t="shared" si="63"/>
        <v>523.89436724936627</v>
      </c>
    </row>
    <row r="85" spans="1:39" x14ac:dyDescent="0.25">
      <c r="A85" s="97">
        <v>-3.5</v>
      </c>
      <c r="B85" s="96">
        <v>6.3</v>
      </c>
      <c r="C85" s="98" t="s">
        <v>23</v>
      </c>
      <c r="D85" s="99" t="s">
        <v>1</v>
      </c>
      <c r="E85" s="100">
        <f t="shared" si="52"/>
        <v>95</v>
      </c>
      <c r="F85" s="101" t="s">
        <v>20</v>
      </c>
      <c r="G85" s="119">
        <f t="shared" si="70"/>
        <v>0.3571428571428571</v>
      </c>
      <c r="H85" s="115">
        <f t="shared" si="53"/>
        <v>0.15306122448979589</v>
      </c>
      <c r="I85" s="119">
        <f t="shared" si="64"/>
        <v>-8.0033333333333356</v>
      </c>
      <c r="J85" s="115">
        <f t="shared" si="54"/>
        <v>3.6749999999999989</v>
      </c>
      <c r="K85" s="119">
        <f t="shared" si="55"/>
        <v>0.4375</v>
      </c>
      <c r="L85" s="115">
        <f t="shared" si="56"/>
        <v>0.28911564625850328</v>
      </c>
      <c r="M85" s="102">
        <f t="shared" si="57"/>
        <v>2334.608843537414</v>
      </c>
      <c r="N85" s="96">
        <f t="shared" si="58"/>
        <v>35.886854741896769</v>
      </c>
      <c r="O85" s="105">
        <f t="shared" si="48"/>
        <v>6.3000000000000007</v>
      </c>
      <c r="P85" s="104">
        <f t="shared" si="65"/>
        <v>-652.17391304347825</v>
      </c>
      <c r="Q85" s="96">
        <f t="shared" si="14"/>
        <v>-45</v>
      </c>
      <c r="R85" s="96">
        <f t="shared" si="66"/>
        <v>0</v>
      </c>
      <c r="S85" s="96">
        <f t="shared" si="49"/>
        <v>-2.9842105263157892</v>
      </c>
      <c r="T85" s="104">
        <f t="shared" si="50"/>
        <v>0</v>
      </c>
      <c r="U85" s="96">
        <f t="shared" si="17"/>
        <v>45</v>
      </c>
      <c r="V85" s="105">
        <f t="shared" si="51"/>
        <v>0</v>
      </c>
      <c r="W85" s="124">
        <f t="shared" si="67"/>
        <v>5.7842105263157908</v>
      </c>
      <c r="X85" s="96">
        <f t="shared" si="68"/>
        <v>10.91241565452092</v>
      </c>
      <c r="Y85" s="34">
        <f t="shared" si="35"/>
        <v>-1182.608695652174</v>
      </c>
      <c r="Z85" s="96">
        <f t="shared" si="59"/>
        <v>-40</v>
      </c>
      <c r="AA85" s="96">
        <f t="shared" si="69"/>
        <v>0</v>
      </c>
      <c r="AC85" s="104">
        <f t="shared" si="60"/>
        <v>499.82623484176179</v>
      </c>
      <c r="AD85" s="104">
        <f t="shared" si="61"/>
        <v>1604.3394236021827</v>
      </c>
      <c r="AF85" s="49" t="str">
        <f t="shared" si="62"/>
        <v xml:space="preserve"> </v>
      </c>
      <c r="AG85" s="52">
        <f t="shared" si="63"/>
        <v>499.82623484176179</v>
      </c>
    </row>
    <row r="86" spans="1:39" x14ac:dyDescent="0.25">
      <c r="A86" s="97">
        <v>-3.5</v>
      </c>
      <c r="B86" s="96">
        <v>6.4</v>
      </c>
      <c r="C86" s="98" t="s">
        <v>23</v>
      </c>
      <c r="D86" s="99" t="s">
        <v>1</v>
      </c>
      <c r="E86" s="100">
        <f t="shared" si="52"/>
        <v>95</v>
      </c>
      <c r="F86" s="101" t="s">
        <v>20</v>
      </c>
      <c r="G86" s="119">
        <f t="shared" si="70"/>
        <v>0.35353535353535354</v>
      </c>
      <c r="H86" s="115">
        <f t="shared" si="53"/>
        <v>0.15151515151515152</v>
      </c>
      <c r="I86" s="119">
        <f t="shared" si="64"/>
        <v>-8.1675000000000004</v>
      </c>
      <c r="J86" s="115">
        <f t="shared" si="54"/>
        <v>3.7125000000000012</v>
      </c>
      <c r="K86" s="119">
        <f t="shared" si="55"/>
        <v>0.4375</v>
      </c>
      <c r="L86" s="115">
        <f t="shared" si="56"/>
        <v>0.28619528619528634</v>
      </c>
      <c r="M86" s="102">
        <f t="shared" si="57"/>
        <v>2311.0269360269372</v>
      </c>
      <c r="N86" s="96">
        <f t="shared" si="58"/>
        <v>36.029411764705884</v>
      </c>
      <c r="O86" s="105">
        <f t="shared" ref="O86:O117" si="71">A86-((A86-B86)/E86)*($AG$5-$AG$7)</f>
        <v>6.4</v>
      </c>
      <c r="P86" s="104">
        <f t="shared" si="65"/>
        <v>-652.17391304347825</v>
      </c>
      <c r="Q86" s="96">
        <f t="shared" si="14"/>
        <v>-45</v>
      </c>
      <c r="R86" s="96">
        <f t="shared" si="66"/>
        <v>0</v>
      </c>
      <c r="S86" s="96">
        <f t="shared" ref="S86:S117" si="72">A86-((A86-B86)/E86)*$AG$10</f>
        <v>-2.9789473684210526</v>
      </c>
      <c r="T86" s="104">
        <f t="shared" ref="T86:T117" si="73">IF(S86&lt;0,IF(S86&lt;-2.174,$AG$2,S86*(10^-3)*$AG$3*(-1)),IF(S86&gt;2.174,$AG$2*(-1),S86*(10^-3)*$AG$3*(-1)))*$AG$11</f>
        <v>0</v>
      </c>
      <c r="U86" s="96">
        <f t="shared" si="17"/>
        <v>45</v>
      </c>
      <c r="V86" s="105">
        <f t="shared" ref="V86:V117" si="74">IF(S86&lt;0,IF(S86&lt;$B$10,$AG$1,$AG$1*(1-(1-(S86/$B$10))^2)),0)*$AG$11</f>
        <v>0</v>
      </c>
      <c r="W86" s="124">
        <f t="shared" si="67"/>
        <v>5.878947368421052</v>
      </c>
      <c r="X86" s="96">
        <f t="shared" si="68"/>
        <v>11.00715249662618</v>
      </c>
      <c r="Y86" s="34">
        <f t="shared" ref="Y86:Y149" si="75">IF(X86&lt;0,IF(X86&lt;-$AK$10,$AK$11,X86*(10^-3)*$AK$12*(-1)),IF(X86&gt;$AK$10,$AK$11*(-1),X86*(10^-3)*$AK$12*(-1)))*$AK$7</f>
        <v>-1182.608695652174</v>
      </c>
      <c r="Z86" s="96">
        <f t="shared" si="59"/>
        <v>-40</v>
      </c>
      <c r="AA86" s="96">
        <f t="shared" si="69"/>
        <v>0</v>
      </c>
      <c r="AC86" s="104">
        <f t="shared" si="60"/>
        <v>476.24432733128492</v>
      </c>
      <c r="AD86" s="104">
        <f t="shared" si="61"/>
        <v>1599.1711499048461</v>
      </c>
      <c r="AF86" s="49" t="str">
        <f t="shared" si="62"/>
        <v xml:space="preserve"> </v>
      </c>
      <c r="AG86" s="52">
        <f t="shared" si="63"/>
        <v>476.24432733128492</v>
      </c>
    </row>
    <row r="87" spans="1:39" x14ac:dyDescent="0.25">
      <c r="A87" s="97">
        <v>-3.5</v>
      </c>
      <c r="B87" s="97">
        <v>6.5</v>
      </c>
      <c r="C87" s="98" t="s">
        <v>23</v>
      </c>
      <c r="D87" s="99" t="s">
        <v>1</v>
      </c>
      <c r="E87" s="100">
        <f t="shared" si="52"/>
        <v>95</v>
      </c>
      <c r="F87" s="101" t="s">
        <v>20</v>
      </c>
      <c r="G87" s="119">
        <f t="shared" si="70"/>
        <v>0.35</v>
      </c>
      <c r="H87" s="115">
        <f t="shared" si="53"/>
        <v>0.15</v>
      </c>
      <c r="I87" s="119">
        <f t="shared" si="64"/>
        <v>-8.3333333333333339</v>
      </c>
      <c r="J87" s="115">
        <f t="shared" si="54"/>
        <v>3.75</v>
      </c>
      <c r="K87" s="119">
        <f t="shared" si="55"/>
        <v>0.4375</v>
      </c>
      <c r="L87" s="115">
        <f t="shared" si="56"/>
        <v>0.28333333333333333</v>
      </c>
      <c r="M87" s="102">
        <f t="shared" si="57"/>
        <v>2287.9166666666665</v>
      </c>
      <c r="N87" s="96">
        <f t="shared" si="58"/>
        <v>36.169117647058826</v>
      </c>
      <c r="O87" s="105">
        <f t="shared" si="71"/>
        <v>6.5</v>
      </c>
      <c r="P87" s="104">
        <f t="shared" si="65"/>
        <v>-652.17391304347825</v>
      </c>
      <c r="Q87" s="96">
        <f t="shared" si="14"/>
        <v>-45</v>
      </c>
      <c r="R87" s="96">
        <f t="shared" si="66"/>
        <v>0</v>
      </c>
      <c r="S87" s="96">
        <f t="shared" si="72"/>
        <v>-2.9736842105263159</v>
      </c>
      <c r="T87" s="104">
        <f t="shared" si="73"/>
        <v>0</v>
      </c>
      <c r="U87" s="96">
        <f t="shared" si="17"/>
        <v>45</v>
      </c>
      <c r="V87" s="105">
        <f t="shared" si="74"/>
        <v>0</v>
      </c>
      <c r="W87" s="124">
        <f t="shared" si="67"/>
        <v>5.973684210526315</v>
      </c>
      <c r="X87" s="96">
        <f t="shared" si="68"/>
        <v>11.101889338731443</v>
      </c>
      <c r="Y87" s="34">
        <f t="shared" si="75"/>
        <v>-1182.608695652174</v>
      </c>
      <c r="Z87" s="96">
        <f t="shared" si="59"/>
        <v>-40</v>
      </c>
      <c r="AA87" s="96">
        <f t="shared" si="69"/>
        <v>0</v>
      </c>
      <c r="AC87" s="104">
        <f t="shared" si="60"/>
        <v>453.13405797101427</v>
      </c>
      <c r="AD87" s="104">
        <f t="shared" si="61"/>
        <v>1594.0410099637684</v>
      </c>
      <c r="AF87" s="49" t="str">
        <f t="shared" si="62"/>
        <v xml:space="preserve"> </v>
      </c>
      <c r="AG87" s="52">
        <f t="shared" si="63"/>
        <v>453.13405797101427</v>
      </c>
    </row>
    <row r="88" spans="1:39" x14ac:dyDescent="0.25">
      <c r="A88" s="97">
        <v>-3.5</v>
      </c>
      <c r="B88" s="96">
        <v>6.6</v>
      </c>
      <c r="C88" s="98" t="s">
        <v>23</v>
      </c>
      <c r="D88" s="99" t="s">
        <v>1</v>
      </c>
      <c r="E88" s="100">
        <f t="shared" si="52"/>
        <v>95</v>
      </c>
      <c r="F88" s="101" t="s">
        <v>20</v>
      </c>
      <c r="G88" s="119">
        <f t="shared" si="70"/>
        <v>0.34653465346534656</v>
      </c>
      <c r="H88" s="115">
        <f t="shared" si="53"/>
        <v>0.14851485148514851</v>
      </c>
      <c r="I88" s="119">
        <f t="shared" si="64"/>
        <v>-8.5008333333333326</v>
      </c>
      <c r="J88" s="115">
        <f t="shared" si="54"/>
        <v>3.7874999999999988</v>
      </c>
      <c r="K88" s="119">
        <f t="shared" si="55"/>
        <v>0.4375</v>
      </c>
      <c r="L88" s="115">
        <f t="shared" si="56"/>
        <v>0.28052805280528048</v>
      </c>
      <c r="M88" s="102">
        <f t="shared" si="57"/>
        <v>2265.26402640264</v>
      </c>
      <c r="N88" s="96">
        <f t="shared" si="58"/>
        <v>36.306057076295872</v>
      </c>
      <c r="O88" s="105">
        <f t="shared" si="71"/>
        <v>6.6</v>
      </c>
      <c r="P88" s="104">
        <f t="shared" si="65"/>
        <v>-652.17391304347825</v>
      </c>
      <c r="Q88" s="96">
        <f t="shared" si="14"/>
        <v>-45</v>
      </c>
      <c r="R88" s="96">
        <f t="shared" si="66"/>
        <v>0</v>
      </c>
      <c r="S88" s="96">
        <f t="shared" si="72"/>
        <v>-2.9684210526315788</v>
      </c>
      <c r="T88" s="104">
        <f t="shared" si="73"/>
        <v>0</v>
      </c>
      <c r="U88" s="96">
        <f t="shared" si="17"/>
        <v>45</v>
      </c>
      <c r="V88" s="105">
        <f t="shared" si="74"/>
        <v>0</v>
      </c>
      <c r="W88" s="124">
        <f t="shared" si="67"/>
        <v>6.0684210526315798</v>
      </c>
      <c r="X88" s="96">
        <f t="shared" si="68"/>
        <v>11.196626180836709</v>
      </c>
      <c r="Y88" s="34">
        <f t="shared" si="75"/>
        <v>-1182.608695652174</v>
      </c>
      <c r="Z88" s="96">
        <f t="shared" si="59"/>
        <v>-40</v>
      </c>
      <c r="AA88" s="96">
        <f t="shared" si="69"/>
        <v>0</v>
      </c>
      <c r="AC88" s="104">
        <f t="shared" si="60"/>
        <v>430.48141770698771</v>
      </c>
      <c r="AD88" s="104">
        <f t="shared" si="61"/>
        <v>1588.9497894849751</v>
      </c>
      <c r="AF88" s="49" t="str">
        <f t="shared" si="62"/>
        <v xml:space="preserve"> </v>
      </c>
      <c r="AG88" s="52">
        <f t="shared" si="63"/>
        <v>430.48141770698771</v>
      </c>
    </row>
    <row r="89" spans="1:39" x14ac:dyDescent="0.25">
      <c r="A89" s="97">
        <v>-3.5</v>
      </c>
      <c r="B89" s="96">
        <v>6.7</v>
      </c>
      <c r="C89" s="98" t="s">
        <v>23</v>
      </c>
      <c r="D89" s="99" t="s">
        <v>1</v>
      </c>
      <c r="E89" s="100">
        <f t="shared" si="52"/>
        <v>95</v>
      </c>
      <c r="F89" s="101" t="s">
        <v>20</v>
      </c>
      <c r="G89" s="119">
        <f t="shared" si="70"/>
        <v>0.34313725490196079</v>
      </c>
      <c r="H89" s="115">
        <f t="shared" si="53"/>
        <v>0.14705882352941177</v>
      </c>
      <c r="I89" s="119">
        <f t="shared" si="64"/>
        <v>-8.67</v>
      </c>
      <c r="J89" s="115">
        <f t="shared" si="54"/>
        <v>3.8250000000000011</v>
      </c>
      <c r="K89" s="119">
        <f t="shared" si="55"/>
        <v>0.4375</v>
      </c>
      <c r="L89" s="115">
        <f t="shared" si="56"/>
        <v>0.2777777777777779</v>
      </c>
      <c r="M89" s="102">
        <f t="shared" si="57"/>
        <v>2243.0555555555566</v>
      </c>
      <c r="N89" s="96">
        <f t="shared" si="58"/>
        <v>36.440311418685113</v>
      </c>
      <c r="O89" s="105">
        <f t="shared" si="71"/>
        <v>6.6999999999999993</v>
      </c>
      <c r="P89" s="104">
        <f t="shared" si="65"/>
        <v>-652.17391304347825</v>
      </c>
      <c r="Q89" s="96">
        <f t="shared" si="14"/>
        <v>-45</v>
      </c>
      <c r="R89" s="96">
        <f t="shared" si="66"/>
        <v>0</v>
      </c>
      <c r="S89" s="96">
        <f t="shared" si="72"/>
        <v>-2.9631578947368422</v>
      </c>
      <c r="T89" s="104">
        <f t="shared" si="73"/>
        <v>0</v>
      </c>
      <c r="U89" s="96">
        <f t="shared" si="17"/>
        <v>45</v>
      </c>
      <c r="V89" s="105">
        <f t="shared" si="74"/>
        <v>0</v>
      </c>
      <c r="W89" s="124">
        <f t="shared" si="67"/>
        <v>6.1631578947368411</v>
      </c>
      <c r="X89" s="96">
        <f t="shared" si="68"/>
        <v>11.291363022941969</v>
      </c>
      <c r="Y89" s="34">
        <f t="shared" si="75"/>
        <v>-1182.608695652174</v>
      </c>
      <c r="Z89" s="96">
        <f t="shared" si="59"/>
        <v>-40</v>
      </c>
      <c r="AA89" s="96">
        <f t="shared" si="69"/>
        <v>0</v>
      </c>
      <c r="AC89" s="104">
        <f t="shared" si="60"/>
        <v>408.27294685990432</v>
      </c>
      <c r="AD89" s="104">
        <f t="shared" si="61"/>
        <v>1583.8981688689971</v>
      </c>
      <c r="AF89" s="49" t="str">
        <f t="shared" si="62"/>
        <v xml:space="preserve"> </v>
      </c>
      <c r="AG89" s="52">
        <f t="shared" si="63"/>
        <v>408.27294685990432</v>
      </c>
    </row>
    <row r="90" spans="1:39" x14ac:dyDescent="0.25">
      <c r="A90" s="97">
        <v>-3.5</v>
      </c>
      <c r="B90" s="97">
        <v>6.8</v>
      </c>
      <c r="C90" s="98" t="s">
        <v>23</v>
      </c>
      <c r="D90" s="99" t="s">
        <v>1</v>
      </c>
      <c r="E90" s="100">
        <f t="shared" si="52"/>
        <v>95</v>
      </c>
      <c r="F90" s="101" t="s">
        <v>20</v>
      </c>
      <c r="G90" s="119">
        <f t="shared" si="70"/>
        <v>0.33980582524271841</v>
      </c>
      <c r="H90" s="115">
        <f t="shared" si="53"/>
        <v>0.14563106796116504</v>
      </c>
      <c r="I90" s="119">
        <f t="shared" si="64"/>
        <v>-8.8408333333333342</v>
      </c>
      <c r="J90" s="115">
        <f t="shared" si="54"/>
        <v>3.8624999999999989</v>
      </c>
      <c r="K90" s="119">
        <f t="shared" si="55"/>
        <v>0.4375</v>
      </c>
      <c r="L90" s="115">
        <f t="shared" si="56"/>
        <v>0.27508090614886715</v>
      </c>
      <c r="M90" s="102">
        <f t="shared" si="57"/>
        <v>2221.2783171521023</v>
      </c>
      <c r="N90" s="96">
        <f t="shared" si="58"/>
        <v>36.571958880639635</v>
      </c>
      <c r="O90" s="105">
        <f t="shared" si="71"/>
        <v>6.8000000000000007</v>
      </c>
      <c r="P90" s="104">
        <f t="shared" si="65"/>
        <v>-652.17391304347825</v>
      </c>
      <c r="Q90" s="96">
        <f t="shared" si="14"/>
        <v>-45</v>
      </c>
      <c r="R90" s="96">
        <f t="shared" si="66"/>
        <v>0</v>
      </c>
      <c r="S90" s="96">
        <f t="shared" si="72"/>
        <v>-2.9578947368421051</v>
      </c>
      <c r="T90" s="104">
        <f t="shared" si="73"/>
        <v>0</v>
      </c>
      <c r="U90" s="96">
        <f t="shared" si="17"/>
        <v>45</v>
      </c>
      <c r="V90" s="105">
        <f t="shared" si="74"/>
        <v>0</v>
      </c>
      <c r="W90" s="124">
        <f t="shared" si="67"/>
        <v>6.2578947368421058</v>
      </c>
      <c r="X90" s="96">
        <f t="shared" si="68"/>
        <v>11.386099865047235</v>
      </c>
      <c r="Y90" s="34">
        <f t="shared" si="75"/>
        <v>-1182.608695652174</v>
      </c>
      <c r="Z90" s="96">
        <f t="shared" si="59"/>
        <v>-40</v>
      </c>
      <c r="AA90" s="96">
        <f t="shared" si="69"/>
        <v>0</v>
      </c>
      <c r="AC90" s="104">
        <f t="shared" si="60"/>
        <v>386.49570845645007</v>
      </c>
      <c r="AD90" s="104">
        <f t="shared" si="61"/>
        <v>1578.8867319038657</v>
      </c>
      <c r="AF90" s="49" t="str">
        <f t="shared" si="62"/>
        <v xml:space="preserve"> </v>
      </c>
      <c r="AG90" s="52">
        <f t="shared" si="63"/>
        <v>386.49570845645007</v>
      </c>
    </row>
    <row r="91" spans="1:39" x14ac:dyDescent="0.25">
      <c r="A91" s="97">
        <v>-3.5</v>
      </c>
      <c r="B91" s="96">
        <v>6.9</v>
      </c>
      <c r="C91" s="98" t="s">
        <v>23</v>
      </c>
      <c r="D91" s="99" t="s">
        <v>1</v>
      </c>
      <c r="E91" s="100">
        <f t="shared" si="52"/>
        <v>95</v>
      </c>
      <c r="F91" s="101" t="s">
        <v>20</v>
      </c>
      <c r="G91" s="119">
        <f t="shared" si="70"/>
        <v>0.33653846153846151</v>
      </c>
      <c r="H91" s="115">
        <f t="shared" si="53"/>
        <v>0.14423076923076922</v>
      </c>
      <c r="I91" s="119">
        <f t="shared" si="64"/>
        <v>-9.0133333333333336</v>
      </c>
      <c r="J91" s="115">
        <f t="shared" si="54"/>
        <v>3.9000000000000012</v>
      </c>
      <c r="K91" s="119">
        <f t="shared" si="55"/>
        <v>0.4375</v>
      </c>
      <c r="L91" s="115">
        <f t="shared" si="56"/>
        <v>0.27243589743589752</v>
      </c>
      <c r="M91" s="102">
        <f t="shared" si="57"/>
        <v>2199.9198717948725</v>
      </c>
      <c r="N91" s="96">
        <f t="shared" si="58"/>
        <v>36.701074660633481</v>
      </c>
      <c r="O91" s="105">
        <f t="shared" si="71"/>
        <v>6.9</v>
      </c>
      <c r="P91" s="104">
        <f t="shared" si="65"/>
        <v>-652.17391304347825</v>
      </c>
      <c r="Q91" s="96">
        <f t="shared" si="14"/>
        <v>-45</v>
      </c>
      <c r="R91" s="96">
        <f t="shared" si="66"/>
        <v>0</v>
      </c>
      <c r="S91" s="96">
        <f t="shared" si="72"/>
        <v>-2.9526315789473685</v>
      </c>
      <c r="T91" s="104">
        <f t="shared" si="73"/>
        <v>0</v>
      </c>
      <c r="U91" s="96">
        <f t="shared" si="17"/>
        <v>45</v>
      </c>
      <c r="V91" s="105">
        <f t="shared" si="74"/>
        <v>0</v>
      </c>
      <c r="W91" s="124">
        <f t="shared" si="67"/>
        <v>6.3526315789473689</v>
      </c>
      <c r="X91" s="96">
        <f t="shared" si="68"/>
        <v>11.480836707152498</v>
      </c>
      <c r="Y91" s="34">
        <f t="shared" si="75"/>
        <v>-1182.608695652174</v>
      </c>
      <c r="Z91" s="96">
        <f t="shared" si="59"/>
        <v>-40</v>
      </c>
      <c r="AA91" s="96">
        <f t="shared" si="69"/>
        <v>0</v>
      </c>
      <c r="AC91" s="104">
        <f t="shared" si="60"/>
        <v>365.13726309922026</v>
      </c>
      <c r="AD91" s="104">
        <f t="shared" si="61"/>
        <v>1573.9159737519833</v>
      </c>
      <c r="AF91" s="49" t="str">
        <f t="shared" si="62"/>
        <v xml:space="preserve"> </v>
      </c>
      <c r="AG91" s="52">
        <f t="shared" si="63"/>
        <v>365.13726309922026</v>
      </c>
    </row>
    <row r="92" spans="1:39" x14ac:dyDescent="0.25">
      <c r="A92" s="97">
        <v>-3.5</v>
      </c>
      <c r="B92" s="96">
        <v>7</v>
      </c>
      <c r="C92" s="98" t="s">
        <v>23</v>
      </c>
      <c r="D92" s="99" t="s">
        <v>1</v>
      </c>
      <c r="E92" s="100">
        <f t="shared" si="52"/>
        <v>95</v>
      </c>
      <c r="F92" s="101" t="s">
        <v>20</v>
      </c>
      <c r="G92" s="119">
        <f t="shared" si="70"/>
        <v>0.33333333333333331</v>
      </c>
      <c r="H92" s="115">
        <f t="shared" si="53"/>
        <v>0.14285714285714285</v>
      </c>
      <c r="I92" s="119">
        <f t="shared" si="64"/>
        <v>-9.1875</v>
      </c>
      <c r="J92" s="115">
        <f t="shared" si="54"/>
        <v>3.9375</v>
      </c>
      <c r="K92" s="119">
        <f t="shared" si="55"/>
        <v>0.4375</v>
      </c>
      <c r="L92" s="115">
        <f t="shared" si="56"/>
        <v>0.26984126984126983</v>
      </c>
      <c r="M92" s="102">
        <f t="shared" si="57"/>
        <v>2178.968253968254</v>
      </c>
      <c r="N92" s="96">
        <f t="shared" si="58"/>
        <v>36.827731092436977</v>
      </c>
      <c r="O92" s="105">
        <f t="shared" si="71"/>
        <v>7</v>
      </c>
      <c r="P92" s="104">
        <f t="shared" si="65"/>
        <v>-652.17391304347825</v>
      </c>
      <c r="Q92" s="96">
        <f t="shared" si="14"/>
        <v>-45</v>
      </c>
      <c r="R92" s="96">
        <f t="shared" si="66"/>
        <v>0</v>
      </c>
      <c r="S92" s="96">
        <f t="shared" si="72"/>
        <v>-2.9473684210526319</v>
      </c>
      <c r="T92" s="104">
        <f t="shared" si="73"/>
        <v>0</v>
      </c>
      <c r="U92" s="96">
        <f t="shared" si="17"/>
        <v>45</v>
      </c>
      <c r="V92" s="105">
        <f t="shared" si="74"/>
        <v>0</v>
      </c>
      <c r="W92" s="124">
        <f t="shared" si="67"/>
        <v>6.4473684210526319</v>
      </c>
      <c r="X92" s="96">
        <f t="shared" si="68"/>
        <v>11.575573549257761</v>
      </c>
      <c r="Y92" s="34">
        <f t="shared" si="75"/>
        <v>-1182.608695652174</v>
      </c>
      <c r="Z92" s="96">
        <f t="shared" si="59"/>
        <v>-40</v>
      </c>
      <c r="AA92" s="96">
        <f t="shared" si="69"/>
        <v>0</v>
      </c>
      <c r="AC92" s="104">
        <f t="shared" si="60"/>
        <v>344.18564527260173</v>
      </c>
      <c r="AD92" s="104">
        <f t="shared" si="61"/>
        <v>1568.9863082914328</v>
      </c>
      <c r="AF92" s="49" t="str">
        <f t="shared" si="62"/>
        <v xml:space="preserve"> </v>
      </c>
      <c r="AG92" s="52">
        <f t="shared" si="63"/>
        <v>344.18564527260173</v>
      </c>
    </row>
    <row r="93" spans="1:39" x14ac:dyDescent="0.25">
      <c r="A93" s="97">
        <v>-3.5</v>
      </c>
      <c r="B93" s="97">
        <v>7.1</v>
      </c>
      <c r="C93" s="98" t="s">
        <v>23</v>
      </c>
      <c r="D93" s="99" t="s">
        <v>1</v>
      </c>
      <c r="E93" s="100">
        <f t="shared" si="52"/>
        <v>95</v>
      </c>
      <c r="F93" s="101" t="s">
        <v>20</v>
      </c>
      <c r="G93" s="119">
        <f t="shared" si="70"/>
        <v>0.33018867924528306</v>
      </c>
      <c r="H93" s="115">
        <f t="shared" si="53"/>
        <v>0.14150943396226415</v>
      </c>
      <c r="I93" s="119">
        <f t="shared" si="64"/>
        <v>-9.3633333333333333</v>
      </c>
      <c r="J93" s="115">
        <f t="shared" si="54"/>
        <v>3.9749999999999988</v>
      </c>
      <c r="K93" s="119">
        <f t="shared" si="55"/>
        <v>0.4375</v>
      </c>
      <c r="L93" s="115">
        <f t="shared" si="56"/>
        <v>0.26729559748427667</v>
      </c>
      <c r="M93" s="102">
        <f t="shared" si="57"/>
        <v>2158.4119496855342</v>
      </c>
      <c r="N93" s="96">
        <f t="shared" si="58"/>
        <v>36.951997780244184</v>
      </c>
      <c r="O93" s="105">
        <f t="shared" si="71"/>
        <v>7.1</v>
      </c>
      <c r="P93" s="104">
        <f t="shared" si="65"/>
        <v>-652.17391304347825</v>
      </c>
      <c r="Q93" s="96">
        <f t="shared" si="14"/>
        <v>-45</v>
      </c>
      <c r="R93" s="96">
        <f t="shared" si="66"/>
        <v>0</v>
      </c>
      <c r="S93" s="96">
        <f t="shared" si="72"/>
        <v>-2.9421052631578948</v>
      </c>
      <c r="T93" s="104">
        <f t="shared" si="73"/>
        <v>0</v>
      </c>
      <c r="U93" s="96">
        <f t="shared" si="17"/>
        <v>45</v>
      </c>
      <c r="V93" s="105">
        <f t="shared" si="74"/>
        <v>0</v>
      </c>
      <c r="W93" s="124">
        <f t="shared" si="67"/>
        <v>6.5421052631578949</v>
      </c>
      <c r="X93" s="96">
        <f t="shared" si="68"/>
        <v>11.670310391363024</v>
      </c>
      <c r="Y93" s="34">
        <f t="shared" si="75"/>
        <v>-1182.608695652174</v>
      </c>
      <c r="Z93" s="96">
        <f t="shared" si="59"/>
        <v>-40</v>
      </c>
      <c r="AA93" s="96">
        <f t="shared" si="69"/>
        <v>0</v>
      </c>
      <c r="AC93" s="104">
        <f t="shared" si="60"/>
        <v>323.62934098988194</v>
      </c>
      <c r="AD93" s="104">
        <f t="shared" si="61"/>
        <v>1564.0980748667585</v>
      </c>
      <c r="AF93" s="49" t="str">
        <f t="shared" si="62"/>
        <v xml:space="preserve"> </v>
      </c>
      <c r="AG93" s="52">
        <f t="shared" si="63"/>
        <v>323.62934098988194</v>
      </c>
    </row>
    <row r="94" spans="1:39" x14ac:dyDescent="0.25">
      <c r="A94" s="97">
        <v>-3.5</v>
      </c>
      <c r="B94" s="96">
        <v>7.2</v>
      </c>
      <c r="C94" s="98" t="s">
        <v>23</v>
      </c>
      <c r="D94" s="99" t="s">
        <v>1</v>
      </c>
      <c r="E94" s="100">
        <f t="shared" si="52"/>
        <v>95</v>
      </c>
      <c r="F94" s="101" t="s">
        <v>20</v>
      </c>
      <c r="G94" s="119">
        <f t="shared" si="70"/>
        <v>0.32710280373831779</v>
      </c>
      <c r="H94" s="115">
        <f t="shared" si="53"/>
        <v>0.14018691588785048</v>
      </c>
      <c r="I94" s="119">
        <f t="shared" si="64"/>
        <v>-9.5408333333333317</v>
      </c>
      <c r="J94" s="115">
        <f t="shared" si="54"/>
        <v>4.0125000000000011</v>
      </c>
      <c r="K94" s="119">
        <f t="shared" si="55"/>
        <v>0.4375</v>
      </c>
      <c r="L94" s="115">
        <f t="shared" si="56"/>
        <v>0.26479750778816213</v>
      </c>
      <c r="M94" s="102">
        <f t="shared" si="57"/>
        <v>2138.239875389409</v>
      </c>
      <c r="N94" s="96">
        <f t="shared" si="58"/>
        <v>37.073941726223197</v>
      </c>
      <c r="O94" s="105">
        <f t="shared" si="71"/>
        <v>7.1999999999999993</v>
      </c>
      <c r="P94" s="104">
        <f t="shared" si="65"/>
        <v>-652.17391304347825</v>
      </c>
      <c r="Q94" s="96">
        <f t="shared" si="14"/>
        <v>-45</v>
      </c>
      <c r="R94" s="96">
        <f t="shared" si="66"/>
        <v>0</v>
      </c>
      <c r="S94" s="96">
        <f t="shared" si="72"/>
        <v>-2.9368421052631577</v>
      </c>
      <c r="T94" s="104">
        <f t="shared" si="73"/>
        <v>0</v>
      </c>
      <c r="U94" s="96">
        <f t="shared" si="17"/>
        <v>45</v>
      </c>
      <c r="V94" s="105">
        <f t="shared" si="74"/>
        <v>0</v>
      </c>
      <c r="W94" s="124">
        <f t="shared" si="67"/>
        <v>6.6368421052631579</v>
      </c>
      <c r="X94" s="96">
        <f t="shared" si="68"/>
        <v>11.765047233468287</v>
      </c>
      <c r="Y94" s="34">
        <f t="shared" si="75"/>
        <v>-1182.608695652174</v>
      </c>
      <c r="Z94" s="96">
        <f t="shared" si="59"/>
        <v>-40</v>
      </c>
      <c r="AA94" s="96">
        <f t="shared" si="69"/>
        <v>0</v>
      </c>
      <c r="AC94" s="104">
        <f t="shared" si="60"/>
        <v>303.45726669375676</v>
      </c>
      <c r="AD94" s="104">
        <f t="shared" si="61"/>
        <v>1559.251544499172</v>
      </c>
      <c r="AF94" s="49" t="str">
        <f t="shared" si="62"/>
        <v xml:space="preserve"> </v>
      </c>
      <c r="AG94" s="52">
        <f t="shared" si="63"/>
        <v>303.45726669375676</v>
      </c>
    </row>
    <row r="95" spans="1:39" x14ac:dyDescent="0.25">
      <c r="A95" s="97">
        <v>-3.5</v>
      </c>
      <c r="B95" s="96">
        <v>7.3</v>
      </c>
      <c r="C95" s="98" t="s">
        <v>23</v>
      </c>
      <c r="D95" s="99" t="s">
        <v>1</v>
      </c>
      <c r="E95" s="100">
        <f t="shared" si="52"/>
        <v>95</v>
      </c>
      <c r="F95" s="101" t="s">
        <v>20</v>
      </c>
      <c r="G95" s="119">
        <f t="shared" si="70"/>
        <v>0.32407407407407407</v>
      </c>
      <c r="H95" s="115">
        <f t="shared" si="53"/>
        <v>0.13888888888888887</v>
      </c>
      <c r="I95" s="119">
        <f t="shared" si="64"/>
        <v>-9.7200000000000006</v>
      </c>
      <c r="J95" s="115">
        <f t="shared" si="54"/>
        <v>4.0499999999999989</v>
      </c>
      <c r="K95" s="119">
        <f t="shared" si="55"/>
        <v>0.4375</v>
      </c>
      <c r="L95" s="115">
        <f t="shared" si="56"/>
        <v>0.26234567901234551</v>
      </c>
      <c r="M95" s="102">
        <f t="shared" si="57"/>
        <v>2118.4413580246901</v>
      </c>
      <c r="N95" s="96">
        <f t="shared" si="58"/>
        <v>37.193627450980394</v>
      </c>
      <c r="O95" s="105">
        <f t="shared" si="71"/>
        <v>7.3000000000000007</v>
      </c>
      <c r="P95" s="104">
        <f t="shared" si="65"/>
        <v>-652.17391304347825</v>
      </c>
      <c r="Q95" s="96">
        <f t="shared" si="14"/>
        <v>-45</v>
      </c>
      <c r="R95" s="96">
        <f t="shared" si="66"/>
        <v>0</v>
      </c>
      <c r="S95" s="96">
        <f t="shared" si="72"/>
        <v>-2.9315789473684211</v>
      </c>
      <c r="T95" s="104">
        <f t="shared" si="73"/>
        <v>0</v>
      </c>
      <c r="U95" s="96">
        <f t="shared" si="17"/>
        <v>45</v>
      </c>
      <c r="V95" s="105">
        <f t="shared" si="74"/>
        <v>0</v>
      </c>
      <c r="W95" s="124">
        <f t="shared" si="67"/>
        <v>6.7315789473684209</v>
      </c>
      <c r="X95" s="96">
        <f t="shared" si="68"/>
        <v>11.85978407557355</v>
      </c>
      <c r="Y95" s="34">
        <f t="shared" si="75"/>
        <v>-1182.608695652174</v>
      </c>
      <c r="Z95" s="96">
        <f t="shared" si="59"/>
        <v>-40</v>
      </c>
      <c r="AA95" s="96">
        <f t="shared" si="69"/>
        <v>0</v>
      </c>
      <c r="AC95" s="104">
        <f t="shared" si="60"/>
        <v>283.65874932903785</v>
      </c>
      <c r="AD95" s="104">
        <f t="shared" si="61"/>
        <v>1554.446925601628</v>
      </c>
      <c r="AF95" s="49" t="str">
        <f t="shared" si="62"/>
        <v xml:space="preserve"> </v>
      </c>
      <c r="AG95" s="52">
        <f t="shared" si="63"/>
        <v>283.65874932903785</v>
      </c>
    </row>
    <row r="96" spans="1:39" x14ac:dyDescent="0.25">
      <c r="A96" s="97">
        <v>-3.5</v>
      </c>
      <c r="B96" s="96">
        <v>7.4</v>
      </c>
      <c r="C96" s="98" t="s">
        <v>23</v>
      </c>
      <c r="D96" s="99" t="s">
        <v>1</v>
      </c>
      <c r="E96" s="100">
        <f t="shared" si="52"/>
        <v>95</v>
      </c>
      <c r="F96" s="101" t="s">
        <v>20</v>
      </c>
      <c r="G96" s="119">
        <f t="shared" si="70"/>
        <v>0.32110091743119262</v>
      </c>
      <c r="H96" s="115">
        <f t="shared" si="53"/>
        <v>0.13761467889908258</v>
      </c>
      <c r="I96" s="119">
        <f t="shared" si="64"/>
        <v>-9.9008333333333329</v>
      </c>
      <c r="J96" s="115">
        <f t="shared" si="54"/>
        <v>4.0875000000000012</v>
      </c>
      <c r="K96" s="119">
        <f t="shared" si="55"/>
        <v>0.4375</v>
      </c>
      <c r="L96" s="115">
        <f t="shared" si="56"/>
        <v>0.25993883792048944</v>
      </c>
      <c r="M96" s="102">
        <f t="shared" si="57"/>
        <v>2099.0061162079523</v>
      </c>
      <c r="N96" s="96">
        <f t="shared" si="58"/>
        <v>37.311117107393422</v>
      </c>
      <c r="O96" s="105">
        <f t="shared" si="71"/>
        <v>7.4</v>
      </c>
      <c r="P96" s="104">
        <f t="shared" si="65"/>
        <v>-652.17391304347825</v>
      </c>
      <c r="Q96" s="96">
        <f t="shared" si="14"/>
        <v>-45</v>
      </c>
      <c r="R96" s="96">
        <f t="shared" si="66"/>
        <v>0</v>
      </c>
      <c r="S96" s="96">
        <f t="shared" si="72"/>
        <v>-2.9263157894736844</v>
      </c>
      <c r="T96" s="104">
        <f t="shared" si="73"/>
        <v>0</v>
      </c>
      <c r="U96" s="96">
        <f t="shared" si="17"/>
        <v>45</v>
      </c>
      <c r="V96" s="105">
        <f t="shared" si="74"/>
        <v>0</v>
      </c>
      <c r="W96" s="124">
        <f t="shared" si="67"/>
        <v>6.8263157894736857</v>
      </c>
      <c r="X96" s="96">
        <f t="shared" si="68"/>
        <v>11.954520917678813</v>
      </c>
      <c r="Y96" s="34">
        <f t="shared" si="75"/>
        <v>-1182.608695652174</v>
      </c>
      <c r="Z96" s="96">
        <f t="shared" si="59"/>
        <v>-40</v>
      </c>
      <c r="AA96" s="96">
        <f t="shared" si="69"/>
        <v>0</v>
      </c>
      <c r="AC96" s="104">
        <f t="shared" si="60"/>
        <v>264.2235075123001</v>
      </c>
      <c r="AD96" s="104">
        <f t="shared" si="61"/>
        <v>1549.6843692401342</v>
      </c>
      <c r="AF96" s="49" t="str">
        <f t="shared" si="62"/>
        <v xml:space="preserve"> </v>
      </c>
      <c r="AG96" s="52">
        <f t="shared" si="63"/>
        <v>264.2235075123001</v>
      </c>
    </row>
    <row r="97" spans="1:33" x14ac:dyDescent="0.25">
      <c r="A97" s="97">
        <v>-3.5</v>
      </c>
      <c r="B97" s="97">
        <v>7.5</v>
      </c>
      <c r="C97" s="98" t="s">
        <v>23</v>
      </c>
      <c r="D97" s="99" t="s">
        <v>1</v>
      </c>
      <c r="E97" s="100">
        <f t="shared" si="52"/>
        <v>95</v>
      </c>
      <c r="F97" s="101" t="s">
        <v>20</v>
      </c>
      <c r="G97" s="119">
        <f>A97/(A97-B97)</f>
        <v>0.31818181818181818</v>
      </c>
      <c r="H97" s="115">
        <f t="shared" si="53"/>
        <v>0.13636363636363635</v>
      </c>
      <c r="I97" s="119">
        <f t="shared" si="64"/>
        <v>-10.083333333333334</v>
      </c>
      <c r="J97" s="115">
        <f t="shared" si="54"/>
        <v>4.125</v>
      </c>
      <c r="K97" s="119">
        <f t="shared" si="55"/>
        <v>0.4375</v>
      </c>
      <c r="L97" s="115">
        <f t="shared" si="56"/>
        <v>0.25757575757575757</v>
      </c>
      <c r="M97" s="102">
        <f t="shared" si="57"/>
        <v>2079.9242424242425</v>
      </c>
      <c r="N97" s="96">
        <f t="shared" si="58"/>
        <v>37.426470588235297</v>
      </c>
      <c r="O97" s="105">
        <f t="shared" si="71"/>
        <v>7.5</v>
      </c>
      <c r="P97" s="104">
        <f t="shared" si="65"/>
        <v>-652.17391304347825</v>
      </c>
      <c r="Q97" s="96">
        <f t="shared" si="14"/>
        <v>-45</v>
      </c>
      <c r="R97" s="96">
        <f t="shared" si="66"/>
        <v>0</v>
      </c>
      <c r="S97" s="96">
        <f t="shared" si="72"/>
        <v>-2.9210526315789473</v>
      </c>
      <c r="T97" s="104">
        <f t="shared" si="73"/>
        <v>0</v>
      </c>
      <c r="U97" s="96">
        <f t="shared" si="17"/>
        <v>45</v>
      </c>
      <c r="V97" s="105">
        <f t="shared" si="74"/>
        <v>0</v>
      </c>
      <c r="W97" s="124">
        <f t="shared" si="67"/>
        <v>6.9210526315789469</v>
      </c>
      <c r="X97" s="96">
        <f t="shared" si="68"/>
        <v>12.049257759784076</v>
      </c>
      <c r="Y97" s="34">
        <f t="shared" si="75"/>
        <v>-1182.608695652174</v>
      </c>
      <c r="Z97" s="96">
        <f t="shared" si="59"/>
        <v>-40</v>
      </c>
      <c r="AA97" s="96">
        <f t="shared" si="69"/>
        <v>0</v>
      </c>
      <c r="AC97" s="104">
        <f t="shared" si="60"/>
        <v>245.14163372859025</v>
      </c>
      <c r="AD97" s="104">
        <f t="shared" si="61"/>
        <v>1544.9639739789197</v>
      </c>
      <c r="AF97" s="49" t="str">
        <f t="shared" si="62"/>
        <v xml:space="preserve"> </v>
      </c>
      <c r="AG97" s="52">
        <f t="shared" si="63"/>
        <v>245.14163372859025</v>
      </c>
    </row>
    <row r="98" spans="1:33" x14ac:dyDescent="0.25">
      <c r="A98" s="97">
        <v>-3.5</v>
      </c>
      <c r="B98" s="96">
        <v>7.6</v>
      </c>
      <c r="C98" s="98" t="s">
        <v>23</v>
      </c>
      <c r="D98" s="99" t="s">
        <v>1</v>
      </c>
      <c r="E98" s="100">
        <f t="shared" si="52"/>
        <v>95</v>
      </c>
      <c r="F98" s="101" t="s">
        <v>20</v>
      </c>
      <c r="G98" s="119">
        <f t="shared" ref="G98:G115" si="76">A98/(A98-B98)</f>
        <v>0.31531531531531531</v>
      </c>
      <c r="H98" s="115">
        <f t="shared" si="53"/>
        <v>0.13513513513513514</v>
      </c>
      <c r="I98" s="119">
        <f t="shared" si="64"/>
        <v>-10.2675</v>
      </c>
      <c r="J98" s="115">
        <f t="shared" si="54"/>
        <v>4.1624999999999988</v>
      </c>
      <c r="K98" s="119">
        <f t="shared" si="55"/>
        <v>0.4375</v>
      </c>
      <c r="L98" s="115">
        <f t="shared" si="56"/>
        <v>0.25525525525525516</v>
      </c>
      <c r="M98" s="102">
        <f t="shared" si="57"/>
        <v>2061.1861861861853</v>
      </c>
      <c r="N98" s="96">
        <f t="shared" si="58"/>
        <v>37.539745627980928</v>
      </c>
      <c r="O98" s="105">
        <f t="shared" si="71"/>
        <v>7.6</v>
      </c>
      <c r="P98" s="104">
        <f t="shared" si="65"/>
        <v>-652.17391304347825</v>
      </c>
      <c r="Q98" s="96">
        <f t="shared" si="14"/>
        <v>-45</v>
      </c>
      <c r="R98" s="96">
        <f t="shared" si="66"/>
        <v>0</v>
      </c>
      <c r="S98" s="96">
        <f t="shared" si="72"/>
        <v>-2.9157894736842107</v>
      </c>
      <c r="T98" s="104">
        <f t="shared" si="73"/>
        <v>0</v>
      </c>
      <c r="U98" s="96">
        <f t="shared" si="17"/>
        <v>45</v>
      </c>
      <c r="V98" s="105">
        <f t="shared" si="74"/>
        <v>0</v>
      </c>
      <c r="W98" s="124">
        <f t="shared" si="67"/>
        <v>7.0157894736842099</v>
      </c>
      <c r="X98" s="96">
        <f t="shared" si="68"/>
        <v>12.143994601889339</v>
      </c>
      <c r="Y98" s="34">
        <f t="shared" si="75"/>
        <v>-1182.608695652174</v>
      </c>
      <c r="Z98" s="96">
        <f t="shared" si="59"/>
        <v>-40</v>
      </c>
      <c r="AA98" s="96">
        <f t="shared" si="69"/>
        <v>0</v>
      </c>
      <c r="AC98" s="104">
        <f t="shared" si="60"/>
        <v>226.40357749053305</v>
      </c>
      <c r="AD98" s="104">
        <f t="shared" si="61"/>
        <v>1540.2857903438103</v>
      </c>
      <c r="AF98" s="49" t="str">
        <f t="shared" si="62"/>
        <v xml:space="preserve"> </v>
      </c>
      <c r="AG98" s="52">
        <f t="shared" si="63"/>
        <v>226.40357749053305</v>
      </c>
    </row>
    <row r="99" spans="1:33" x14ac:dyDescent="0.25">
      <c r="A99" s="97">
        <v>-3.5</v>
      </c>
      <c r="B99" s="96">
        <v>7.7</v>
      </c>
      <c r="C99" s="98" t="s">
        <v>23</v>
      </c>
      <c r="D99" s="99" t="s">
        <v>1</v>
      </c>
      <c r="E99" s="100">
        <f t="shared" si="52"/>
        <v>95</v>
      </c>
      <c r="F99" s="101" t="s">
        <v>20</v>
      </c>
      <c r="G99" s="119">
        <f t="shared" si="76"/>
        <v>0.3125</v>
      </c>
      <c r="H99" s="115">
        <f t="shared" si="53"/>
        <v>0.13392857142857142</v>
      </c>
      <c r="I99" s="119">
        <f t="shared" si="64"/>
        <v>-10.453333333333331</v>
      </c>
      <c r="J99" s="115">
        <f t="shared" si="54"/>
        <v>4.2000000000000011</v>
      </c>
      <c r="K99" s="119">
        <f t="shared" si="55"/>
        <v>0.4375</v>
      </c>
      <c r="L99" s="115">
        <f t="shared" si="56"/>
        <v>0.25297619047619058</v>
      </c>
      <c r="M99" s="102">
        <f t="shared" si="57"/>
        <v>2042.782738095239</v>
      </c>
      <c r="N99" s="96">
        <f t="shared" si="58"/>
        <v>37.650997899159663</v>
      </c>
      <c r="O99" s="105">
        <f t="shared" si="71"/>
        <v>7.6999999999999993</v>
      </c>
      <c r="P99" s="104">
        <f t="shared" si="65"/>
        <v>-652.17391304347825</v>
      </c>
      <c r="Q99" s="96">
        <f t="shared" si="14"/>
        <v>-45</v>
      </c>
      <c r="R99" s="96">
        <f t="shared" si="66"/>
        <v>0</v>
      </c>
      <c r="S99" s="96">
        <f t="shared" si="72"/>
        <v>-2.9105263157894736</v>
      </c>
      <c r="T99" s="104">
        <f t="shared" si="73"/>
        <v>0</v>
      </c>
      <c r="U99" s="96">
        <f t="shared" si="17"/>
        <v>45</v>
      </c>
      <c r="V99" s="105">
        <f t="shared" si="74"/>
        <v>0</v>
      </c>
      <c r="W99" s="124">
        <f t="shared" si="67"/>
        <v>7.1105263157894729</v>
      </c>
      <c r="X99" s="96">
        <f t="shared" si="68"/>
        <v>12.238731443994602</v>
      </c>
      <c r="Y99" s="34">
        <f t="shared" si="75"/>
        <v>-1182.608695652174</v>
      </c>
      <c r="Z99" s="96">
        <f t="shared" si="59"/>
        <v>-40</v>
      </c>
      <c r="AA99" s="96">
        <f t="shared" si="69"/>
        <v>0</v>
      </c>
      <c r="AC99" s="104">
        <f t="shared" si="60"/>
        <v>208.00012939958674</v>
      </c>
      <c r="AD99" s="104">
        <f t="shared" si="61"/>
        <v>1535.6498249350691</v>
      </c>
      <c r="AF99" s="49" t="str">
        <f t="shared" si="62"/>
        <v xml:space="preserve"> </v>
      </c>
      <c r="AG99" s="52">
        <f t="shared" si="63"/>
        <v>208.00012939958674</v>
      </c>
    </row>
    <row r="100" spans="1:33" x14ac:dyDescent="0.25">
      <c r="A100" s="97">
        <v>-3.5</v>
      </c>
      <c r="B100" s="96">
        <v>7.8</v>
      </c>
      <c r="C100" s="98" t="s">
        <v>23</v>
      </c>
      <c r="D100" s="99" t="s">
        <v>1</v>
      </c>
      <c r="E100" s="100">
        <f t="shared" si="52"/>
        <v>95</v>
      </c>
      <c r="F100" s="101" t="s">
        <v>20</v>
      </c>
      <c r="G100" s="119">
        <f t="shared" si="76"/>
        <v>0.30973451327433627</v>
      </c>
      <c r="H100" s="115">
        <f t="shared" si="53"/>
        <v>0.13274336283185839</v>
      </c>
      <c r="I100" s="119">
        <f t="shared" si="64"/>
        <v>-10.640833333333335</v>
      </c>
      <c r="J100" s="115">
        <f t="shared" si="54"/>
        <v>4.2374999999999989</v>
      </c>
      <c r="K100" s="119">
        <f t="shared" si="55"/>
        <v>0.4375</v>
      </c>
      <c r="L100" s="115">
        <f t="shared" si="56"/>
        <v>0.25073746312684353</v>
      </c>
      <c r="M100" s="102">
        <f t="shared" si="57"/>
        <v>2024.7050147492614</v>
      </c>
      <c r="N100" s="96">
        <f t="shared" si="58"/>
        <v>37.760281103591879</v>
      </c>
      <c r="O100" s="105">
        <f t="shared" si="71"/>
        <v>7.8000000000000007</v>
      </c>
      <c r="P100" s="104">
        <f t="shared" si="65"/>
        <v>-652.17391304347825</v>
      </c>
      <c r="Q100" s="96">
        <f t="shared" si="14"/>
        <v>-45</v>
      </c>
      <c r="R100" s="96">
        <f t="shared" si="66"/>
        <v>0</v>
      </c>
      <c r="S100" s="96">
        <f t="shared" si="72"/>
        <v>-2.905263157894737</v>
      </c>
      <c r="T100" s="104">
        <f t="shared" si="73"/>
        <v>0</v>
      </c>
      <c r="U100" s="96">
        <f t="shared" si="17"/>
        <v>45</v>
      </c>
      <c r="V100" s="105">
        <f t="shared" si="74"/>
        <v>0</v>
      </c>
      <c r="W100" s="124">
        <f t="shared" si="67"/>
        <v>7.2052631578947377</v>
      </c>
      <c r="X100" s="96">
        <f t="shared" si="68"/>
        <v>12.333468286099865</v>
      </c>
      <c r="Y100" s="34">
        <f t="shared" si="75"/>
        <v>-1182.608695652174</v>
      </c>
      <c r="Z100" s="96">
        <f t="shared" si="59"/>
        <v>-40</v>
      </c>
      <c r="AA100" s="96">
        <f t="shared" si="69"/>
        <v>0</v>
      </c>
      <c r="AC100" s="104">
        <f t="shared" si="60"/>
        <v>189.92240605360917</v>
      </c>
      <c r="AD100" s="104">
        <f t="shared" si="61"/>
        <v>1531.0560442182771</v>
      </c>
      <c r="AF100" s="49" t="str">
        <f t="shared" si="62"/>
        <v xml:space="preserve"> </v>
      </c>
      <c r="AG100" s="52">
        <f t="shared" si="63"/>
        <v>189.92240605360917</v>
      </c>
    </row>
    <row r="101" spans="1:33" x14ac:dyDescent="0.25">
      <c r="A101" s="97">
        <v>-3.5</v>
      </c>
      <c r="B101" s="97">
        <v>7.9</v>
      </c>
      <c r="C101" s="98" t="s">
        <v>23</v>
      </c>
      <c r="D101" s="99" t="s">
        <v>1</v>
      </c>
      <c r="E101" s="100">
        <f t="shared" si="52"/>
        <v>95</v>
      </c>
      <c r="F101" s="101" t="s">
        <v>20</v>
      </c>
      <c r="G101" s="119">
        <f t="shared" si="76"/>
        <v>0.30701754385964913</v>
      </c>
      <c r="H101" s="115">
        <f t="shared" si="53"/>
        <v>0.13157894736842105</v>
      </c>
      <c r="I101" s="119">
        <f t="shared" si="64"/>
        <v>-10.83</v>
      </c>
      <c r="J101" s="115">
        <f t="shared" si="54"/>
        <v>4.2750000000000012</v>
      </c>
      <c r="K101" s="119">
        <f t="shared" si="55"/>
        <v>0.4375</v>
      </c>
      <c r="L101" s="115">
        <f t="shared" si="56"/>
        <v>0.24853801169590645</v>
      </c>
      <c r="M101" s="102">
        <f t="shared" si="57"/>
        <v>2006.9444444444446</v>
      </c>
      <c r="N101" s="96">
        <f t="shared" si="58"/>
        <v>37.867647058823529</v>
      </c>
      <c r="O101" s="105">
        <f t="shared" si="71"/>
        <v>7.9</v>
      </c>
      <c r="P101" s="104">
        <f t="shared" si="65"/>
        <v>-652.17391304347825</v>
      </c>
      <c r="Q101" s="96">
        <f t="shared" si="14"/>
        <v>-45</v>
      </c>
      <c r="R101" s="96">
        <f t="shared" si="66"/>
        <v>0</v>
      </c>
      <c r="S101" s="96">
        <f t="shared" si="72"/>
        <v>-2.9</v>
      </c>
      <c r="T101" s="104">
        <f t="shared" si="73"/>
        <v>0</v>
      </c>
      <c r="U101" s="96">
        <f t="shared" si="17"/>
        <v>45</v>
      </c>
      <c r="V101" s="105">
        <f t="shared" si="74"/>
        <v>0</v>
      </c>
      <c r="W101" s="124">
        <f t="shared" si="67"/>
        <v>7.3000000000000007</v>
      </c>
      <c r="X101" s="96">
        <f t="shared" si="68"/>
        <v>12.428205128205128</v>
      </c>
      <c r="Y101" s="34">
        <f t="shared" si="75"/>
        <v>-1182.608695652174</v>
      </c>
      <c r="Z101" s="96">
        <f t="shared" si="59"/>
        <v>-40</v>
      </c>
      <c r="AA101" s="96">
        <f t="shared" si="69"/>
        <v>0</v>
      </c>
      <c r="AC101" s="104">
        <f t="shared" si="60"/>
        <v>172.16183574879233</v>
      </c>
      <c r="AD101" s="104">
        <f t="shared" si="61"/>
        <v>1526.5043780193239</v>
      </c>
      <c r="AF101" s="49" t="str">
        <f t="shared" si="62"/>
        <v xml:space="preserve"> </v>
      </c>
      <c r="AG101" s="52">
        <f t="shared" si="63"/>
        <v>172.16183574879233</v>
      </c>
    </row>
    <row r="102" spans="1:33" x14ac:dyDescent="0.25">
      <c r="A102" s="97">
        <v>-3.5</v>
      </c>
      <c r="B102" s="96">
        <v>8</v>
      </c>
      <c r="C102" s="98" t="s">
        <v>23</v>
      </c>
      <c r="D102" s="99" t="s">
        <v>1</v>
      </c>
      <c r="E102" s="100">
        <f t="shared" si="52"/>
        <v>95</v>
      </c>
      <c r="F102" s="101" t="s">
        <v>20</v>
      </c>
      <c r="G102" s="119">
        <f t="shared" si="76"/>
        <v>0.30434782608695654</v>
      </c>
      <c r="H102" s="115">
        <f t="shared" si="53"/>
        <v>0.13043478260869565</v>
      </c>
      <c r="I102" s="119">
        <f t="shared" si="64"/>
        <v>-11.020833333333334</v>
      </c>
      <c r="J102" s="115">
        <f t="shared" si="54"/>
        <v>4.3125</v>
      </c>
      <c r="K102" s="119">
        <f t="shared" si="55"/>
        <v>0.4375</v>
      </c>
      <c r="L102" s="115">
        <f t="shared" si="56"/>
        <v>0.24637681159420291</v>
      </c>
      <c r="M102" s="102">
        <f t="shared" si="57"/>
        <v>1989.4927536231885</v>
      </c>
      <c r="N102" s="96">
        <f t="shared" si="58"/>
        <v>37.973145780051148</v>
      </c>
      <c r="O102" s="105">
        <f t="shared" si="71"/>
        <v>8</v>
      </c>
      <c r="P102" s="104">
        <f t="shared" si="65"/>
        <v>-652.17391304347825</v>
      </c>
      <c r="Q102" s="96">
        <f t="shared" si="14"/>
        <v>-45</v>
      </c>
      <c r="R102" s="96">
        <f t="shared" si="66"/>
        <v>0</v>
      </c>
      <c r="S102" s="96">
        <f t="shared" si="72"/>
        <v>-2.8947368421052633</v>
      </c>
      <c r="T102" s="104">
        <f t="shared" si="73"/>
        <v>0</v>
      </c>
      <c r="U102" s="96">
        <f t="shared" si="17"/>
        <v>45</v>
      </c>
      <c r="V102" s="105">
        <f t="shared" si="74"/>
        <v>0</v>
      </c>
      <c r="W102" s="124">
        <f t="shared" si="67"/>
        <v>7.3947368421052637</v>
      </c>
      <c r="X102" s="96">
        <f t="shared" si="68"/>
        <v>12.522941970310391</v>
      </c>
      <c r="Y102" s="34">
        <f t="shared" si="75"/>
        <v>-1182.608695652174</v>
      </c>
      <c r="Z102" s="96">
        <f t="shared" si="59"/>
        <v>-40</v>
      </c>
      <c r="AA102" s="96">
        <f t="shared" si="69"/>
        <v>0</v>
      </c>
      <c r="AC102" s="104">
        <f t="shared" si="60"/>
        <v>154.71014492753625</v>
      </c>
      <c r="AD102" s="104">
        <f t="shared" si="61"/>
        <v>1521.9947227473219</v>
      </c>
      <c r="AF102" s="49" t="str">
        <f t="shared" si="62"/>
        <v xml:space="preserve"> </v>
      </c>
      <c r="AG102" s="52">
        <f t="shared" si="63"/>
        <v>154.71014492753625</v>
      </c>
    </row>
    <row r="103" spans="1:33" x14ac:dyDescent="0.25">
      <c r="A103" s="97">
        <v>-3.5</v>
      </c>
      <c r="B103" s="96">
        <v>8.1</v>
      </c>
      <c r="C103" s="98" t="s">
        <v>23</v>
      </c>
      <c r="D103" s="99" t="s">
        <v>1</v>
      </c>
      <c r="E103" s="100">
        <f t="shared" si="52"/>
        <v>95</v>
      </c>
      <c r="F103" s="101" t="s">
        <v>20</v>
      </c>
      <c r="G103" s="119">
        <f t="shared" si="76"/>
        <v>0.30172413793103448</v>
      </c>
      <c r="H103" s="115">
        <f t="shared" si="53"/>
        <v>0.12931034482758622</v>
      </c>
      <c r="I103" s="119">
        <f t="shared" si="64"/>
        <v>-11.213333333333333</v>
      </c>
      <c r="J103" s="115">
        <f t="shared" si="54"/>
        <v>4.3499999999999988</v>
      </c>
      <c r="K103" s="119">
        <f t="shared" si="55"/>
        <v>0.4375</v>
      </c>
      <c r="L103" s="115">
        <f t="shared" si="56"/>
        <v>0.24425287356321831</v>
      </c>
      <c r="M103" s="102">
        <f t="shared" si="57"/>
        <v>1972.3419540229879</v>
      </c>
      <c r="N103" s="96">
        <f t="shared" si="58"/>
        <v>38.076825557809329</v>
      </c>
      <c r="O103" s="105">
        <f t="shared" si="71"/>
        <v>8.1</v>
      </c>
      <c r="P103" s="104">
        <f t="shared" si="65"/>
        <v>-652.17391304347825</v>
      </c>
      <c r="Q103" s="96">
        <f t="shared" si="14"/>
        <v>-45</v>
      </c>
      <c r="R103" s="96">
        <f t="shared" si="66"/>
        <v>0</v>
      </c>
      <c r="S103" s="96">
        <f t="shared" si="72"/>
        <v>-2.8894736842105262</v>
      </c>
      <c r="T103" s="104">
        <f t="shared" si="73"/>
        <v>0</v>
      </c>
      <c r="U103" s="96">
        <f t="shared" si="17"/>
        <v>45</v>
      </c>
      <c r="V103" s="105">
        <f t="shared" si="74"/>
        <v>0</v>
      </c>
      <c r="W103" s="124">
        <f t="shared" si="67"/>
        <v>7.489473684210525</v>
      </c>
      <c r="X103" s="96">
        <f t="shared" si="68"/>
        <v>12.617678812415654</v>
      </c>
      <c r="Y103" s="34">
        <f t="shared" si="75"/>
        <v>-1182.608695652174</v>
      </c>
      <c r="Z103" s="96">
        <f t="shared" si="59"/>
        <v>-40</v>
      </c>
      <c r="AA103" s="96">
        <f t="shared" si="69"/>
        <v>0</v>
      </c>
      <c r="AC103" s="104">
        <f t="shared" si="60"/>
        <v>137.55934532733568</v>
      </c>
      <c r="AD103" s="104">
        <f t="shared" si="61"/>
        <v>1517.5269443672557</v>
      </c>
      <c r="AF103" s="49" t="str">
        <f t="shared" si="62"/>
        <v xml:space="preserve"> </v>
      </c>
      <c r="AG103" s="52">
        <f t="shared" si="63"/>
        <v>137.55934532733568</v>
      </c>
    </row>
    <row r="104" spans="1:33" x14ac:dyDescent="0.25">
      <c r="A104" s="97">
        <v>-3.5</v>
      </c>
      <c r="B104" s="96">
        <v>8.1999999999999993</v>
      </c>
      <c r="C104" s="98" t="s">
        <v>23</v>
      </c>
      <c r="D104" s="99" t="s">
        <v>1</v>
      </c>
      <c r="E104" s="100">
        <f t="shared" si="52"/>
        <v>95</v>
      </c>
      <c r="F104" s="101" t="s">
        <v>20</v>
      </c>
      <c r="G104" s="119">
        <f t="shared" si="76"/>
        <v>0.29914529914529914</v>
      </c>
      <c r="H104" s="115">
        <f t="shared" si="53"/>
        <v>0.12820512820512822</v>
      </c>
      <c r="I104" s="119">
        <f t="shared" si="64"/>
        <v>-11.407499999999999</v>
      </c>
      <c r="J104" s="115">
        <f t="shared" si="54"/>
        <v>4.3874999999999993</v>
      </c>
      <c r="K104" s="119">
        <f t="shared" si="55"/>
        <v>0.4375</v>
      </c>
      <c r="L104" s="115">
        <f t="shared" si="56"/>
        <v>0.2421652421652421</v>
      </c>
      <c r="M104" s="102">
        <f t="shared" si="57"/>
        <v>1955.48433048433</v>
      </c>
      <c r="N104" s="96">
        <f t="shared" si="58"/>
        <v>38.178733031674213</v>
      </c>
      <c r="O104" s="105">
        <f t="shared" si="71"/>
        <v>8.1999999999999993</v>
      </c>
      <c r="P104" s="104">
        <f t="shared" si="65"/>
        <v>-652.17391304347825</v>
      </c>
      <c r="Q104" s="96">
        <f t="shared" si="14"/>
        <v>-45</v>
      </c>
      <c r="R104" s="96">
        <f t="shared" si="66"/>
        <v>0</v>
      </c>
      <c r="S104" s="96">
        <f t="shared" si="72"/>
        <v>-2.8842105263157896</v>
      </c>
      <c r="T104" s="104">
        <f t="shared" si="73"/>
        <v>0</v>
      </c>
      <c r="U104" s="96">
        <f t="shared" si="17"/>
        <v>45</v>
      </c>
      <c r="V104" s="105">
        <f t="shared" si="74"/>
        <v>0</v>
      </c>
      <c r="W104" s="124">
        <f t="shared" si="67"/>
        <v>7.584210526315788</v>
      </c>
      <c r="X104" s="96">
        <f t="shared" si="68"/>
        <v>12.712415654520917</v>
      </c>
      <c r="Y104" s="34">
        <f t="shared" si="75"/>
        <v>-1182.608695652174</v>
      </c>
      <c r="Z104" s="96">
        <f t="shared" si="59"/>
        <v>-40</v>
      </c>
      <c r="AA104" s="96">
        <f t="shared" si="69"/>
        <v>0</v>
      </c>
      <c r="AC104" s="104">
        <f t="shared" si="60"/>
        <v>120.70172178867779</v>
      </c>
      <c r="AD104" s="104">
        <f t="shared" si="61"/>
        <v>1513.1008811422687</v>
      </c>
      <c r="AF104" s="49" t="str">
        <f t="shared" si="62"/>
        <v xml:space="preserve"> </v>
      </c>
      <c r="AG104" s="52">
        <f t="shared" si="63"/>
        <v>120.70172178867779</v>
      </c>
    </row>
    <row r="105" spans="1:33" x14ac:dyDescent="0.25">
      <c r="A105" s="97">
        <v>-3.5</v>
      </c>
      <c r="B105" s="97">
        <v>8.3000000000000007</v>
      </c>
      <c r="C105" s="98" t="s">
        <v>23</v>
      </c>
      <c r="D105" s="99" t="s">
        <v>1</v>
      </c>
      <c r="E105" s="100">
        <f t="shared" si="52"/>
        <v>95</v>
      </c>
      <c r="F105" s="101" t="s">
        <v>20</v>
      </c>
      <c r="G105" s="119">
        <f t="shared" si="76"/>
        <v>0.29661016949152541</v>
      </c>
      <c r="H105" s="115">
        <f t="shared" si="53"/>
        <v>0.1271186440677966</v>
      </c>
      <c r="I105" s="119">
        <f t="shared" si="64"/>
        <v>-11.603333333333333</v>
      </c>
      <c r="J105" s="115">
        <f t="shared" si="54"/>
        <v>4.4250000000000007</v>
      </c>
      <c r="K105" s="119">
        <f t="shared" si="55"/>
        <v>0.4375</v>
      </c>
      <c r="L105" s="115">
        <f t="shared" si="56"/>
        <v>0.24011299435028247</v>
      </c>
      <c r="M105" s="102">
        <f t="shared" si="57"/>
        <v>1938.912429378531</v>
      </c>
      <c r="N105" s="96">
        <f t="shared" si="58"/>
        <v>38.27891326021934</v>
      </c>
      <c r="O105" s="105">
        <f t="shared" si="71"/>
        <v>8.3000000000000007</v>
      </c>
      <c r="P105" s="104">
        <f t="shared" si="65"/>
        <v>-652.17391304347825</v>
      </c>
      <c r="Q105" s="96">
        <f t="shared" si="14"/>
        <v>-45</v>
      </c>
      <c r="R105" s="96">
        <f t="shared" si="66"/>
        <v>0</v>
      </c>
      <c r="S105" s="96">
        <f t="shared" si="72"/>
        <v>-2.8789473684210525</v>
      </c>
      <c r="T105" s="104">
        <f t="shared" si="73"/>
        <v>0</v>
      </c>
      <c r="U105" s="96">
        <f t="shared" si="17"/>
        <v>45</v>
      </c>
      <c r="V105" s="105">
        <f t="shared" si="74"/>
        <v>0</v>
      </c>
      <c r="W105" s="124">
        <f t="shared" si="67"/>
        <v>7.6789473684210527</v>
      </c>
      <c r="X105" s="96">
        <f t="shared" si="68"/>
        <v>12.80715249662618</v>
      </c>
      <c r="Y105" s="34">
        <f t="shared" si="75"/>
        <v>-1182.608695652174</v>
      </c>
      <c r="Z105" s="96">
        <f t="shared" si="59"/>
        <v>-40</v>
      </c>
      <c r="AA105" s="96">
        <f t="shared" si="69"/>
        <v>0</v>
      </c>
      <c r="AC105" s="104">
        <f t="shared" si="60"/>
        <v>104.12982068287874</v>
      </c>
      <c r="AD105" s="104">
        <f t="shared" si="61"/>
        <v>1508.7163461638545</v>
      </c>
      <c r="AF105" s="49" t="str">
        <f t="shared" si="62"/>
        <v xml:space="preserve"> </v>
      </c>
      <c r="AG105" s="52">
        <f t="shared" si="63"/>
        <v>104.12982068287874</v>
      </c>
    </row>
    <row r="106" spans="1:33" x14ac:dyDescent="0.25">
      <c r="A106" s="97">
        <v>-3.5</v>
      </c>
      <c r="B106" s="96">
        <v>8.4</v>
      </c>
      <c r="C106" s="98" t="s">
        <v>23</v>
      </c>
      <c r="D106" s="99" t="s">
        <v>1</v>
      </c>
      <c r="E106" s="100">
        <f t="shared" si="52"/>
        <v>95</v>
      </c>
      <c r="F106" s="101" t="s">
        <v>20</v>
      </c>
      <c r="G106" s="119">
        <f t="shared" si="76"/>
        <v>0.29411764705882354</v>
      </c>
      <c r="H106" s="115">
        <f t="shared" si="53"/>
        <v>0.12605042016806722</v>
      </c>
      <c r="I106" s="119">
        <f t="shared" si="64"/>
        <v>-11.800833333333335</v>
      </c>
      <c r="J106" s="115">
        <f t="shared" si="54"/>
        <v>4.4625000000000012</v>
      </c>
      <c r="K106" s="119">
        <f t="shared" si="55"/>
        <v>0.4375</v>
      </c>
      <c r="L106" s="115">
        <f t="shared" si="56"/>
        <v>0.23809523809523814</v>
      </c>
      <c r="M106" s="102">
        <f t="shared" si="57"/>
        <v>1922.6190476190479</v>
      </c>
      <c r="N106" s="96">
        <f t="shared" si="58"/>
        <v>38.377409787444392</v>
      </c>
      <c r="O106" s="105">
        <f t="shared" si="71"/>
        <v>8.4</v>
      </c>
      <c r="P106" s="104">
        <f t="shared" si="65"/>
        <v>-652.17391304347825</v>
      </c>
      <c r="Q106" s="96">
        <f t="shared" si="14"/>
        <v>-45</v>
      </c>
      <c r="R106" s="96">
        <f t="shared" si="66"/>
        <v>0</v>
      </c>
      <c r="S106" s="96">
        <f t="shared" si="72"/>
        <v>-2.8736842105263158</v>
      </c>
      <c r="T106" s="104">
        <f t="shared" si="73"/>
        <v>0</v>
      </c>
      <c r="U106" s="96">
        <f t="shared" si="17"/>
        <v>45</v>
      </c>
      <c r="V106" s="105">
        <f t="shared" si="74"/>
        <v>0</v>
      </c>
      <c r="W106" s="124">
        <f t="shared" si="67"/>
        <v>7.7736842105263175</v>
      </c>
      <c r="X106" s="96">
        <f t="shared" si="68"/>
        <v>12.901889338731447</v>
      </c>
      <c r="Y106" s="34">
        <f t="shared" si="75"/>
        <v>-1182.608695652174</v>
      </c>
      <c r="Z106" s="96">
        <f t="shared" si="59"/>
        <v>-40</v>
      </c>
      <c r="AA106" s="96">
        <f t="shared" si="69"/>
        <v>0</v>
      </c>
      <c r="AC106" s="104">
        <f t="shared" si="60"/>
        <v>87.83643892339569</v>
      </c>
      <c r="AD106" s="104">
        <f t="shared" si="61"/>
        <v>1504.3731296866574</v>
      </c>
      <c r="AF106" s="49" t="str">
        <f t="shared" si="62"/>
        <v xml:space="preserve"> </v>
      </c>
      <c r="AG106" s="52">
        <f t="shared" si="63"/>
        <v>87.83643892339569</v>
      </c>
    </row>
    <row r="107" spans="1:33" x14ac:dyDescent="0.25">
      <c r="A107" s="97">
        <v>-3.5</v>
      </c>
      <c r="B107" s="96">
        <v>8.4999999999999893</v>
      </c>
      <c r="C107" s="98" t="s">
        <v>23</v>
      </c>
      <c r="D107" s="99" t="s">
        <v>1</v>
      </c>
      <c r="E107" s="100">
        <f t="shared" si="52"/>
        <v>95</v>
      </c>
      <c r="F107" s="101" t="s">
        <v>20</v>
      </c>
      <c r="G107" s="119">
        <f t="shared" si="76"/>
        <v>0.29166666666666691</v>
      </c>
      <c r="H107" s="115">
        <f t="shared" si="53"/>
        <v>0.12500000000000011</v>
      </c>
      <c r="I107" s="119">
        <f t="shared" si="64"/>
        <v>-11.999999999999979</v>
      </c>
      <c r="J107" s="115">
        <f t="shared" si="54"/>
        <v>4.4999999999999964</v>
      </c>
      <c r="K107" s="119">
        <f t="shared" si="55"/>
        <v>0.4375</v>
      </c>
      <c r="L107" s="115">
        <f t="shared" si="56"/>
        <v>0.23611111111111133</v>
      </c>
      <c r="M107" s="102">
        <f t="shared" si="57"/>
        <v>1906.597222222224</v>
      </c>
      <c r="N107" s="96">
        <f t="shared" si="58"/>
        <v>38.474264705882341</v>
      </c>
      <c r="O107" s="105">
        <f t="shared" si="71"/>
        <v>8.4999999999999893</v>
      </c>
      <c r="P107" s="104">
        <f t="shared" si="65"/>
        <v>-652.17391304347825</v>
      </c>
      <c r="Q107" s="96">
        <f t="shared" si="14"/>
        <v>-45</v>
      </c>
      <c r="R107" s="96">
        <f t="shared" si="66"/>
        <v>0</v>
      </c>
      <c r="S107" s="96">
        <f t="shared" si="72"/>
        <v>-2.8684210526315796</v>
      </c>
      <c r="T107" s="104">
        <f t="shared" si="73"/>
        <v>0</v>
      </c>
      <c r="U107" s="96">
        <f t="shared" si="17"/>
        <v>45</v>
      </c>
      <c r="V107" s="105">
        <f t="shared" si="74"/>
        <v>0</v>
      </c>
      <c r="W107" s="124">
        <f t="shared" si="67"/>
        <v>7.8684210526315699</v>
      </c>
      <c r="X107" s="96">
        <f t="shared" si="68"/>
        <v>12.996626180836699</v>
      </c>
      <c r="Y107" s="34">
        <f t="shared" si="75"/>
        <v>-1182.608695652174</v>
      </c>
      <c r="Z107" s="96">
        <f t="shared" si="59"/>
        <v>-40</v>
      </c>
      <c r="AA107" s="96">
        <f t="shared" si="69"/>
        <v>0</v>
      </c>
      <c r="AC107" s="104">
        <f t="shared" si="60"/>
        <v>71.814613526571748</v>
      </c>
      <c r="AD107" s="104">
        <f t="shared" si="61"/>
        <v>1500.0710012832133</v>
      </c>
      <c r="AF107" s="49" t="str">
        <f t="shared" si="62"/>
        <v xml:space="preserve"> </v>
      </c>
      <c r="AG107" s="52">
        <f t="shared" si="63"/>
        <v>71.814613526571748</v>
      </c>
    </row>
    <row r="108" spans="1:33" x14ac:dyDescent="0.25">
      <c r="A108" s="97">
        <v>-3.5</v>
      </c>
      <c r="B108" s="96">
        <v>8.5999999999999908</v>
      </c>
      <c r="C108" s="98" t="s">
        <v>23</v>
      </c>
      <c r="D108" s="99" t="s">
        <v>1</v>
      </c>
      <c r="E108" s="100">
        <f t="shared" si="52"/>
        <v>95</v>
      </c>
      <c r="F108" s="101" t="s">
        <v>20</v>
      </c>
      <c r="G108" s="119">
        <f t="shared" si="76"/>
        <v>0.28925619834710764</v>
      </c>
      <c r="H108" s="115">
        <f t="shared" si="53"/>
        <v>0.12396694214876043</v>
      </c>
      <c r="I108" s="119">
        <f t="shared" si="64"/>
        <v>-12.200833333333314</v>
      </c>
      <c r="J108" s="115">
        <f t="shared" si="54"/>
        <v>4.5374999999999961</v>
      </c>
      <c r="K108" s="119">
        <f t="shared" si="55"/>
        <v>0.4375</v>
      </c>
      <c r="L108" s="115">
        <f t="shared" si="56"/>
        <v>0.23415977961432519</v>
      </c>
      <c r="M108" s="102">
        <f t="shared" si="57"/>
        <v>1890.8402203856758</v>
      </c>
      <c r="N108" s="96">
        <f t="shared" si="58"/>
        <v>38.569518716577527</v>
      </c>
      <c r="O108" s="105">
        <f t="shared" si="71"/>
        <v>8.5999999999999925</v>
      </c>
      <c r="P108" s="104">
        <f t="shared" si="65"/>
        <v>-652.17391304347825</v>
      </c>
      <c r="Q108" s="96">
        <f t="shared" si="14"/>
        <v>-45</v>
      </c>
      <c r="R108" s="96">
        <f t="shared" si="66"/>
        <v>0</v>
      </c>
      <c r="S108" s="96">
        <f t="shared" si="72"/>
        <v>-2.8631578947368426</v>
      </c>
      <c r="T108" s="104">
        <f t="shared" si="73"/>
        <v>0</v>
      </c>
      <c r="U108" s="96">
        <f t="shared" si="17"/>
        <v>45</v>
      </c>
      <c r="V108" s="105">
        <f t="shared" si="74"/>
        <v>0</v>
      </c>
      <c r="W108" s="124">
        <f t="shared" si="67"/>
        <v>7.9631578947368347</v>
      </c>
      <c r="X108" s="96">
        <f t="shared" si="68"/>
        <v>13.091363022941962</v>
      </c>
      <c r="Y108" s="34">
        <f t="shared" si="75"/>
        <v>-1182.608695652174</v>
      </c>
      <c r="Z108" s="96">
        <f t="shared" si="59"/>
        <v>-40</v>
      </c>
      <c r="AA108" s="96">
        <f t="shared" si="69"/>
        <v>0</v>
      </c>
      <c r="AC108" s="104">
        <f t="shared" si="60"/>
        <v>56.057611690023577</v>
      </c>
      <c r="AD108" s="104">
        <f t="shared" si="61"/>
        <v>1495.8097118326637</v>
      </c>
      <c r="AF108" s="49" t="str">
        <f t="shared" si="62"/>
        <v xml:space="preserve"> </v>
      </c>
      <c r="AG108" s="52">
        <f t="shared" si="63"/>
        <v>56.057611690023577</v>
      </c>
    </row>
    <row r="109" spans="1:33" x14ac:dyDescent="0.25">
      <c r="A109" s="97">
        <v>-3.5</v>
      </c>
      <c r="B109" s="97">
        <v>8.6999999999999904</v>
      </c>
      <c r="C109" s="98" t="s">
        <v>23</v>
      </c>
      <c r="D109" s="99" t="s">
        <v>1</v>
      </c>
      <c r="E109" s="100">
        <f t="shared" si="52"/>
        <v>95</v>
      </c>
      <c r="F109" s="101" t="s">
        <v>20</v>
      </c>
      <c r="G109" s="119">
        <f t="shared" si="76"/>
        <v>0.28688524590163955</v>
      </c>
      <c r="H109" s="115">
        <f t="shared" si="53"/>
        <v>0.12295081967213124</v>
      </c>
      <c r="I109" s="119">
        <f t="shared" si="64"/>
        <v>-12.403333333333315</v>
      </c>
      <c r="J109" s="115">
        <f t="shared" si="54"/>
        <v>4.5749999999999966</v>
      </c>
      <c r="K109" s="119">
        <f t="shared" si="55"/>
        <v>0.4375</v>
      </c>
      <c r="L109" s="115">
        <f t="shared" si="56"/>
        <v>0.2322404371584702</v>
      </c>
      <c r="M109" s="102">
        <f t="shared" si="57"/>
        <v>1875.3415300546469</v>
      </c>
      <c r="N109" s="96">
        <f t="shared" si="58"/>
        <v>38.663211186113791</v>
      </c>
      <c r="O109" s="105">
        <f t="shared" si="71"/>
        <v>8.6999999999999904</v>
      </c>
      <c r="P109" s="104">
        <f t="shared" si="65"/>
        <v>-652.17391304347825</v>
      </c>
      <c r="Q109" s="96">
        <f t="shared" si="14"/>
        <v>-45</v>
      </c>
      <c r="R109" s="96">
        <f t="shared" si="66"/>
        <v>0</v>
      </c>
      <c r="S109" s="96">
        <f t="shared" si="72"/>
        <v>-2.8578947368421055</v>
      </c>
      <c r="T109" s="104">
        <f t="shared" si="73"/>
        <v>0</v>
      </c>
      <c r="U109" s="96">
        <f t="shared" si="17"/>
        <v>45</v>
      </c>
      <c r="V109" s="105">
        <f t="shared" si="74"/>
        <v>0</v>
      </c>
      <c r="W109" s="124">
        <f t="shared" si="67"/>
        <v>8.0578947368420959</v>
      </c>
      <c r="X109" s="96">
        <f t="shared" si="68"/>
        <v>13.186099865047225</v>
      </c>
      <c r="Y109" s="34">
        <f t="shared" si="75"/>
        <v>-1182.608695652174</v>
      </c>
      <c r="Z109" s="96">
        <f t="shared" si="59"/>
        <v>-40</v>
      </c>
      <c r="AA109" s="96">
        <f t="shared" si="69"/>
        <v>0</v>
      </c>
      <c r="AC109" s="104">
        <f t="shared" si="60"/>
        <v>40.558921358994667</v>
      </c>
      <c r="AD109" s="104">
        <f t="shared" si="61"/>
        <v>1491.5889953563608</v>
      </c>
      <c r="AF109" s="49" t="str">
        <f t="shared" si="62"/>
        <v xml:space="preserve"> </v>
      </c>
      <c r="AG109" s="52">
        <f t="shared" si="63"/>
        <v>40.558921358994667</v>
      </c>
    </row>
    <row r="110" spans="1:33" x14ac:dyDescent="0.25">
      <c r="A110" s="97">
        <v>-3.5</v>
      </c>
      <c r="B110" s="96">
        <v>8.7999999999999901</v>
      </c>
      <c r="C110" s="98" t="s">
        <v>23</v>
      </c>
      <c r="D110" s="99" t="s">
        <v>1</v>
      </c>
      <c r="E110" s="100">
        <f t="shared" si="52"/>
        <v>95</v>
      </c>
      <c r="F110" s="101" t="s">
        <v>20</v>
      </c>
      <c r="G110" s="119">
        <f t="shared" si="76"/>
        <v>0.2845528455284555</v>
      </c>
      <c r="H110" s="115">
        <f t="shared" si="53"/>
        <v>0.12195121951219522</v>
      </c>
      <c r="I110" s="119">
        <f t="shared" si="64"/>
        <v>-12.60749999999998</v>
      </c>
      <c r="J110" s="115">
        <f t="shared" si="54"/>
        <v>4.6124999999999972</v>
      </c>
      <c r="K110" s="119">
        <f t="shared" si="55"/>
        <v>0.4375</v>
      </c>
      <c r="L110" s="115">
        <f t="shared" si="56"/>
        <v>0.23035230352303537</v>
      </c>
      <c r="M110" s="102">
        <f t="shared" si="57"/>
        <v>1860.0948509485106</v>
      </c>
      <c r="N110" s="96">
        <f t="shared" si="58"/>
        <v>38.755380200860813</v>
      </c>
      <c r="O110" s="105">
        <f t="shared" si="71"/>
        <v>8.7999999999999901</v>
      </c>
      <c r="P110" s="104">
        <f t="shared" si="65"/>
        <v>-652.17391304347825</v>
      </c>
      <c r="Q110" s="96">
        <f t="shared" si="14"/>
        <v>-45</v>
      </c>
      <c r="R110" s="96">
        <f t="shared" si="66"/>
        <v>0</v>
      </c>
      <c r="S110" s="96">
        <f t="shared" si="72"/>
        <v>-2.8526315789473689</v>
      </c>
      <c r="T110" s="104">
        <f t="shared" si="73"/>
        <v>0</v>
      </c>
      <c r="U110" s="96">
        <f t="shared" si="17"/>
        <v>45</v>
      </c>
      <c r="V110" s="105">
        <f t="shared" si="74"/>
        <v>0</v>
      </c>
      <c r="W110" s="124">
        <f t="shared" si="67"/>
        <v>8.1526315789473589</v>
      </c>
      <c r="X110" s="96">
        <f t="shared" si="68"/>
        <v>13.280836707152488</v>
      </c>
      <c r="Y110" s="34">
        <f t="shared" si="75"/>
        <v>-1182.608695652174</v>
      </c>
      <c r="Z110" s="96">
        <f t="shared" si="59"/>
        <v>-40</v>
      </c>
      <c r="AA110" s="96">
        <f t="shared" si="69"/>
        <v>0</v>
      </c>
      <c r="AC110" s="104">
        <f t="shared" si="60"/>
        <v>25.312242252858368</v>
      </c>
      <c r="AD110" s="104">
        <f t="shared" si="61"/>
        <v>1487.4085707121651</v>
      </c>
      <c r="AF110" s="49" t="str">
        <f t="shared" si="62"/>
        <v xml:space="preserve"> </v>
      </c>
      <c r="AG110" s="52">
        <f t="shared" si="63"/>
        <v>25.312242252858368</v>
      </c>
    </row>
    <row r="111" spans="1:33" x14ac:dyDescent="0.25">
      <c r="A111" s="97">
        <v>-3.5</v>
      </c>
      <c r="B111" s="96">
        <v>8.8999999999999897</v>
      </c>
      <c r="C111" s="98" t="s">
        <v>23</v>
      </c>
      <c r="D111" s="99" t="s">
        <v>1</v>
      </c>
      <c r="E111" s="100">
        <f t="shared" si="52"/>
        <v>95</v>
      </c>
      <c r="F111" s="101" t="s">
        <v>20</v>
      </c>
      <c r="G111" s="119">
        <f t="shared" si="76"/>
        <v>0.28225806451612928</v>
      </c>
      <c r="H111" s="115">
        <f t="shared" si="53"/>
        <v>0.12096774193548397</v>
      </c>
      <c r="I111" s="119">
        <f t="shared" si="64"/>
        <v>-12.813333333333311</v>
      </c>
      <c r="J111" s="115">
        <f t="shared" si="54"/>
        <v>4.6499999999999959</v>
      </c>
      <c r="K111" s="119">
        <f t="shared" si="55"/>
        <v>0.4375</v>
      </c>
      <c r="L111" s="115">
        <f t="shared" si="56"/>
        <v>0.22849462365591416</v>
      </c>
      <c r="M111" s="102">
        <f t="shared" si="57"/>
        <v>1845.0940860215069</v>
      </c>
      <c r="N111" s="96">
        <f t="shared" si="58"/>
        <v>38.846062618595823</v>
      </c>
      <c r="O111" s="105">
        <f t="shared" si="71"/>
        <v>8.8999999999999897</v>
      </c>
      <c r="P111" s="104">
        <f t="shared" si="65"/>
        <v>-652.17391304347825</v>
      </c>
      <c r="Q111" s="96">
        <f t="shared" si="14"/>
        <v>-45</v>
      </c>
      <c r="R111" s="96">
        <f t="shared" si="66"/>
        <v>0</v>
      </c>
      <c r="S111" s="96">
        <f t="shared" si="72"/>
        <v>-2.8473684210526322</v>
      </c>
      <c r="T111" s="104">
        <f t="shared" si="73"/>
        <v>0</v>
      </c>
      <c r="U111" s="96">
        <f t="shared" si="17"/>
        <v>45</v>
      </c>
      <c r="V111" s="105">
        <f t="shared" si="74"/>
        <v>0</v>
      </c>
      <c r="W111" s="124">
        <f t="shared" si="67"/>
        <v>8.2473684210526219</v>
      </c>
      <c r="X111" s="96">
        <f t="shared" si="68"/>
        <v>13.375573549257751</v>
      </c>
      <c r="Y111" s="34">
        <f t="shared" si="75"/>
        <v>-1182.608695652174</v>
      </c>
      <c r="Z111" s="96">
        <f t="shared" si="59"/>
        <v>-40</v>
      </c>
      <c r="AA111" s="96">
        <f t="shared" si="69"/>
        <v>0</v>
      </c>
      <c r="AC111" s="104">
        <f t="shared" si="60"/>
        <v>10.311477325854639</v>
      </c>
      <c r="AD111" s="104">
        <f t="shared" si="61"/>
        <v>1483.2681431583578</v>
      </c>
      <c r="AF111" s="49" t="str">
        <f t="shared" si="62"/>
        <v xml:space="preserve"> </v>
      </c>
      <c r="AG111" s="52">
        <f t="shared" si="63"/>
        <v>10.311477325854639</v>
      </c>
    </row>
    <row r="112" spans="1:33" x14ac:dyDescent="0.25">
      <c r="A112" s="97">
        <v>-3.5</v>
      </c>
      <c r="B112" s="96">
        <v>8.9999999999999893</v>
      </c>
      <c r="C112" s="98" t="s">
        <v>23</v>
      </c>
      <c r="D112" s="99" t="s">
        <v>1</v>
      </c>
      <c r="E112" s="100">
        <f t="shared" si="52"/>
        <v>95</v>
      </c>
      <c r="F112" s="101" t="s">
        <v>20</v>
      </c>
      <c r="G112" s="119">
        <f t="shared" si="76"/>
        <v>0.28000000000000025</v>
      </c>
      <c r="H112" s="115">
        <f t="shared" si="53"/>
        <v>0.12000000000000011</v>
      </c>
      <c r="I112" s="119">
        <f t="shared" si="64"/>
        <v>-13.020833333333313</v>
      </c>
      <c r="J112" s="115">
        <f t="shared" si="54"/>
        <v>4.6874999999999964</v>
      </c>
      <c r="K112" s="119">
        <f t="shared" si="55"/>
        <v>0.4375</v>
      </c>
      <c r="L112" s="115">
        <f t="shared" si="56"/>
        <v>0.22666666666666685</v>
      </c>
      <c r="M112" s="102">
        <f t="shared" si="57"/>
        <v>1830.3333333333348</v>
      </c>
      <c r="N112" s="96">
        <f t="shared" si="58"/>
        <v>38.935294117647047</v>
      </c>
      <c r="O112" s="105">
        <f t="shared" si="71"/>
        <v>8.9999999999999893</v>
      </c>
      <c r="P112" s="104">
        <f t="shared" si="65"/>
        <v>-652.17391304347825</v>
      </c>
      <c r="Q112" s="96">
        <f t="shared" si="14"/>
        <v>-45</v>
      </c>
      <c r="R112" s="96">
        <f t="shared" si="66"/>
        <v>0</v>
      </c>
      <c r="S112" s="96">
        <f t="shared" si="72"/>
        <v>-2.8421052631578956</v>
      </c>
      <c r="T112" s="104">
        <f t="shared" si="73"/>
        <v>0</v>
      </c>
      <c r="U112" s="96">
        <f t="shared" si="17"/>
        <v>45</v>
      </c>
      <c r="V112" s="105">
        <f t="shared" si="74"/>
        <v>0</v>
      </c>
      <c r="W112" s="124">
        <f t="shared" si="67"/>
        <v>8.3421052631578849</v>
      </c>
      <c r="X112" s="96">
        <f t="shared" si="68"/>
        <v>13.470310391363014</v>
      </c>
      <c r="Y112" s="34">
        <f t="shared" si="75"/>
        <v>-1182.608695652174</v>
      </c>
      <c r="Z112" s="96">
        <f t="shared" si="59"/>
        <v>-40</v>
      </c>
      <c r="AA112" s="96">
        <f t="shared" si="69"/>
        <v>0</v>
      </c>
      <c r="AC112" s="104">
        <f t="shared" si="60"/>
        <v>-4.449275362317394</v>
      </c>
      <c r="AD112" s="104">
        <f t="shared" si="61"/>
        <v>1479.1674057971018</v>
      </c>
      <c r="AF112" s="49" t="str">
        <f t="shared" si="62"/>
        <v xml:space="preserve"> </v>
      </c>
      <c r="AG112" s="52">
        <f t="shared" si="63"/>
        <v>-4.449275362317394</v>
      </c>
    </row>
    <row r="113" spans="1:33" x14ac:dyDescent="0.25">
      <c r="A113" s="97">
        <v>-3.5</v>
      </c>
      <c r="B113" s="97">
        <v>9.0999999999999908</v>
      </c>
      <c r="C113" s="98" t="s">
        <v>23</v>
      </c>
      <c r="D113" s="99" t="s">
        <v>1</v>
      </c>
      <c r="E113" s="100">
        <f t="shared" si="52"/>
        <v>95</v>
      </c>
      <c r="F113" s="101" t="s">
        <v>20</v>
      </c>
      <c r="G113" s="119">
        <f t="shared" si="76"/>
        <v>0.27777777777777796</v>
      </c>
      <c r="H113" s="115">
        <f t="shared" si="53"/>
        <v>0.11904761904761914</v>
      </c>
      <c r="I113" s="119">
        <f t="shared" si="64"/>
        <v>-13.229999999999981</v>
      </c>
      <c r="J113" s="115">
        <f t="shared" si="54"/>
        <v>4.7249999999999961</v>
      </c>
      <c r="K113" s="119">
        <f t="shared" si="55"/>
        <v>0.4375</v>
      </c>
      <c r="L113" s="115">
        <f t="shared" si="56"/>
        <v>0.22486772486772497</v>
      </c>
      <c r="M113" s="102">
        <f t="shared" si="57"/>
        <v>1815.8068783068791</v>
      </c>
      <c r="N113" s="96">
        <f t="shared" si="58"/>
        <v>39.023109243697476</v>
      </c>
      <c r="O113" s="105">
        <f t="shared" si="71"/>
        <v>9.0999999999999908</v>
      </c>
      <c r="P113" s="104">
        <f t="shared" si="65"/>
        <v>-652.17391304347825</v>
      </c>
      <c r="Q113" s="96">
        <f t="shared" si="14"/>
        <v>-45</v>
      </c>
      <c r="R113" s="96">
        <f t="shared" si="66"/>
        <v>0</v>
      </c>
      <c r="S113" s="96">
        <f t="shared" si="72"/>
        <v>-2.8368421052631585</v>
      </c>
      <c r="T113" s="104">
        <f t="shared" si="73"/>
        <v>0</v>
      </c>
      <c r="U113" s="96">
        <f t="shared" si="17"/>
        <v>45</v>
      </c>
      <c r="V113" s="105">
        <f t="shared" si="74"/>
        <v>0</v>
      </c>
      <c r="W113" s="124">
        <f t="shared" si="67"/>
        <v>8.4368421052631497</v>
      </c>
      <c r="X113" s="96">
        <f t="shared" si="68"/>
        <v>13.565047233468277</v>
      </c>
      <c r="Y113" s="34">
        <f t="shared" si="75"/>
        <v>-1182.608695652174</v>
      </c>
      <c r="Z113" s="96">
        <f t="shared" si="59"/>
        <v>-40</v>
      </c>
      <c r="AA113" s="96">
        <f t="shared" si="69"/>
        <v>0</v>
      </c>
      <c r="AC113" s="104">
        <f t="shared" si="60"/>
        <v>-18.975730388773172</v>
      </c>
      <c r="AD113" s="104">
        <f t="shared" si="61"/>
        <v>1475.1060409067013</v>
      </c>
      <c r="AF113" s="49" t="str">
        <f t="shared" si="62"/>
        <v xml:space="preserve"> </v>
      </c>
      <c r="AG113" s="52">
        <f t="shared" si="63"/>
        <v>-18.975730388773172</v>
      </c>
    </row>
    <row r="114" spans="1:33" x14ac:dyDescent="0.25">
      <c r="A114" s="97">
        <v>-3.5</v>
      </c>
      <c r="B114" s="96">
        <v>9.1999999999999904</v>
      </c>
      <c r="C114" s="98" t="s">
        <v>23</v>
      </c>
      <c r="D114" s="99" t="s">
        <v>1</v>
      </c>
      <c r="E114" s="100">
        <f t="shared" si="52"/>
        <v>95</v>
      </c>
      <c r="F114" s="101" t="s">
        <v>20</v>
      </c>
      <c r="G114" s="119">
        <f t="shared" si="76"/>
        <v>0.27559055118110259</v>
      </c>
      <c r="H114" s="115">
        <f t="shared" si="53"/>
        <v>0.11811023622047254</v>
      </c>
      <c r="I114" s="119">
        <f t="shared" si="64"/>
        <v>-13.440833333333314</v>
      </c>
      <c r="J114" s="115">
        <f t="shared" si="54"/>
        <v>4.7624999999999966</v>
      </c>
      <c r="K114" s="119">
        <f t="shared" si="55"/>
        <v>0.4375</v>
      </c>
      <c r="L114" s="115">
        <f t="shared" si="56"/>
        <v>0.22309711286089251</v>
      </c>
      <c r="M114" s="102">
        <f t="shared" si="57"/>
        <v>1801.5091863517071</v>
      </c>
      <c r="N114" s="96">
        <f t="shared" si="58"/>
        <v>39.109541454377016</v>
      </c>
      <c r="O114" s="105">
        <f t="shared" si="71"/>
        <v>9.1999999999999904</v>
      </c>
      <c r="P114" s="104">
        <f t="shared" si="65"/>
        <v>-652.17391304347825</v>
      </c>
      <c r="Q114" s="96">
        <f t="shared" si="14"/>
        <v>-45</v>
      </c>
      <c r="R114" s="96">
        <f t="shared" si="66"/>
        <v>0</v>
      </c>
      <c r="S114" s="96">
        <f t="shared" si="72"/>
        <v>-2.8315789473684214</v>
      </c>
      <c r="T114" s="104">
        <f t="shared" si="73"/>
        <v>0</v>
      </c>
      <c r="U114" s="96">
        <f t="shared" si="17"/>
        <v>45</v>
      </c>
      <c r="V114" s="105">
        <f t="shared" si="74"/>
        <v>0</v>
      </c>
      <c r="W114" s="124">
        <f t="shared" si="67"/>
        <v>8.5315789473684109</v>
      </c>
      <c r="X114" s="96">
        <f t="shared" si="68"/>
        <v>13.65978407557354</v>
      </c>
      <c r="Y114" s="34">
        <f t="shared" si="75"/>
        <v>-1182.608695652174</v>
      </c>
      <c r="Z114" s="96">
        <f t="shared" si="59"/>
        <v>-40</v>
      </c>
      <c r="AA114" s="96">
        <f t="shared" si="69"/>
        <v>0</v>
      </c>
      <c r="AC114" s="104">
        <f t="shared" si="60"/>
        <v>-33.273422343945185</v>
      </c>
      <c r="AD114" s="104">
        <f t="shared" si="61"/>
        <v>1471.0837211710657</v>
      </c>
      <c r="AF114" s="49" t="str">
        <f t="shared" si="62"/>
        <v xml:space="preserve"> </v>
      </c>
      <c r="AG114" s="52">
        <f t="shared" si="63"/>
        <v>-33.273422343945185</v>
      </c>
    </row>
    <row r="115" spans="1:33" x14ac:dyDescent="0.25">
      <c r="A115" s="97">
        <v>-3.5</v>
      </c>
      <c r="B115" s="96">
        <v>9.2999999999999901</v>
      </c>
      <c r="C115" s="98" t="s">
        <v>23</v>
      </c>
      <c r="D115" s="99" t="s">
        <v>1</v>
      </c>
      <c r="E115" s="100">
        <f t="shared" si="52"/>
        <v>95</v>
      </c>
      <c r="F115" s="101" t="s">
        <v>20</v>
      </c>
      <c r="G115" s="119">
        <f t="shared" si="76"/>
        <v>0.27343750000000022</v>
      </c>
      <c r="H115" s="115">
        <f t="shared" si="53"/>
        <v>0.1171875000000001</v>
      </c>
      <c r="I115" s="119">
        <f t="shared" si="64"/>
        <v>-13.653333333333313</v>
      </c>
      <c r="J115" s="115">
        <f t="shared" si="54"/>
        <v>4.7999999999999972</v>
      </c>
      <c r="K115" s="119">
        <f t="shared" si="55"/>
        <v>0.4375</v>
      </c>
      <c r="L115" s="115">
        <f t="shared" si="56"/>
        <v>0.22135416666666691</v>
      </c>
      <c r="M115" s="102">
        <f t="shared" si="57"/>
        <v>1787.4348958333353</v>
      </c>
      <c r="N115" s="96">
        <f t="shared" si="58"/>
        <v>39.194623161764696</v>
      </c>
      <c r="O115" s="105">
        <f t="shared" si="71"/>
        <v>9.2999999999999901</v>
      </c>
      <c r="P115" s="104">
        <f t="shared" si="65"/>
        <v>-652.17391304347825</v>
      </c>
      <c r="Q115" s="96">
        <f t="shared" si="14"/>
        <v>-45</v>
      </c>
      <c r="R115" s="96">
        <f t="shared" si="66"/>
        <v>0</v>
      </c>
      <c r="S115" s="96">
        <f t="shared" si="72"/>
        <v>-2.8263157894736848</v>
      </c>
      <c r="T115" s="104">
        <f t="shared" si="73"/>
        <v>0</v>
      </c>
      <c r="U115" s="96">
        <f t="shared" si="17"/>
        <v>45</v>
      </c>
      <c r="V115" s="105">
        <f t="shared" si="74"/>
        <v>0</v>
      </c>
      <c r="W115" s="124">
        <f t="shared" si="67"/>
        <v>8.6263157894736739</v>
      </c>
      <c r="X115" s="96">
        <f t="shared" si="68"/>
        <v>13.754520917678803</v>
      </c>
      <c r="Y115" s="34">
        <f t="shared" si="75"/>
        <v>-1182.608695652174</v>
      </c>
      <c r="Z115" s="96">
        <f t="shared" si="59"/>
        <v>-40</v>
      </c>
      <c r="AA115" s="96">
        <f t="shared" si="69"/>
        <v>0</v>
      </c>
      <c r="AC115" s="104">
        <f t="shared" si="60"/>
        <v>-47.347712862316939</v>
      </c>
      <c r="AD115" s="104">
        <f t="shared" si="61"/>
        <v>1467.1001108141918</v>
      </c>
      <c r="AF115" s="49" t="str">
        <f t="shared" si="62"/>
        <v xml:space="preserve"> </v>
      </c>
      <c r="AG115" s="52">
        <f t="shared" si="63"/>
        <v>-47.347712862316939</v>
      </c>
    </row>
    <row r="116" spans="1:33" x14ac:dyDescent="0.25">
      <c r="A116" s="97">
        <v>-3.5</v>
      </c>
      <c r="B116" s="96">
        <v>9.3999999999999897</v>
      </c>
      <c r="C116" s="98" t="s">
        <v>23</v>
      </c>
      <c r="D116" s="99" t="s">
        <v>1</v>
      </c>
      <c r="E116" s="100">
        <f t="shared" si="52"/>
        <v>95</v>
      </c>
      <c r="F116" s="101" t="s">
        <v>20</v>
      </c>
      <c r="G116" s="119">
        <f>A116/(A116-B116)</f>
        <v>0.27131782945736455</v>
      </c>
      <c r="H116" s="115">
        <f t="shared" si="53"/>
        <v>0.11627906976744196</v>
      </c>
      <c r="I116" s="119">
        <f t="shared" si="64"/>
        <v>-13.867499999999978</v>
      </c>
      <c r="J116" s="115">
        <f t="shared" si="54"/>
        <v>4.8374999999999959</v>
      </c>
      <c r="K116" s="119">
        <f t="shared" si="55"/>
        <v>0.4375</v>
      </c>
      <c r="L116" s="115">
        <f t="shared" si="56"/>
        <v>0.21963824289405703</v>
      </c>
      <c r="M116" s="102">
        <f t="shared" si="57"/>
        <v>1773.5788113695105</v>
      </c>
      <c r="N116" s="96">
        <f t="shared" si="58"/>
        <v>39.278385772913815</v>
      </c>
      <c r="O116" s="105">
        <f t="shared" si="71"/>
        <v>9.3999999999999879</v>
      </c>
      <c r="P116" s="104">
        <f t="shared" si="65"/>
        <v>-652.17391304347825</v>
      </c>
      <c r="Q116" s="96">
        <f t="shared" si="14"/>
        <v>-45</v>
      </c>
      <c r="R116" s="96">
        <f t="shared" si="66"/>
        <v>0</v>
      </c>
      <c r="S116" s="96">
        <f t="shared" si="72"/>
        <v>-2.8210526315789481</v>
      </c>
      <c r="T116" s="104">
        <f t="shared" si="73"/>
        <v>0</v>
      </c>
      <c r="U116" s="96">
        <f t="shared" si="17"/>
        <v>45</v>
      </c>
      <c r="V116" s="105">
        <f t="shared" si="74"/>
        <v>0</v>
      </c>
      <c r="W116" s="124">
        <f t="shared" si="67"/>
        <v>8.721052631578937</v>
      </c>
      <c r="X116" s="96">
        <f t="shared" si="68"/>
        <v>13.849257759784066</v>
      </c>
      <c r="Y116" s="34">
        <f t="shared" si="75"/>
        <v>-1182.608695652174</v>
      </c>
      <c r="Z116" s="96">
        <f t="shared" si="59"/>
        <v>-40</v>
      </c>
      <c r="AA116" s="96">
        <f t="shared" si="69"/>
        <v>0</v>
      </c>
      <c r="AC116" s="104">
        <f t="shared" si="60"/>
        <v>-61.203797326141739</v>
      </c>
      <c r="AD116" s="104">
        <f t="shared" si="61"/>
        <v>1463.1548666468107</v>
      </c>
      <c r="AF116" s="49" t="str">
        <f t="shared" si="62"/>
        <v xml:space="preserve"> </v>
      </c>
      <c r="AG116" s="52">
        <f t="shared" si="63"/>
        <v>-61.203797326141739</v>
      </c>
    </row>
    <row r="117" spans="1:33" x14ac:dyDescent="0.25">
      <c r="A117" s="97">
        <v>-3.5</v>
      </c>
      <c r="B117" s="97">
        <v>9.4999999999999893</v>
      </c>
      <c r="C117" s="98" t="s">
        <v>23</v>
      </c>
      <c r="D117" s="99" t="s">
        <v>1</v>
      </c>
      <c r="E117" s="100">
        <f t="shared" si="52"/>
        <v>95</v>
      </c>
      <c r="F117" s="101" t="s">
        <v>20</v>
      </c>
      <c r="G117" s="119">
        <f t="shared" ref="G117:G126" si="77">A117/(A117-B117)</f>
        <v>0.26923076923076944</v>
      </c>
      <c r="H117" s="115">
        <f t="shared" si="53"/>
        <v>0.11538461538461547</v>
      </c>
      <c r="I117" s="119">
        <f t="shared" si="64"/>
        <v>-14.083333333333309</v>
      </c>
      <c r="J117" s="115">
        <f t="shared" si="54"/>
        <v>4.8749999999999964</v>
      </c>
      <c r="K117" s="119">
        <f t="shared" si="55"/>
        <v>0.4375</v>
      </c>
      <c r="L117" s="115">
        <f t="shared" si="56"/>
        <v>0.21794871794871812</v>
      </c>
      <c r="M117" s="102">
        <f t="shared" si="57"/>
        <v>1759.9358974358988</v>
      </c>
      <c r="N117" s="96">
        <f t="shared" si="58"/>
        <v>39.360859728506782</v>
      </c>
      <c r="O117" s="105">
        <f t="shared" si="71"/>
        <v>9.4999999999999911</v>
      </c>
      <c r="P117" s="104">
        <f t="shared" si="65"/>
        <v>-652.17391304347825</v>
      </c>
      <c r="Q117" s="96">
        <f t="shared" si="14"/>
        <v>-45</v>
      </c>
      <c r="R117" s="96">
        <f t="shared" si="66"/>
        <v>0</v>
      </c>
      <c r="S117" s="96">
        <f t="shared" si="72"/>
        <v>-2.8157894736842111</v>
      </c>
      <c r="T117" s="104">
        <f t="shared" si="73"/>
        <v>0</v>
      </c>
      <c r="U117" s="96">
        <f t="shared" si="17"/>
        <v>45</v>
      </c>
      <c r="V117" s="105">
        <f t="shared" si="74"/>
        <v>0</v>
      </c>
      <c r="W117" s="124">
        <f t="shared" si="67"/>
        <v>8.8157894736842017</v>
      </c>
      <c r="X117" s="96">
        <f t="shared" si="68"/>
        <v>13.943994601889329</v>
      </c>
      <c r="Y117" s="34">
        <f t="shared" si="75"/>
        <v>-1182.608695652174</v>
      </c>
      <c r="Z117" s="96">
        <f t="shared" si="59"/>
        <v>-40</v>
      </c>
      <c r="AA117" s="96">
        <f t="shared" si="69"/>
        <v>0</v>
      </c>
      <c r="AC117" s="104">
        <f t="shared" si="60"/>
        <v>-74.84671125975342</v>
      </c>
      <c r="AD117" s="104">
        <f t="shared" si="61"/>
        <v>1459.2476390318159</v>
      </c>
      <c r="AF117" s="49" t="str">
        <f t="shared" si="62"/>
        <v xml:space="preserve"> </v>
      </c>
      <c r="AG117" s="52">
        <f t="shared" si="63"/>
        <v>-74.84671125975342</v>
      </c>
    </row>
    <row r="118" spans="1:33" x14ac:dyDescent="0.25">
      <c r="A118" s="97">
        <v>-3.5</v>
      </c>
      <c r="B118" s="96">
        <v>9.5999999999999908</v>
      </c>
      <c r="C118" s="98" t="s">
        <v>23</v>
      </c>
      <c r="D118" s="99" t="s">
        <v>1</v>
      </c>
      <c r="E118" s="100">
        <f t="shared" si="52"/>
        <v>95</v>
      </c>
      <c r="F118" s="101" t="s">
        <v>20</v>
      </c>
      <c r="G118" s="119">
        <f t="shared" si="77"/>
        <v>0.26717557251908414</v>
      </c>
      <c r="H118" s="115">
        <f t="shared" si="53"/>
        <v>0.11450381679389321</v>
      </c>
      <c r="I118" s="119">
        <f t="shared" si="64"/>
        <v>-14.300833333333314</v>
      </c>
      <c r="J118" s="115">
        <f t="shared" si="54"/>
        <v>4.9124999999999961</v>
      </c>
      <c r="K118" s="119">
        <f t="shared" si="55"/>
        <v>0.4375</v>
      </c>
      <c r="L118" s="115">
        <f t="shared" si="56"/>
        <v>0.21628498727735374</v>
      </c>
      <c r="M118" s="102">
        <f t="shared" si="57"/>
        <v>1746.5012722646313</v>
      </c>
      <c r="N118" s="96">
        <f t="shared" si="58"/>
        <v>39.442074539739551</v>
      </c>
      <c r="O118" s="105">
        <f t="shared" ref="O118:O181" si="78">A118-((A118-B118)/E118)*($AG$5-$AG$7)</f>
        <v>9.599999999999989</v>
      </c>
      <c r="P118" s="104">
        <f t="shared" si="65"/>
        <v>-652.17391304347825</v>
      </c>
      <c r="Q118" s="96">
        <f t="shared" si="14"/>
        <v>-45</v>
      </c>
      <c r="R118" s="96">
        <f t="shared" si="66"/>
        <v>0</v>
      </c>
      <c r="S118" s="96">
        <f t="shared" ref="S118:S181" si="79">A118-((A118-B118)/E118)*$AG$10</f>
        <v>-2.810526315789474</v>
      </c>
      <c r="T118" s="104">
        <f t="shared" ref="T118:T181" si="80">IF(S118&lt;0,IF(S118&lt;-2.174,$AG$2,S118*(10^-3)*$AG$3*(-1)),IF(S118&gt;2.174,$AG$2*(-1),S118*(10^-3)*$AG$3*(-1)))*$AG$11</f>
        <v>0</v>
      </c>
      <c r="U118" s="96">
        <f t="shared" si="17"/>
        <v>45</v>
      </c>
      <c r="V118" s="105">
        <f t="shared" ref="V118:V181" si="81">IF(S118&lt;0,IF(S118&lt;$B$10,$AG$1,$AG$1*(1-(1-(S118/$B$10))^2)),0)*$AG$11</f>
        <v>0</v>
      </c>
      <c r="W118" s="124">
        <f t="shared" si="67"/>
        <v>8.910526315789463</v>
      </c>
      <c r="X118" s="96">
        <f t="shared" si="68"/>
        <v>14.038731443994592</v>
      </c>
      <c r="Y118" s="34">
        <f t="shared" si="75"/>
        <v>-1182.608695652174</v>
      </c>
      <c r="Z118" s="96">
        <f t="shared" si="59"/>
        <v>-40</v>
      </c>
      <c r="AA118" s="96">
        <f t="shared" si="69"/>
        <v>0</v>
      </c>
      <c r="AC118" s="104">
        <f t="shared" si="60"/>
        <v>-88.281336431020918</v>
      </c>
      <c r="AD118" s="104">
        <f t="shared" si="61"/>
        <v>1455.3780727745504</v>
      </c>
      <c r="AF118" s="49" t="str">
        <f t="shared" si="62"/>
        <v xml:space="preserve"> </v>
      </c>
      <c r="AG118" s="52">
        <f t="shared" si="63"/>
        <v>-88.281336431020918</v>
      </c>
    </row>
    <row r="119" spans="1:33" x14ac:dyDescent="0.25">
      <c r="A119" s="97">
        <v>-3.5</v>
      </c>
      <c r="B119" s="96">
        <v>9.6999999999999904</v>
      </c>
      <c r="C119" s="98" t="s">
        <v>23</v>
      </c>
      <c r="D119" s="99" t="s">
        <v>1</v>
      </c>
      <c r="E119" s="100">
        <f t="shared" si="52"/>
        <v>95</v>
      </c>
      <c r="F119" s="101" t="s">
        <v>20</v>
      </c>
      <c r="G119" s="119">
        <f t="shared" si="77"/>
        <v>0.26515151515151536</v>
      </c>
      <c r="H119" s="115">
        <f t="shared" si="53"/>
        <v>0.11363636363636372</v>
      </c>
      <c r="I119" s="119">
        <f t="shared" si="64"/>
        <v>-14.51999999999998</v>
      </c>
      <c r="J119" s="115">
        <f t="shared" si="54"/>
        <v>4.9499999999999966</v>
      </c>
      <c r="K119" s="119">
        <f t="shared" si="55"/>
        <v>0.4375</v>
      </c>
      <c r="L119" s="115">
        <f t="shared" si="56"/>
        <v>0.21464646464646478</v>
      </c>
      <c r="M119" s="102">
        <f t="shared" si="57"/>
        <v>1733.270202020203</v>
      </c>
      <c r="N119" s="96">
        <f t="shared" si="58"/>
        <v>39.522058823529406</v>
      </c>
      <c r="O119" s="105">
        <f t="shared" si="78"/>
        <v>9.6999999999999922</v>
      </c>
      <c r="P119" s="104">
        <f t="shared" si="65"/>
        <v>-652.17391304347825</v>
      </c>
      <c r="Q119" s="96">
        <f t="shared" si="14"/>
        <v>-45</v>
      </c>
      <c r="R119" s="96">
        <f t="shared" si="66"/>
        <v>0</v>
      </c>
      <c r="S119" s="96">
        <f t="shared" si="79"/>
        <v>-2.8052631578947373</v>
      </c>
      <c r="T119" s="104">
        <f t="shared" si="80"/>
        <v>0</v>
      </c>
      <c r="U119" s="96">
        <f t="shared" si="17"/>
        <v>45</v>
      </c>
      <c r="V119" s="105">
        <f t="shared" si="81"/>
        <v>0</v>
      </c>
      <c r="W119" s="124">
        <f t="shared" si="67"/>
        <v>9.0052631578947295</v>
      </c>
      <c r="X119" s="96">
        <f t="shared" si="68"/>
        <v>14.133468286099859</v>
      </c>
      <c r="Y119" s="34">
        <f t="shared" si="75"/>
        <v>-1182.608695652174</v>
      </c>
      <c r="Z119" s="96">
        <f t="shared" si="59"/>
        <v>-40</v>
      </c>
      <c r="AA119" s="96">
        <f t="shared" si="69"/>
        <v>0</v>
      </c>
      <c r="AC119" s="104">
        <f t="shared" si="60"/>
        <v>-101.51240667544926</v>
      </c>
      <c r="AD119" s="104">
        <f t="shared" si="61"/>
        <v>1451.5458079435664</v>
      </c>
      <c r="AF119" s="49" t="str">
        <f t="shared" si="62"/>
        <v xml:space="preserve"> </v>
      </c>
      <c r="AG119" s="52">
        <f t="shared" si="63"/>
        <v>-101.51240667544926</v>
      </c>
    </row>
    <row r="120" spans="1:33" x14ac:dyDescent="0.25">
      <c r="A120" s="97">
        <v>-3.5</v>
      </c>
      <c r="B120" s="97">
        <v>9.7999999999999901</v>
      </c>
      <c r="C120" s="98" t="s">
        <v>23</v>
      </c>
      <c r="D120" s="99" t="s">
        <v>1</v>
      </c>
      <c r="E120" s="100">
        <f t="shared" si="52"/>
        <v>95</v>
      </c>
      <c r="F120" s="101" t="s">
        <v>20</v>
      </c>
      <c r="G120" s="119">
        <f t="shared" si="77"/>
        <v>0.26315789473684231</v>
      </c>
      <c r="H120" s="115">
        <f t="shared" si="53"/>
        <v>0.11278195488721814</v>
      </c>
      <c r="I120" s="119">
        <f t="shared" si="64"/>
        <v>-14.740833333333311</v>
      </c>
      <c r="J120" s="115">
        <f t="shared" si="54"/>
        <v>4.9874999999999972</v>
      </c>
      <c r="K120" s="119">
        <f t="shared" si="55"/>
        <v>0.4375</v>
      </c>
      <c r="L120" s="115">
        <f t="shared" si="56"/>
        <v>0.21303258145363435</v>
      </c>
      <c r="M120" s="102">
        <f t="shared" si="57"/>
        <v>1720.2380952380975</v>
      </c>
      <c r="N120" s="96">
        <f t="shared" si="58"/>
        <v>39.600840336134453</v>
      </c>
      <c r="O120" s="105">
        <f t="shared" si="78"/>
        <v>9.7999999999999901</v>
      </c>
      <c r="P120" s="104">
        <f t="shared" si="65"/>
        <v>-652.17391304347825</v>
      </c>
      <c r="Q120" s="96">
        <f t="shared" si="14"/>
        <v>-45</v>
      </c>
      <c r="R120" s="96">
        <f t="shared" si="66"/>
        <v>0</v>
      </c>
      <c r="S120" s="96">
        <f t="shared" si="79"/>
        <v>-2.8000000000000007</v>
      </c>
      <c r="T120" s="104">
        <f t="shared" si="80"/>
        <v>0</v>
      </c>
      <c r="U120" s="96">
        <f t="shared" si="17"/>
        <v>45</v>
      </c>
      <c r="V120" s="105">
        <f t="shared" si="81"/>
        <v>0</v>
      </c>
      <c r="W120" s="124">
        <f t="shared" si="67"/>
        <v>9.0999999999999908</v>
      </c>
      <c r="X120" s="96">
        <f t="shared" si="68"/>
        <v>14.228205128205119</v>
      </c>
      <c r="Y120" s="34">
        <f t="shared" si="75"/>
        <v>-1182.608695652174</v>
      </c>
      <c r="Z120" s="96">
        <f t="shared" si="59"/>
        <v>-40</v>
      </c>
      <c r="AA120" s="96">
        <f t="shared" si="69"/>
        <v>0</v>
      </c>
      <c r="AC120" s="104">
        <f t="shared" si="60"/>
        <v>-114.54451345755479</v>
      </c>
      <c r="AD120" s="104">
        <f t="shared" si="61"/>
        <v>1447.7504806270344</v>
      </c>
      <c r="AF120" s="49" t="str">
        <f t="shared" si="62"/>
        <v xml:space="preserve"> </v>
      </c>
      <c r="AG120" s="52">
        <f t="shared" si="63"/>
        <v>-114.54451345755479</v>
      </c>
    </row>
    <row r="121" spans="1:33" x14ac:dyDescent="0.25">
      <c r="A121" s="97">
        <v>-3.5</v>
      </c>
      <c r="B121" s="96">
        <v>9.8999999999999897</v>
      </c>
      <c r="C121" s="98" t="s">
        <v>23</v>
      </c>
      <c r="D121" s="99" t="s">
        <v>1</v>
      </c>
      <c r="E121" s="100">
        <f t="shared" si="52"/>
        <v>95</v>
      </c>
      <c r="F121" s="101" t="s">
        <v>20</v>
      </c>
      <c r="G121" s="119">
        <f t="shared" si="77"/>
        <v>0.26119402985074647</v>
      </c>
      <c r="H121" s="115">
        <f t="shared" si="53"/>
        <v>0.11194029850746277</v>
      </c>
      <c r="I121" s="119">
        <f t="shared" si="64"/>
        <v>-14.96333333333331</v>
      </c>
      <c r="J121" s="115">
        <f t="shared" si="54"/>
        <v>5.0249999999999959</v>
      </c>
      <c r="K121" s="119">
        <f t="shared" si="55"/>
        <v>0.4375</v>
      </c>
      <c r="L121" s="115">
        <f t="shared" si="56"/>
        <v>0.21144278606965189</v>
      </c>
      <c r="M121" s="102">
        <f t="shared" si="57"/>
        <v>1707.400497512439</v>
      </c>
      <c r="N121" s="96">
        <f t="shared" si="58"/>
        <v>39.678446005267773</v>
      </c>
      <c r="O121" s="105">
        <f t="shared" si="78"/>
        <v>9.8999999999999897</v>
      </c>
      <c r="P121" s="104">
        <f t="shared" si="65"/>
        <v>-652.17391304347825</v>
      </c>
      <c r="Q121" s="96">
        <f t="shared" si="14"/>
        <v>-45</v>
      </c>
      <c r="R121" s="96">
        <f t="shared" si="66"/>
        <v>0</v>
      </c>
      <c r="S121" s="96">
        <f t="shared" si="79"/>
        <v>-2.7947368421052636</v>
      </c>
      <c r="T121" s="104">
        <f t="shared" si="80"/>
        <v>0</v>
      </c>
      <c r="U121" s="96">
        <f t="shared" si="17"/>
        <v>45</v>
      </c>
      <c r="V121" s="105">
        <f t="shared" si="81"/>
        <v>0</v>
      </c>
      <c r="W121" s="124">
        <f t="shared" si="67"/>
        <v>9.1947368421052538</v>
      </c>
      <c r="X121" s="96">
        <f t="shared" si="68"/>
        <v>14.322941970310382</v>
      </c>
      <c r="Y121" s="34">
        <f t="shared" si="75"/>
        <v>-1182.608695652174</v>
      </c>
      <c r="Z121" s="96">
        <f t="shared" si="59"/>
        <v>-40</v>
      </c>
      <c r="AA121" s="96">
        <f t="shared" si="69"/>
        <v>0</v>
      </c>
      <c r="AC121" s="104">
        <f t="shared" si="60"/>
        <v>-127.38211118321328</v>
      </c>
      <c r="AD121" s="104">
        <f t="shared" si="61"/>
        <v>1443.9917236295814</v>
      </c>
      <c r="AF121" s="49" t="str">
        <f t="shared" si="62"/>
        <v xml:space="preserve"> </v>
      </c>
      <c r="AG121" s="52">
        <f t="shared" si="63"/>
        <v>-127.38211118321328</v>
      </c>
    </row>
    <row r="122" spans="1:33" x14ac:dyDescent="0.25">
      <c r="A122" s="97">
        <v>-3.5</v>
      </c>
      <c r="B122" s="96">
        <v>9.9999999999999893</v>
      </c>
      <c r="C122" s="98" t="s">
        <v>23</v>
      </c>
      <c r="D122" s="99" t="s">
        <v>1</v>
      </c>
      <c r="E122" s="100">
        <f t="shared" si="52"/>
        <v>95</v>
      </c>
      <c r="F122" s="101" t="s">
        <v>20</v>
      </c>
      <c r="G122" s="119">
        <f t="shared" si="77"/>
        <v>0.25925925925925947</v>
      </c>
      <c r="H122" s="115">
        <f t="shared" si="53"/>
        <v>0.1111111111111112</v>
      </c>
      <c r="I122" s="119">
        <f t="shared" si="64"/>
        <v>-15.187499999999977</v>
      </c>
      <c r="J122" s="115">
        <f t="shared" si="54"/>
        <v>5.0624999999999964</v>
      </c>
      <c r="K122" s="119">
        <f t="shared" si="55"/>
        <v>0.4375</v>
      </c>
      <c r="L122" s="115">
        <f t="shared" si="56"/>
        <v>0.2098765432098767</v>
      </c>
      <c r="M122" s="102">
        <f t="shared" si="57"/>
        <v>1694.7530864197543</v>
      </c>
      <c r="N122" s="96">
        <f t="shared" si="58"/>
        <v>39.754901960784295</v>
      </c>
      <c r="O122" s="105">
        <f t="shared" si="78"/>
        <v>9.9999999999999893</v>
      </c>
      <c r="P122" s="104">
        <f t="shared" si="65"/>
        <v>-652.17391304347825</v>
      </c>
      <c r="Q122" s="96">
        <f t="shared" si="14"/>
        <v>-45</v>
      </c>
      <c r="R122" s="96">
        <f t="shared" si="66"/>
        <v>0</v>
      </c>
      <c r="S122" s="96">
        <f t="shared" si="79"/>
        <v>-2.789473684210527</v>
      </c>
      <c r="T122" s="104">
        <f t="shared" si="80"/>
        <v>0</v>
      </c>
      <c r="U122" s="96">
        <f t="shared" si="17"/>
        <v>45</v>
      </c>
      <c r="V122" s="105">
        <f t="shared" si="81"/>
        <v>0</v>
      </c>
      <c r="W122" s="124">
        <f t="shared" si="67"/>
        <v>9.2894736842105168</v>
      </c>
      <c r="X122" s="96">
        <f t="shared" si="68"/>
        <v>14.417678812415645</v>
      </c>
      <c r="Y122" s="34">
        <f t="shared" si="75"/>
        <v>-1182.608695652174</v>
      </c>
      <c r="Z122" s="96">
        <f t="shared" si="59"/>
        <v>-40</v>
      </c>
      <c r="AA122" s="96">
        <f t="shared" si="69"/>
        <v>0</v>
      </c>
      <c r="AC122" s="104">
        <f t="shared" si="60"/>
        <v>-140.02952227589799</v>
      </c>
      <c r="AD122" s="104">
        <f t="shared" si="61"/>
        <v>1440.2691671139742</v>
      </c>
      <c r="AF122" s="49" t="str">
        <f t="shared" si="62"/>
        <v xml:space="preserve"> </v>
      </c>
      <c r="AG122" s="52">
        <f t="shared" si="63"/>
        <v>-140.02952227589799</v>
      </c>
    </row>
    <row r="123" spans="1:33" x14ac:dyDescent="0.25">
      <c r="A123" s="97">
        <v>-3.5</v>
      </c>
      <c r="B123" s="96">
        <v>10.1</v>
      </c>
      <c r="C123" s="98" t="s">
        <v>23</v>
      </c>
      <c r="D123" s="99" t="s">
        <v>1</v>
      </c>
      <c r="E123" s="100">
        <f t="shared" si="52"/>
        <v>95</v>
      </c>
      <c r="F123" s="101" t="s">
        <v>20</v>
      </c>
      <c r="G123" s="119">
        <f t="shared" si="77"/>
        <v>0.25735294117647062</v>
      </c>
      <c r="H123" s="115">
        <f t="shared" si="53"/>
        <v>0.11029411764705882</v>
      </c>
      <c r="I123" s="119">
        <f t="shared" si="64"/>
        <v>-15.413333333333332</v>
      </c>
      <c r="J123" s="115">
        <f t="shared" si="54"/>
        <v>5.1000000000000005</v>
      </c>
      <c r="K123" s="119">
        <f t="shared" si="55"/>
        <v>0.4375</v>
      </c>
      <c r="L123" s="115">
        <f t="shared" si="56"/>
        <v>0.20833333333333337</v>
      </c>
      <c r="M123" s="102">
        <f t="shared" si="57"/>
        <v>1682.291666666667</v>
      </c>
      <c r="N123" s="96">
        <f t="shared" si="58"/>
        <v>39.830233564013838</v>
      </c>
      <c r="O123" s="105">
        <f t="shared" si="78"/>
        <v>10.1</v>
      </c>
      <c r="P123" s="104">
        <f t="shared" si="65"/>
        <v>-652.17391304347825</v>
      </c>
      <c r="Q123" s="96">
        <f t="shared" si="14"/>
        <v>-45</v>
      </c>
      <c r="R123" s="96">
        <f t="shared" si="66"/>
        <v>0</v>
      </c>
      <c r="S123" s="96">
        <f t="shared" si="79"/>
        <v>-2.7842105263157895</v>
      </c>
      <c r="T123" s="104">
        <f t="shared" si="80"/>
        <v>0</v>
      </c>
      <c r="U123" s="96">
        <f t="shared" si="17"/>
        <v>45</v>
      </c>
      <c r="V123" s="105">
        <f t="shared" si="81"/>
        <v>0</v>
      </c>
      <c r="W123" s="124">
        <f t="shared" si="67"/>
        <v>9.3842105263157887</v>
      </c>
      <c r="X123" s="96">
        <f t="shared" si="68"/>
        <v>14.512415654520918</v>
      </c>
      <c r="Y123" s="34">
        <f t="shared" si="75"/>
        <v>-1182.608695652174</v>
      </c>
      <c r="Z123" s="96">
        <f t="shared" si="59"/>
        <v>-40</v>
      </c>
      <c r="AA123" s="96">
        <f t="shared" si="69"/>
        <v>0</v>
      </c>
      <c r="AC123" s="104">
        <f t="shared" si="60"/>
        <v>-152.49094202898527</v>
      </c>
      <c r="AD123" s="104">
        <f t="shared" si="61"/>
        <v>1436.5824391917092</v>
      </c>
      <c r="AF123" s="49" t="str">
        <f t="shared" si="62"/>
        <v xml:space="preserve"> </v>
      </c>
      <c r="AG123" s="52">
        <f t="shared" si="63"/>
        <v>-152.49094202898527</v>
      </c>
    </row>
    <row r="124" spans="1:33" x14ac:dyDescent="0.25">
      <c r="A124" s="97">
        <v>-3.5</v>
      </c>
      <c r="B124" s="97">
        <v>10.199999999999999</v>
      </c>
      <c r="C124" s="98" t="s">
        <v>23</v>
      </c>
      <c r="D124" s="99" t="s">
        <v>1</v>
      </c>
      <c r="E124" s="100">
        <f t="shared" si="52"/>
        <v>95</v>
      </c>
      <c r="F124" s="101" t="s">
        <v>20</v>
      </c>
      <c r="G124" s="119">
        <f t="shared" si="77"/>
        <v>0.25547445255474455</v>
      </c>
      <c r="H124" s="115">
        <f t="shared" si="53"/>
        <v>0.10948905109489052</v>
      </c>
      <c r="I124" s="119">
        <f t="shared" si="64"/>
        <v>-15.640833333333331</v>
      </c>
      <c r="J124" s="115">
        <f t="shared" si="54"/>
        <v>5.1374999999999993</v>
      </c>
      <c r="K124" s="119">
        <f t="shared" si="55"/>
        <v>0.4375</v>
      </c>
      <c r="L124" s="115">
        <f t="shared" si="56"/>
        <v>0.20681265206812655</v>
      </c>
      <c r="M124" s="102">
        <f t="shared" si="57"/>
        <v>1670.0121654501218</v>
      </c>
      <c r="N124" s="96">
        <f t="shared" si="58"/>
        <v>39.904465435809364</v>
      </c>
      <c r="O124" s="105">
        <f t="shared" si="78"/>
        <v>10.199999999999998</v>
      </c>
      <c r="P124" s="104">
        <f t="shared" si="65"/>
        <v>-652.17391304347825</v>
      </c>
      <c r="Q124" s="96">
        <f t="shared" si="14"/>
        <v>-45</v>
      </c>
      <c r="R124" s="96">
        <f t="shared" si="66"/>
        <v>0</v>
      </c>
      <c r="S124" s="96">
        <f t="shared" si="79"/>
        <v>-2.7789473684210528</v>
      </c>
      <c r="T124" s="104">
        <f t="shared" si="80"/>
        <v>0</v>
      </c>
      <c r="U124" s="96">
        <f t="shared" si="17"/>
        <v>45</v>
      </c>
      <c r="V124" s="105">
        <f t="shared" si="81"/>
        <v>0</v>
      </c>
      <c r="W124" s="124">
        <f t="shared" si="67"/>
        <v>9.4789473684210517</v>
      </c>
      <c r="X124" s="96">
        <f t="shared" si="68"/>
        <v>14.607152496626181</v>
      </c>
      <c r="Y124" s="34">
        <f t="shared" si="75"/>
        <v>-1182.608695652174</v>
      </c>
      <c r="Z124" s="96">
        <f t="shared" si="59"/>
        <v>-40</v>
      </c>
      <c r="AA124" s="96">
        <f t="shared" si="69"/>
        <v>0</v>
      </c>
      <c r="AC124" s="104">
        <f t="shared" si="60"/>
        <v>-164.77044324553049</v>
      </c>
      <c r="AD124" s="104">
        <f t="shared" si="61"/>
        <v>1432.9311664662901</v>
      </c>
      <c r="AF124" s="49" t="str">
        <f t="shared" si="62"/>
        <v xml:space="preserve"> </v>
      </c>
      <c r="AG124" s="52">
        <f t="shared" si="63"/>
        <v>-164.77044324553049</v>
      </c>
    </row>
    <row r="125" spans="1:33" x14ac:dyDescent="0.25">
      <c r="A125" s="97">
        <v>-3.5</v>
      </c>
      <c r="B125" s="96">
        <v>10.3</v>
      </c>
      <c r="C125" s="98" t="s">
        <v>23</v>
      </c>
      <c r="D125" s="99" t="s">
        <v>1</v>
      </c>
      <c r="E125" s="100">
        <f t="shared" si="52"/>
        <v>95</v>
      </c>
      <c r="F125" s="101" t="s">
        <v>20</v>
      </c>
      <c r="G125" s="119">
        <f t="shared" si="77"/>
        <v>0.25362318840579706</v>
      </c>
      <c r="H125" s="115">
        <f t="shared" si="53"/>
        <v>0.10869565217391304</v>
      </c>
      <c r="I125" s="119">
        <f t="shared" si="64"/>
        <v>-15.870000000000003</v>
      </c>
      <c r="J125" s="115">
        <f t="shared" si="54"/>
        <v>5.1750000000000007</v>
      </c>
      <c r="K125" s="119">
        <f t="shared" si="55"/>
        <v>0.4375</v>
      </c>
      <c r="L125" s="115">
        <f t="shared" si="56"/>
        <v>0.20531400966183577</v>
      </c>
      <c r="M125" s="102">
        <f t="shared" si="57"/>
        <v>1657.9106280193239</v>
      </c>
      <c r="N125" s="96">
        <f t="shared" si="58"/>
        <v>39.97762148337597</v>
      </c>
      <c r="O125" s="105">
        <f t="shared" si="78"/>
        <v>10.3</v>
      </c>
      <c r="P125" s="104">
        <f t="shared" si="65"/>
        <v>-652.17391304347825</v>
      </c>
      <c r="Q125" s="96">
        <f t="shared" si="14"/>
        <v>-45</v>
      </c>
      <c r="R125" s="96">
        <f t="shared" si="66"/>
        <v>0</v>
      </c>
      <c r="S125" s="96">
        <f t="shared" si="79"/>
        <v>-2.7736842105263158</v>
      </c>
      <c r="T125" s="104">
        <f t="shared" si="80"/>
        <v>0</v>
      </c>
      <c r="U125" s="96">
        <f t="shared" si="17"/>
        <v>45</v>
      </c>
      <c r="V125" s="105">
        <f t="shared" si="81"/>
        <v>0</v>
      </c>
      <c r="W125" s="124">
        <f t="shared" si="67"/>
        <v>9.5736842105263165</v>
      </c>
      <c r="X125" s="96">
        <f t="shared" si="68"/>
        <v>14.701889338731444</v>
      </c>
      <c r="Y125" s="34">
        <f t="shared" si="75"/>
        <v>-1182.608695652174</v>
      </c>
      <c r="Z125" s="96">
        <f t="shared" si="59"/>
        <v>-40</v>
      </c>
      <c r="AA125" s="96">
        <f t="shared" si="69"/>
        <v>0</v>
      </c>
      <c r="AC125" s="104">
        <f t="shared" si="60"/>
        <v>-176.87198067632835</v>
      </c>
      <c r="AD125" s="104">
        <f t="shared" si="61"/>
        <v>1429.3149745326618</v>
      </c>
      <c r="AF125" s="49" t="str">
        <f t="shared" si="62"/>
        <v xml:space="preserve"> </v>
      </c>
      <c r="AG125" s="52">
        <f t="shared" si="63"/>
        <v>-176.87198067632835</v>
      </c>
    </row>
    <row r="126" spans="1:33" x14ac:dyDescent="0.25">
      <c r="A126" s="97">
        <v>-3.5</v>
      </c>
      <c r="B126" s="96">
        <v>10.4</v>
      </c>
      <c r="C126" s="98" t="s">
        <v>23</v>
      </c>
      <c r="D126" s="99" t="s">
        <v>1</v>
      </c>
      <c r="E126" s="100">
        <f t="shared" si="52"/>
        <v>95</v>
      </c>
      <c r="F126" s="101" t="s">
        <v>20</v>
      </c>
      <c r="G126" s="119">
        <f t="shared" si="77"/>
        <v>0.25179856115107913</v>
      </c>
      <c r="H126" s="115">
        <f t="shared" si="53"/>
        <v>0.1079136690647482</v>
      </c>
      <c r="I126" s="119">
        <f t="shared" si="64"/>
        <v>-16.100833333333334</v>
      </c>
      <c r="J126" s="115">
        <f t="shared" si="54"/>
        <v>5.2124999999999995</v>
      </c>
      <c r="K126" s="119">
        <f t="shared" si="55"/>
        <v>0.4375</v>
      </c>
      <c r="L126" s="115">
        <f t="shared" si="56"/>
        <v>0.20383693045563547</v>
      </c>
      <c r="M126" s="102">
        <f t="shared" si="57"/>
        <v>1645.9832134292565</v>
      </c>
      <c r="N126" s="96">
        <f t="shared" si="58"/>
        <v>40.049724925941604</v>
      </c>
      <c r="O126" s="105">
        <f t="shared" si="78"/>
        <v>10.399999999999999</v>
      </c>
      <c r="P126" s="104">
        <f t="shared" si="65"/>
        <v>-652.17391304347825</v>
      </c>
      <c r="Q126" s="96">
        <f t="shared" si="14"/>
        <v>-45</v>
      </c>
      <c r="R126" s="96">
        <f t="shared" si="66"/>
        <v>0</v>
      </c>
      <c r="S126" s="96">
        <f t="shared" si="79"/>
        <v>-2.7684210526315791</v>
      </c>
      <c r="T126" s="104">
        <f t="shared" si="80"/>
        <v>0</v>
      </c>
      <c r="U126" s="96">
        <f t="shared" si="17"/>
        <v>45</v>
      </c>
      <c r="V126" s="105">
        <f t="shared" si="81"/>
        <v>0</v>
      </c>
      <c r="W126" s="124">
        <f t="shared" si="67"/>
        <v>9.6684210526315777</v>
      </c>
      <c r="X126" s="96">
        <f t="shared" si="68"/>
        <v>14.796626180836707</v>
      </c>
      <c r="Y126" s="34">
        <f t="shared" si="75"/>
        <v>-1182.608695652174</v>
      </c>
      <c r="Z126" s="96">
        <f t="shared" si="59"/>
        <v>-40</v>
      </c>
      <c r="AA126" s="96">
        <f t="shared" si="69"/>
        <v>0</v>
      </c>
      <c r="AC126" s="104">
        <f t="shared" si="60"/>
        <v>-188.79939526639578</v>
      </c>
      <c r="AD126" s="104">
        <f t="shared" si="61"/>
        <v>1425.7334884360264</v>
      </c>
      <c r="AF126" s="49" t="str">
        <f t="shared" si="62"/>
        <v xml:space="preserve"> </v>
      </c>
      <c r="AG126" s="52">
        <f t="shared" si="63"/>
        <v>-188.79939526639578</v>
      </c>
    </row>
    <row r="127" spans="1:33" x14ac:dyDescent="0.25">
      <c r="A127" s="97">
        <v>-3.5</v>
      </c>
      <c r="B127" s="96">
        <v>10.5</v>
      </c>
      <c r="C127" s="98" t="s">
        <v>23</v>
      </c>
      <c r="D127" s="99" t="s">
        <v>1</v>
      </c>
      <c r="E127" s="100">
        <f t="shared" si="52"/>
        <v>95</v>
      </c>
      <c r="F127" s="101" t="s">
        <v>20</v>
      </c>
      <c r="G127" s="119">
        <f>A127/(A127-B127)</f>
        <v>0.25</v>
      </c>
      <c r="H127" s="115">
        <f t="shared" si="53"/>
        <v>0.10714285714285714</v>
      </c>
      <c r="I127" s="119">
        <f t="shared" si="64"/>
        <v>-16.333333333333332</v>
      </c>
      <c r="J127" s="115">
        <f t="shared" si="54"/>
        <v>5.25</v>
      </c>
      <c r="K127" s="119">
        <f t="shared" si="55"/>
        <v>0.4375</v>
      </c>
      <c r="L127" s="115">
        <f t="shared" si="56"/>
        <v>0.20238095238095238</v>
      </c>
      <c r="M127" s="102">
        <f t="shared" si="57"/>
        <v>1634.2261904761906</v>
      </c>
      <c r="N127" s="96">
        <f t="shared" si="58"/>
        <v>40.120798319327733</v>
      </c>
      <c r="O127" s="105">
        <f t="shared" si="78"/>
        <v>10.499999999999998</v>
      </c>
      <c r="P127" s="104">
        <f t="shared" si="65"/>
        <v>-652.17391304347825</v>
      </c>
      <c r="Q127" s="96">
        <f t="shared" si="14"/>
        <v>-45</v>
      </c>
      <c r="R127" s="96">
        <f t="shared" si="66"/>
        <v>0</v>
      </c>
      <c r="S127" s="96">
        <f t="shared" si="79"/>
        <v>-2.763157894736842</v>
      </c>
      <c r="T127" s="104">
        <f t="shared" si="80"/>
        <v>0</v>
      </c>
      <c r="U127" s="96">
        <f t="shared" si="17"/>
        <v>45</v>
      </c>
      <c r="V127" s="105">
        <f t="shared" si="81"/>
        <v>0</v>
      </c>
      <c r="W127" s="124">
        <f t="shared" si="67"/>
        <v>9.7631578947368407</v>
      </c>
      <c r="X127" s="96">
        <f t="shared" si="68"/>
        <v>14.89136302294197</v>
      </c>
      <c r="Y127" s="34">
        <f t="shared" si="75"/>
        <v>-1182.608695652174</v>
      </c>
      <c r="Z127" s="96">
        <f t="shared" si="59"/>
        <v>-40</v>
      </c>
      <c r="AA127" s="96">
        <f t="shared" si="69"/>
        <v>0</v>
      </c>
      <c r="AC127" s="104">
        <f t="shared" si="60"/>
        <v>-200.55641821946165</v>
      </c>
      <c r="AD127" s="104">
        <f t="shared" si="61"/>
        <v>1422.1863330930198</v>
      </c>
      <c r="AF127" s="49" t="str">
        <f t="shared" si="62"/>
        <v xml:space="preserve"> </v>
      </c>
      <c r="AG127" s="52">
        <f t="shared" si="63"/>
        <v>-200.55641821946165</v>
      </c>
    </row>
    <row r="128" spans="1:33" x14ac:dyDescent="0.25">
      <c r="A128" s="97">
        <v>-3.5</v>
      </c>
      <c r="B128" s="97">
        <v>10.6</v>
      </c>
      <c r="C128" s="98" t="s">
        <v>23</v>
      </c>
      <c r="D128" s="99" t="s">
        <v>1</v>
      </c>
      <c r="E128" s="100">
        <f t="shared" si="52"/>
        <v>95</v>
      </c>
      <c r="F128" s="101" t="s">
        <v>20</v>
      </c>
      <c r="G128" s="119">
        <f t="shared" ref="G128:G154" si="82">A128/(A128-B128)</f>
        <v>0.24822695035460993</v>
      </c>
      <c r="H128" s="115">
        <f t="shared" si="53"/>
        <v>0.10638297872340426</v>
      </c>
      <c r="I128" s="119">
        <f t="shared" si="64"/>
        <v>-16.567499999999999</v>
      </c>
      <c r="J128" s="115">
        <f t="shared" si="54"/>
        <v>5.2875000000000005</v>
      </c>
      <c r="K128" s="119">
        <f t="shared" si="55"/>
        <v>0.4375</v>
      </c>
      <c r="L128" s="115">
        <f t="shared" si="56"/>
        <v>0.20094562647754144</v>
      </c>
      <c r="M128" s="102">
        <f t="shared" si="57"/>
        <v>1622.635933806147</v>
      </c>
      <c r="N128" s="96">
        <f t="shared" si="58"/>
        <v>40.190863579474346</v>
      </c>
      <c r="O128" s="105">
        <f t="shared" si="78"/>
        <v>10.600000000000001</v>
      </c>
      <c r="P128" s="104">
        <f t="shared" si="65"/>
        <v>-652.17391304347825</v>
      </c>
      <c r="Q128" s="96">
        <f t="shared" si="14"/>
        <v>-45</v>
      </c>
      <c r="R128" s="96">
        <f t="shared" si="66"/>
        <v>0</v>
      </c>
      <c r="S128" s="96">
        <f t="shared" si="79"/>
        <v>-2.757894736842105</v>
      </c>
      <c r="T128" s="104">
        <f t="shared" si="80"/>
        <v>0</v>
      </c>
      <c r="U128" s="96">
        <f t="shared" si="17"/>
        <v>45</v>
      </c>
      <c r="V128" s="105">
        <f t="shared" si="81"/>
        <v>0</v>
      </c>
      <c r="W128" s="124">
        <f t="shared" si="67"/>
        <v>9.8578947368421055</v>
      </c>
      <c r="X128" s="96">
        <f t="shared" si="68"/>
        <v>14.986099865047233</v>
      </c>
      <c r="Y128" s="34">
        <f t="shared" si="75"/>
        <v>-1182.608695652174</v>
      </c>
      <c r="Z128" s="96">
        <f t="shared" si="59"/>
        <v>-40</v>
      </c>
      <c r="AA128" s="96">
        <f t="shared" si="69"/>
        <v>0</v>
      </c>
      <c r="AC128" s="104">
        <f t="shared" si="60"/>
        <v>-212.14667488950522</v>
      </c>
      <c r="AD128" s="104">
        <f t="shared" si="61"/>
        <v>1418.6731336779931</v>
      </c>
      <c r="AF128" s="49" t="str">
        <f t="shared" si="62"/>
        <v xml:space="preserve"> </v>
      </c>
      <c r="AG128" s="52">
        <f t="shared" si="63"/>
        <v>-212.14667488950522</v>
      </c>
    </row>
    <row r="129" spans="1:33" x14ac:dyDescent="0.25">
      <c r="A129" s="97">
        <v>-3.5</v>
      </c>
      <c r="B129" s="96">
        <v>10.7</v>
      </c>
      <c r="C129" s="98" t="s">
        <v>23</v>
      </c>
      <c r="D129" s="99" t="s">
        <v>1</v>
      </c>
      <c r="E129" s="100">
        <f t="shared" si="52"/>
        <v>95</v>
      </c>
      <c r="F129" s="101" t="s">
        <v>20</v>
      </c>
      <c r="G129" s="119">
        <f t="shared" si="82"/>
        <v>0.24647887323943662</v>
      </c>
      <c r="H129" s="115">
        <f t="shared" si="53"/>
        <v>0.10563380281690142</v>
      </c>
      <c r="I129" s="119">
        <f t="shared" si="64"/>
        <v>-16.803333333333331</v>
      </c>
      <c r="J129" s="115">
        <f t="shared" si="54"/>
        <v>5.3249999999999993</v>
      </c>
      <c r="K129" s="119">
        <f t="shared" si="55"/>
        <v>0.4375</v>
      </c>
      <c r="L129" s="115">
        <f t="shared" si="56"/>
        <v>0.19953051643192488</v>
      </c>
      <c r="M129" s="102">
        <f t="shared" si="57"/>
        <v>1611.2089201877934</v>
      </c>
      <c r="N129" s="96">
        <f t="shared" si="58"/>
        <v>40.259942004971009</v>
      </c>
      <c r="O129" s="105">
        <f t="shared" si="78"/>
        <v>10.7</v>
      </c>
      <c r="P129" s="104">
        <f t="shared" si="65"/>
        <v>-652.17391304347825</v>
      </c>
      <c r="Q129" s="96">
        <f t="shared" si="14"/>
        <v>-45</v>
      </c>
      <c r="R129" s="96">
        <f t="shared" si="66"/>
        <v>0</v>
      </c>
      <c r="S129" s="96">
        <f t="shared" si="79"/>
        <v>-2.7526315789473683</v>
      </c>
      <c r="T129" s="104">
        <f t="shared" si="80"/>
        <v>0</v>
      </c>
      <c r="U129" s="96">
        <f t="shared" si="17"/>
        <v>45</v>
      </c>
      <c r="V129" s="105">
        <f t="shared" si="81"/>
        <v>0</v>
      </c>
      <c r="W129" s="124">
        <f t="shared" si="67"/>
        <v>9.9526315789473685</v>
      </c>
      <c r="X129" s="96">
        <f t="shared" si="68"/>
        <v>15.080836707152496</v>
      </c>
      <c r="Y129" s="34">
        <f t="shared" si="75"/>
        <v>-1182.608695652174</v>
      </c>
      <c r="Z129" s="96">
        <f t="shared" si="59"/>
        <v>-40</v>
      </c>
      <c r="AA129" s="96">
        <f t="shared" si="69"/>
        <v>0</v>
      </c>
      <c r="AC129" s="104">
        <f t="shared" si="60"/>
        <v>-223.57368850785883</v>
      </c>
      <c r="AD129" s="104">
        <f t="shared" si="61"/>
        <v>1415.1935159769603</v>
      </c>
      <c r="AF129" s="49" t="str">
        <f t="shared" si="62"/>
        <v xml:space="preserve"> </v>
      </c>
      <c r="AG129" s="52">
        <f t="shared" si="63"/>
        <v>-223.57368850785883</v>
      </c>
    </row>
    <row r="130" spans="1:33" x14ac:dyDescent="0.25">
      <c r="A130" s="97">
        <v>-3.5</v>
      </c>
      <c r="B130" s="96">
        <v>10.8</v>
      </c>
      <c r="C130" s="98" t="s">
        <v>23</v>
      </c>
      <c r="D130" s="99" t="s">
        <v>1</v>
      </c>
      <c r="E130" s="100">
        <f t="shared" si="52"/>
        <v>95</v>
      </c>
      <c r="F130" s="101" t="s">
        <v>20</v>
      </c>
      <c r="G130" s="119">
        <f t="shared" si="82"/>
        <v>0.24475524475524474</v>
      </c>
      <c r="H130" s="115">
        <f t="shared" si="53"/>
        <v>0.1048951048951049</v>
      </c>
      <c r="I130" s="119">
        <f t="shared" si="64"/>
        <v>-17.040833333333335</v>
      </c>
      <c r="J130" s="115">
        <f t="shared" si="54"/>
        <v>5.3625000000000007</v>
      </c>
      <c r="K130" s="119">
        <f t="shared" si="55"/>
        <v>0.4375</v>
      </c>
      <c r="L130" s="115">
        <f t="shared" si="56"/>
        <v>0.19813519813519814</v>
      </c>
      <c r="M130" s="102">
        <f t="shared" si="57"/>
        <v>1599.9417249417249</v>
      </c>
      <c r="N130" s="96">
        <f t="shared" si="58"/>
        <v>40.328054298642542</v>
      </c>
      <c r="O130" s="105">
        <f t="shared" si="78"/>
        <v>10.800000000000002</v>
      </c>
      <c r="P130" s="104">
        <f t="shared" si="65"/>
        <v>-652.17391304347825</v>
      </c>
      <c r="Q130" s="96">
        <f t="shared" si="14"/>
        <v>-45</v>
      </c>
      <c r="R130" s="96">
        <f t="shared" si="66"/>
        <v>0</v>
      </c>
      <c r="S130" s="96">
        <f t="shared" si="79"/>
        <v>-2.7473684210526317</v>
      </c>
      <c r="T130" s="104">
        <f t="shared" si="80"/>
        <v>0</v>
      </c>
      <c r="U130" s="96">
        <f t="shared" si="17"/>
        <v>45</v>
      </c>
      <c r="V130" s="105">
        <f t="shared" si="81"/>
        <v>0</v>
      </c>
      <c r="W130" s="124">
        <f t="shared" si="67"/>
        <v>10.047368421052633</v>
      </c>
      <c r="X130" s="96">
        <f t="shared" si="68"/>
        <v>15.175573549257763</v>
      </c>
      <c r="Y130" s="34">
        <f t="shared" si="75"/>
        <v>-1182.608695652174</v>
      </c>
      <c r="Z130" s="96">
        <f t="shared" si="59"/>
        <v>-40</v>
      </c>
      <c r="AA130" s="96">
        <f t="shared" si="69"/>
        <v>0</v>
      </c>
      <c r="AC130" s="104">
        <f t="shared" si="60"/>
        <v>-234.8408837539273</v>
      </c>
      <c r="AD130" s="104">
        <f t="shared" si="61"/>
        <v>1411.7471067115716</v>
      </c>
      <c r="AF130" s="49" t="str">
        <f t="shared" si="62"/>
        <v xml:space="preserve"> </v>
      </c>
      <c r="AG130" s="52">
        <f t="shared" si="63"/>
        <v>-234.8408837539273</v>
      </c>
    </row>
    <row r="131" spans="1:33" x14ac:dyDescent="0.25">
      <c r="A131" s="97">
        <v>-3.5</v>
      </c>
      <c r="B131" s="96">
        <v>10.9</v>
      </c>
      <c r="C131" s="98" t="s">
        <v>23</v>
      </c>
      <c r="D131" s="99" t="s">
        <v>1</v>
      </c>
      <c r="E131" s="100">
        <f t="shared" si="52"/>
        <v>95</v>
      </c>
      <c r="F131" s="101" t="s">
        <v>20</v>
      </c>
      <c r="G131" s="119">
        <f t="shared" si="82"/>
        <v>0.24305555555555555</v>
      </c>
      <c r="H131" s="115">
        <f t="shared" si="53"/>
        <v>0.10416666666666666</v>
      </c>
      <c r="I131" s="119">
        <f t="shared" si="64"/>
        <v>-17.28</v>
      </c>
      <c r="J131" s="115">
        <f t="shared" si="54"/>
        <v>5.3999999999999995</v>
      </c>
      <c r="K131" s="119">
        <f t="shared" si="55"/>
        <v>0.4375</v>
      </c>
      <c r="L131" s="115">
        <f t="shared" si="56"/>
        <v>0.19675925925925922</v>
      </c>
      <c r="M131" s="102">
        <f t="shared" si="57"/>
        <v>1588.8310185185182</v>
      </c>
      <c r="N131" s="96">
        <f t="shared" si="58"/>
        <v>40.395220588235297</v>
      </c>
      <c r="O131" s="105">
        <f t="shared" si="78"/>
        <v>10.9</v>
      </c>
      <c r="P131" s="104">
        <f t="shared" si="65"/>
        <v>-652.17391304347825</v>
      </c>
      <c r="Q131" s="96">
        <f t="shared" si="14"/>
        <v>-45</v>
      </c>
      <c r="R131" s="96">
        <f t="shared" si="66"/>
        <v>0</v>
      </c>
      <c r="S131" s="96">
        <f t="shared" si="79"/>
        <v>-2.7421052631578946</v>
      </c>
      <c r="T131" s="104">
        <f t="shared" si="80"/>
        <v>0</v>
      </c>
      <c r="U131" s="96">
        <f t="shared" si="17"/>
        <v>45</v>
      </c>
      <c r="V131" s="105">
        <f t="shared" si="81"/>
        <v>0</v>
      </c>
      <c r="W131" s="124">
        <f t="shared" si="67"/>
        <v>10.142105263157896</v>
      </c>
      <c r="X131" s="96">
        <f t="shared" si="68"/>
        <v>15.270310391363026</v>
      </c>
      <c r="Y131" s="34">
        <f t="shared" si="75"/>
        <v>-1182.608695652174</v>
      </c>
      <c r="Z131" s="96">
        <f t="shared" si="59"/>
        <v>-40</v>
      </c>
      <c r="AA131" s="96">
        <f t="shared" si="69"/>
        <v>0</v>
      </c>
      <c r="AC131" s="104">
        <f t="shared" si="60"/>
        <v>-245.95159017713399</v>
      </c>
      <c r="AD131" s="104">
        <f t="shared" si="61"/>
        <v>1408.3335338352958</v>
      </c>
      <c r="AF131" s="49" t="str">
        <f t="shared" si="62"/>
        <v xml:space="preserve"> </v>
      </c>
      <c r="AG131" s="52">
        <f t="shared" si="63"/>
        <v>-245.95159017713399</v>
      </c>
    </row>
    <row r="132" spans="1:33" x14ac:dyDescent="0.25">
      <c r="A132" s="97">
        <v>-3.5</v>
      </c>
      <c r="B132" s="96">
        <v>11</v>
      </c>
      <c r="C132" s="98" t="s">
        <v>23</v>
      </c>
      <c r="D132" s="99" t="s">
        <v>1</v>
      </c>
      <c r="E132" s="100">
        <f t="shared" si="52"/>
        <v>95</v>
      </c>
      <c r="F132" s="101" t="s">
        <v>20</v>
      </c>
      <c r="G132" s="119">
        <f t="shared" si="82"/>
        <v>0.2413793103448276</v>
      </c>
      <c r="H132" s="115">
        <f t="shared" si="53"/>
        <v>0.10344827586206896</v>
      </c>
      <c r="I132" s="119">
        <f t="shared" si="64"/>
        <v>-17.520833333333332</v>
      </c>
      <c r="J132" s="115">
        <f t="shared" si="54"/>
        <v>5.4375</v>
      </c>
      <c r="K132" s="119">
        <f t="shared" si="55"/>
        <v>0.4375</v>
      </c>
      <c r="L132" s="115">
        <f t="shared" si="56"/>
        <v>0.19540229885057475</v>
      </c>
      <c r="M132" s="102">
        <f t="shared" si="57"/>
        <v>1577.8735632183912</v>
      </c>
      <c r="N132" s="96">
        <f t="shared" si="58"/>
        <v>40.461460446247465</v>
      </c>
      <c r="O132" s="105">
        <f t="shared" si="78"/>
        <v>11</v>
      </c>
      <c r="P132" s="104">
        <f t="shared" si="65"/>
        <v>-652.17391304347825</v>
      </c>
      <c r="Q132" s="96">
        <f t="shared" si="14"/>
        <v>-45</v>
      </c>
      <c r="R132" s="96">
        <f t="shared" si="66"/>
        <v>0</v>
      </c>
      <c r="S132" s="96">
        <f t="shared" si="79"/>
        <v>-2.736842105263158</v>
      </c>
      <c r="T132" s="104">
        <f t="shared" si="80"/>
        <v>0</v>
      </c>
      <c r="U132" s="96">
        <f t="shared" si="17"/>
        <v>45</v>
      </c>
      <c r="V132" s="105">
        <f t="shared" si="81"/>
        <v>0</v>
      </c>
      <c r="W132" s="124">
        <f t="shared" si="67"/>
        <v>10.236842105263158</v>
      </c>
      <c r="X132" s="96">
        <f t="shared" si="68"/>
        <v>15.365047233468285</v>
      </c>
      <c r="Y132" s="34">
        <f t="shared" si="75"/>
        <v>-1182.608695652174</v>
      </c>
      <c r="Z132" s="96">
        <f t="shared" si="59"/>
        <v>-40</v>
      </c>
      <c r="AA132" s="96">
        <f t="shared" si="69"/>
        <v>0</v>
      </c>
      <c r="AC132" s="104">
        <f t="shared" si="60"/>
        <v>-256.90904547726109</v>
      </c>
      <c r="AD132" s="104">
        <f t="shared" si="61"/>
        <v>1404.9524268038397</v>
      </c>
      <c r="AF132" s="49" t="str">
        <f t="shared" si="62"/>
        <v xml:space="preserve"> </v>
      </c>
      <c r="AG132" s="52">
        <f t="shared" si="63"/>
        <v>-256.90904547726109</v>
      </c>
    </row>
    <row r="133" spans="1:33" x14ac:dyDescent="0.25">
      <c r="A133" s="97">
        <v>-3.5</v>
      </c>
      <c r="B133" s="96">
        <v>11.1</v>
      </c>
      <c r="C133" s="98" t="s">
        <v>23</v>
      </c>
      <c r="D133" s="99" t="s">
        <v>1</v>
      </c>
      <c r="E133" s="100">
        <f t="shared" si="52"/>
        <v>95</v>
      </c>
      <c r="F133" s="101" t="s">
        <v>20</v>
      </c>
      <c r="G133" s="119">
        <f t="shared" si="82"/>
        <v>0.23972602739726029</v>
      </c>
      <c r="H133" s="115">
        <f t="shared" si="53"/>
        <v>0.10273972602739727</v>
      </c>
      <c r="I133" s="119">
        <f t="shared" si="64"/>
        <v>-17.763333333333332</v>
      </c>
      <c r="J133" s="115">
        <f t="shared" si="54"/>
        <v>5.4750000000000005</v>
      </c>
      <c r="K133" s="119">
        <f t="shared" si="55"/>
        <v>0.4375</v>
      </c>
      <c r="L133" s="115">
        <f t="shared" si="56"/>
        <v>0.19406392694063934</v>
      </c>
      <c r="M133" s="102">
        <f t="shared" si="57"/>
        <v>1567.0662100456627</v>
      </c>
      <c r="N133" s="96">
        <f t="shared" si="58"/>
        <v>40.526792908944401</v>
      </c>
      <c r="O133" s="105">
        <f t="shared" si="78"/>
        <v>11.1</v>
      </c>
      <c r="P133" s="104">
        <f t="shared" si="65"/>
        <v>-652.17391304347825</v>
      </c>
      <c r="Q133" s="96">
        <f t="shared" si="14"/>
        <v>-45</v>
      </c>
      <c r="R133" s="96">
        <f t="shared" si="66"/>
        <v>0</v>
      </c>
      <c r="S133" s="96">
        <f t="shared" si="79"/>
        <v>-2.7315789473684209</v>
      </c>
      <c r="T133" s="104">
        <f t="shared" si="80"/>
        <v>0</v>
      </c>
      <c r="U133" s="96">
        <f t="shared" si="17"/>
        <v>45</v>
      </c>
      <c r="V133" s="105">
        <f t="shared" si="81"/>
        <v>0</v>
      </c>
      <c r="W133" s="124">
        <f t="shared" si="67"/>
        <v>10.331578947368421</v>
      </c>
      <c r="X133" s="96">
        <f t="shared" si="68"/>
        <v>15.459784075573548</v>
      </c>
      <c r="Y133" s="34">
        <f t="shared" si="75"/>
        <v>-1182.608695652174</v>
      </c>
      <c r="Z133" s="96">
        <f t="shared" si="59"/>
        <v>-40</v>
      </c>
      <c r="AA133" s="96">
        <f t="shared" si="69"/>
        <v>0</v>
      </c>
      <c r="AC133" s="104">
        <f t="shared" si="60"/>
        <v>-267.71639864998951</v>
      </c>
      <c r="AD133" s="104">
        <f t="shared" si="61"/>
        <v>1401.6034168216843</v>
      </c>
      <c r="AF133" s="49" t="str">
        <f t="shared" si="62"/>
        <v xml:space="preserve"> </v>
      </c>
      <c r="AG133" s="52">
        <f t="shared" si="63"/>
        <v>-267.71639864998951</v>
      </c>
    </row>
    <row r="134" spans="1:33" x14ac:dyDescent="0.25">
      <c r="A134" s="97">
        <v>-3.5</v>
      </c>
      <c r="B134" s="96">
        <v>11.2</v>
      </c>
      <c r="C134" s="98" t="s">
        <v>23</v>
      </c>
      <c r="D134" s="99" t="s">
        <v>1</v>
      </c>
      <c r="E134" s="100">
        <f t="shared" si="52"/>
        <v>95</v>
      </c>
      <c r="F134" s="101" t="s">
        <v>20</v>
      </c>
      <c r="G134" s="119">
        <f t="shared" si="82"/>
        <v>0.23809523809523811</v>
      </c>
      <c r="H134" s="115">
        <f t="shared" si="53"/>
        <v>0.10204081632653061</v>
      </c>
      <c r="I134" s="119">
        <f t="shared" si="64"/>
        <v>-18.007499999999997</v>
      </c>
      <c r="J134" s="115">
        <f t="shared" si="54"/>
        <v>5.5124999999999993</v>
      </c>
      <c r="K134" s="119">
        <f t="shared" si="55"/>
        <v>0.4375</v>
      </c>
      <c r="L134" s="115">
        <f t="shared" si="56"/>
        <v>0.19274376417233566</v>
      </c>
      <c r="M134" s="102">
        <f t="shared" si="57"/>
        <v>1556.4058956916103</v>
      </c>
      <c r="N134" s="96">
        <f t="shared" si="58"/>
        <v>40.591236494597844</v>
      </c>
      <c r="O134" s="105">
        <f t="shared" si="78"/>
        <v>11.2</v>
      </c>
      <c r="P134" s="104">
        <f t="shared" si="65"/>
        <v>-652.17391304347825</v>
      </c>
      <c r="Q134" s="96">
        <f t="shared" si="14"/>
        <v>-45</v>
      </c>
      <c r="R134" s="96">
        <f t="shared" si="66"/>
        <v>0</v>
      </c>
      <c r="S134" s="96">
        <f t="shared" si="79"/>
        <v>-2.7263157894736842</v>
      </c>
      <c r="T134" s="104">
        <f t="shared" si="80"/>
        <v>0</v>
      </c>
      <c r="U134" s="96">
        <f t="shared" si="17"/>
        <v>45</v>
      </c>
      <c r="V134" s="105">
        <f t="shared" si="81"/>
        <v>0</v>
      </c>
      <c r="W134" s="124">
        <f t="shared" si="67"/>
        <v>10.426315789473684</v>
      </c>
      <c r="X134" s="96">
        <f t="shared" si="68"/>
        <v>15.554520917678811</v>
      </c>
      <c r="Y134" s="34">
        <f t="shared" si="75"/>
        <v>-1182.608695652174</v>
      </c>
      <c r="Z134" s="96">
        <f t="shared" si="59"/>
        <v>-40</v>
      </c>
      <c r="AA134" s="96">
        <f t="shared" si="69"/>
        <v>0</v>
      </c>
      <c r="AC134" s="104">
        <f t="shared" si="60"/>
        <v>-278.3767130040419</v>
      </c>
      <c r="AD134" s="104">
        <f t="shared" si="61"/>
        <v>1398.28613706648</v>
      </c>
      <c r="AF134" s="49" t="str">
        <f t="shared" si="62"/>
        <v xml:space="preserve"> </v>
      </c>
      <c r="AG134" s="52">
        <f t="shared" si="63"/>
        <v>-278.3767130040419</v>
      </c>
    </row>
    <row r="135" spans="1:33" x14ac:dyDescent="0.25">
      <c r="A135" s="97">
        <v>-3.5</v>
      </c>
      <c r="B135" s="96">
        <v>11.3</v>
      </c>
      <c r="C135" s="98" t="s">
        <v>23</v>
      </c>
      <c r="D135" s="99" t="s">
        <v>1</v>
      </c>
      <c r="E135" s="100">
        <f t="shared" si="52"/>
        <v>95</v>
      </c>
      <c r="F135" s="101" t="s">
        <v>20</v>
      </c>
      <c r="G135" s="119">
        <f t="shared" si="82"/>
        <v>0.23648648648648649</v>
      </c>
      <c r="H135" s="115">
        <f t="shared" si="53"/>
        <v>0.10135135135135134</v>
      </c>
      <c r="I135" s="119">
        <f t="shared" si="64"/>
        <v>-18.253333333333334</v>
      </c>
      <c r="J135" s="115">
        <f t="shared" si="54"/>
        <v>5.5500000000000007</v>
      </c>
      <c r="K135" s="119">
        <f t="shared" si="55"/>
        <v>0.4375</v>
      </c>
      <c r="L135" s="115">
        <f t="shared" si="56"/>
        <v>0.19144144144144151</v>
      </c>
      <c r="M135" s="102">
        <f t="shared" si="57"/>
        <v>1545.8896396396401</v>
      </c>
      <c r="N135" s="96">
        <f t="shared" si="58"/>
        <v>40.654809220985697</v>
      </c>
      <c r="O135" s="105">
        <f t="shared" si="78"/>
        <v>11.3</v>
      </c>
      <c r="P135" s="104">
        <f t="shared" si="65"/>
        <v>-652.17391304347825</v>
      </c>
      <c r="Q135" s="96">
        <f t="shared" si="14"/>
        <v>-45</v>
      </c>
      <c r="R135" s="96">
        <f t="shared" si="66"/>
        <v>0</v>
      </c>
      <c r="S135" s="96">
        <f t="shared" si="79"/>
        <v>-2.7210526315789476</v>
      </c>
      <c r="T135" s="104">
        <f t="shared" si="80"/>
        <v>0</v>
      </c>
      <c r="U135" s="96">
        <f t="shared" si="17"/>
        <v>45</v>
      </c>
      <c r="V135" s="105">
        <f t="shared" si="81"/>
        <v>0</v>
      </c>
      <c r="W135" s="124">
        <f t="shared" si="67"/>
        <v>10.521052631578948</v>
      </c>
      <c r="X135" s="96">
        <f t="shared" si="68"/>
        <v>15.649257759784078</v>
      </c>
      <c r="Y135" s="34">
        <f t="shared" si="75"/>
        <v>-1182.608695652174</v>
      </c>
      <c r="Z135" s="96">
        <f t="shared" si="59"/>
        <v>-40</v>
      </c>
      <c r="AA135" s="96">
        <f t="shared" si="69"/>
        <v>0</v>
      </c>
      <c r="AC135" s="104">
        <f t="shared" si="60"/>
        <v>-288.89296905601213</v>
      </c>
      <c r="AD135" s="104">
        <f t="shared" si="61"/>
        <v>1395.0002228929138</v>
      </c>
      <c r="AF135" s="49" t="str">
        <f t="shared" si="62"/>
        <v xml:space="preserve"> </v>
      </c>
      <c r="AG135" s="52">
        <f t="shared" si="63"/>
        <v>-288.89296905601213</v>
      </c>
    </row>
    <row r="136" spans="1:33" x14ac:dyDescent="0.25">
      <c r="A136" s="97">
        <v>-3.5</v>
      </c>
      <c r="B136" s="97">
        <v>11.4</v>
      </c>
      <c r="C136" s="98" t="s">
        <v>23</v>
      </c>
      <c r="D136" s="99" t="s">
        <v>1</v>
      </c>
      <c r="E136" s="100">
        <f t="shared" si="52"/>
        <v>95</v>
      </c>
      <c r="F136" s="101" t="s">
        <v>20</v>
      </c>
      <c r="G136" s="119">
        <f t="shared" si="82"/>
        <v>0.2348993288590604</v>
      </c>
      <c r="H136" s="115">
        <f t="shared" si="53"/>
        <v>0.10067114093959731</v>
      </c>
      <c r="I136" s="119">
        <f t="shared" si="64"/>
        <v>-18.500833333333336</v>
      </c>
      <c r="J136" s="115">
        <f t="shared" si="54"/>
        <v>5.5874999999999995</v>
      </c>
      <c r="K136" s="119">
        <f t="shared" si="55"/>
        <v>0.4375</v>
      </c>
      <c r="L136" s="115">
        <f t="shared" si="56"/>
        <v>0.19015659955257266</v>
      </c>
      <c r="M136" s="102">
        <f t="shared" si="57"/>
        <v>1535.5145413870243</v>
      </c>
      <c r="N136" s="96">
        <f t="shared" si="58"/>
        <v>40.717528622187132</v>
      </c>
      <c r="O136" s="105">
        <f t="shared" si="78"/>
        <v>11.4</v>
      </c>
      <c r="P136" s="104">
        <f t="shared" si="65"/>
        <v>-652.17391304347825</v>
      </c>
      <c r="Q136" s="96">
        <f t="shared" si="14"/>
        <v>-45</v>
      </c>
      <c r="R136" s="96">
        <f t="shared" si="66"/>
        <v>0</v>
      </c>
      <c r="S136" s="96">
        <f t="shared" si="79"/>
        <v>-2.7157894736842105</v>
      </c>
      <c r="T136" s="104">
        <f t="shared" si="80"/>
        <v>0</v>
      </c>
      <c r="U136" s="96">
        <f t="shared" si="17"/>
        <v>45</v>
      </c>
      <c r="V136" s="105">
        <f t="shared" si="81"/>
        <v>0</v>
      </c>
      <c r="W136" s="124">
        <f t="shared" si="67"/>
        <v>10.61578947368421</v>
      </c>
      <c r="X136" s="96">
        <f t="shared" si="68"/>
        <v>15.743994601889337</v>
      </c>
      <c r="Y136" s="34">
        <f t="shared" si="75"/>
        <v>-1182.608695652174</v>
      </c>
      <c r="Z136" s="96">
        <f t="shared" si="59"/>
        <v>-40</v>
      </c>
      <c r="AA136" s="96">
        <f t="shared" si="69"/>
        <v>0</v>
      </c>
      <c r="AC136" s="104">
        <f t="shared" si="60"/>
        <v>-299.26806730862791</v>
      </c>
      <c r="AD136" s="104">
        <f t="shared" si="61"/>
        <v>1391.7453120175417</v>
      </c>
      <c r="AF136" s="49" t="str">
        <f t="shared" si="62"/>
        <v xml:space="preserve"> </v>
      </c>
      <c r="AG136" s="52">
        <f t="shared" si="63"/>
        <v>-299.26806730862791</v>
      </c>
    </row>
    <row r="137" spans="1:33" x14ac:dyDescent="0.25">
      <c r="A137" s="97">
        <v>-3.5</v>
      </c>
      <c r="B137" s="96">
        <v>11.5</v>
      </c>
      <c r="C137" s="98" t="s">
        <v>23</v>
      </c>
      <c r="D137" s="99" t="s">
        <v>1</v>
      </c>
      <c r="E137" s="100">
        <f t="shared" si="52"/>
        <v>95</v>
      </c>
      <c r="F137" s="101" t="s">
        <v>20</v>
      </c>
      <c r="G137" s="119">
        <f t="shared" si="82"/>
        <v>0.23333333333333334</v>
      </c>
      <c r="H137" s="115">
        <f t="shared" si="53"/>
        <v>0.1</v>
      </c>
      <c r="I137" s="119">
        <f t="shared" si="64"/>
        <v>-18.75</v>
      </c>
      <c r="J137" s="115">
        <f t="shared" si="54"/>
        <v>5.625</v>
      </c>
      <c r="K137" s="119">
        <f t="shared" si="55"/>
        <v>0.4375</v>
      </c>
      <c r="L137" s="115">
        <f t="shared" si="56"/>
        <v>0.18888888888888888</v>
      </c>
      <c r="M137" s="102">
        <f t="shared" si="57"/>
        <v>1525.2777777777778</v>
      </c>
      <c r="N137" s="96">
        <f t="shared" si="58"/>
        <v>40.779411764705884</v>
      </c>
      <c r="O137" s="105">
        <f t="shared" si="78"/>
        <v>11.5</v>
      </c>
      <c r="P137" s="104">
        <f t="shared" si="65"/>
        <v>-652.17391304347825</v>
      </c>
      <c r="Q137" s="96">
        <f t="shared" si="14"/>
        <v>-45</v>
      </c>
      <c r="R137" s="96">
        <f t="shared" si="66"/>
        <v>0</v>
      </c>
      <c r="S137" s="96">
        <f t="shared" si="79"/>
        <v>-2.7105263157894735</v>
      </c>
      <c r="T137" s="104">
        <f t="shared" si="80"/>
        <v>0</v>
      </c>
      <c r="U137" s="96">
        <f t="shared" si="17"/>
        <v>45</v>
      </c>
      <c r="V137" s="105">
        <f t="shared" si="81"/>
        <v>0</v>
      </c>
      <c r="W137" s="124">
        <f t="shared" si="67"/>
        <v>10.710526315789473</v>
      </c>
      <c r="X137" s="96">
        <f t="shared" si="68"/>
        <v>15.8387314439946</v>
      </c>
      <c r="Y137" s="34">
        <f t="shared" si="75"/>
        <v>-1182.608695652174</v>
      </c>
      <c r="Z137" s="96">
        <f t="shared" si="59"/>
        <v>-40</v>
      </c>
      <c r="AA137" s="96">
        <f t="shared" si="69"/>
        <v>0</v>
      </c>
      <c r="AC137" s="104">
        <f t="shared" si="60"/>
        <v>-309.50483091787441</v>
      </c>
      <c r="AD137" s="104">
        <f t="shared" si="61"/>
        <v>1388.5210446859901</v>
      </c>
      <c r="AF137" s="49" t="str">
        <f t="shared" si="62"/>
        <v xml:space="preserve"> </v>
      </c>
      <c r="AG137" s="52">
        <f t="shared" si="63"/>
        <v>-309.50483091787441</v>
      </c>
    </row>
    <row r="138" spans="1:33" x14ac:dyDescent="0.25">
      <c r="A138" s="97">
        <v>-3.5</v>
      </c>
      <c r="B138" s="96">
        <v>11.6</v>
      </c>
      <c r="C138" s="98" t="s">
        <v>23</v>
      </c>
      <c r="D138" s="99" t="s">
        <v>1</v>
      </c>
      <c r="E138" s="100">
        <f t="shared" si="52"/>
        <v>95</v>
      </c>
      <c r="F138" s="101" t="s">
        <v>20</v>
      </c>
      <c r="G138" s="119">
        <f t="shared" si="82"/>
        <v>0.23178807947019869</v>
      </c>
      <c r="H138" s="115">
        <f t="shared" si="53"/>
        <v>9.9337748344370869E-2</v>
      </c>
      <c r="I138" s="119">
        <f t="shared" si="64"/>
        <v>-19.000833333333333</v>
      </c>
      <c r="J138" s="115">
        <f t="shared" si="54"/>
        <v>5.6625000000000005</v>
      </c>
      <c r="K138" s="119">
        <f t="shared" si="55"/>
        <v>0.4375</v>
      </c>
      <c r="L138" s="115">
        <f t="shared" si="56"/>
        <v>0.18763796909492275</v>
      </c>
      <c r="M138" s="102">
        <f t="shared" si="57"/>
        <v>1515.1766004415013</v>
      </c>
      <c r="N138" s="96">
        <f t="shared" si="58"/>
        <v>40.840475262952864</v>
      </c>
      <c r="O138" s="105">
        <f t="shared" si="78"/>
        <v>11.599999999999998</v>
      </c>
      <c r="P138" s="104">
        <f t="shared" si="65"/>
        <v>-652.17391304347825</v>
      </c>
      <c r="Q138" s="96">
        <f t="shared" si="14"/>
        <v>-45</v>
      </c>
      <c r="R138" s="96">
        <f t="shared" si="66"/>
        <v>0</v>
      </c>
      <c r="S138" s="96">
        <f t="shared" si="79"/>
        <v>-2.7052631578947368</v>
      </c>
      <c r="T138" s="104">
        <f t="shared" si="80"/>
        <v>0</v>
      </c>
      <c r="U138" s="96">
        <f t="shared" si="17"/>
        <v>45</v>
      </c>
      <c r="V138" s="105">
        <f t="shared" si="81"/>
        <v>0</v>
      </c>
      <c r="W138" s="124">
        <f t="shared" si="67"/>
        <v>10.805263157894736</v>
      </c>
      <c r="X138" s="96">
        <f t="shared" si="68"/>
        <v>15.933468286099863</v>
      </c>
      <c r="Y138" s="34">
        <f t="shared" si="75"/>
        <v>-1182.608695652174</v>
      </c>
      <c r="Z138" s="96">
        <f t="shared" si="59"/>
        <v>-40</v>
      </c>
      <c r="AA138" s="96">
        <f t="shared" si="69"/>
        <v>0</v>
      </c>
      <c r="AC138" s="104">
        <f t="shared" si="60"/>
        <v>-319.60600825415099</v>
      </c>
      <c r="AD138" s="104">
        <f t="shared" si="61"/>
        <v>1385.3270638237964</v>
      </c>
      <c r="AF138" s="49" t="str">
        <f t="shared" si="62"/>
        <v xml:space="preserve"> </v>
      </c>
      <c r="AG138" s="52">
        <f t="shared" si="63"/>
        <v>-319.60600825415099</v>
      </c>
    </row>
    <row r="139" spans="1:33" x14ac:dyDescent="0.25">
      <c r="A139" s="97">
        <v>-3.5</v>
      </c>
      <c r="B139" s="96">
        <v>11.7</v>
      </c>
      <c r="C139" s="98" t="s">
        <v>23</v>
      </c>
      <c r="D139" s="99" t="s">
        <v>1</v>
      </c>
      <c r="E139" s="100">
        <f t="shared" si="52"/>
        <v>95</v>
      </c>
      <c r="F139" s="101" t="s">
        <v>20</v>
      </c>
      <c r="G139" s="119">
        <f t="shared" si="82"/>
        <v>0.23026315789473686</v>
      </c>
      <c r="H139" s="115">
        <f t="shared" si="53"/>
        <v>9.8684210526315791E-2</v>
      </c>
      <c r="I139" s="119">
        <f t="shared" si="64"/>
        <v>-19.253333333333334</v>
      </c>
      <c r="J139" s="115">
        <f t="shared" si="54"/>
        <v>5.6999999999999993</v>
      </c>
      <c r="K139" s="119">
        <f t="shared" si="55"/>
        <v>0.4375</v>
      </c>
      <c r="L139" s="115">
        <f t="shared" si="56"/>
        <v>0.18640350877192979</v>
      </c>
      <c r="M139" s="102">
        <f t="shared" si="57"/>
        <v>1505.208333333333</v>
      </c>
      <c r="N139" s="96">
        <f t="shared" si="58"/>
        <v>40.900735294117652</v>
      </c>
      <c r="O139" s="105">
        <f t="shared" si="78"/>
        <v>11.700000000000001</v>
      </c>
      <c r="P139" s="104">
        <f t="shared" si="65"/>
        <v>-652.17391304347825</v>
      </c>
      <c r="Q139" s="96">
        <f t="shared" si="14"/>
        <v>-45</v>
      </c>
      <c r="R139" s="96">
        <f t="shared" si="66"/>
        <v>0</v>
      </c>
      <c r="S139" s="96">
        <f t="shared" si="79"/>
        <v>-2.7</v>
      </c>
      <c r="T139" s="104">
        <f t="shared" si="80"/>
        <v>0</v>
      </c>
      <c r="U139" s="96">
        <f t="shared" si="17"/>
        <v>45</v>
      </c>
      <c r="V139" s="105">
        <f t="shared" si="81"/>
        <v>0</v>
      </c>
      <c r="W139" s="124">
        <f t="shared" si="67"/>
        <v>10.9</v>
      </c>
      <c r="X139" s="96">
        <f t="shared" si="68"/>
        <v>16.02820512820513</v>
      </c>
      <c r="Y139" s="34">
        <f t="shared" si="75"/>
        <v>-1182.608695652174</v>
      </c>
      <c r="Z139" s="96">
        <f t="shared" si="59"/>
        <v>-40</v>
      </c>
      <c r="AA139" s="96">
        <f t="shared" si="69"/>
        <v>0</v>
      </c>
      <c r="AC139" s="104">
        <f t="shared" si="60"/>
        <v>-329.57427536231921</v>
      </c>
      <c r="AD139" s="104">
        <f t="shared" si="61"/>
        <v>1382.1630151721015</v>
      </c>
      <c r="AF139" s="49" t="str">
        <f t="shared" si="62"/>
        <v xml:space="preserve"> </v>
      </c>
      <c r="AG139" s="52">
        <f t="shared" si="63"/>
        <v>-329.57427536231921</v>
      </c>
    </row>
    <row r="140" spans="1:33" x14ac:dyDescent="0.25">
      <c r="A140" s="97">
        <v>-3.5</v>
      </c>
      <c r="B140" s="97">
        <v>11.8</v>
      </c>
      <c r="C140" s="98" t="s">
        <v>23</v>
      </c>
      <c r="D140" s="99" t="s">
        <v>1</v>
      </c>
      <c r="E140" s="100">
        <f t="shared" si="52"/>
        <v>95</v>
      </c>
      <c r="F140" s="101" t="s">
        <v>20</v>
      </c>
      <c r="G140" s="119">
        <f t="shared" si="82"/>
        <v>0.22875816993464052</v>
      </c>
      <c r="H140" s="115">
        <f t="shared" si="53"/>
        <v>9.8039215686274508E-2</v>
      </c>
      <c r="I140" s="119">
        <f t="shared" si="64"/>
        <v>-19.507500000000004</v>
      </c>
      <c r="J140" s="115">
        <f t="shared" si="54"/>
        <v>5.7375000000000007</v>
      </c>
      <c r="K140" s="119">
        <f t="shared" si="55"/>
        <v>0.4375</v>
      </c>
      <c r="L140" s="115">
        <f t="shared" si="56"/>
        <v>0.18518518518518517</v>
      </c>
      <c r="M140" s="102">
        <f t="shared" si="57"/>
        <v>1495.3703703703702</v>
      </c>
      <c r="N140" s="96">
        <f t="shared" si="58"/>
        <v>40.960207612456749</v>
      </c>
      <c r="O140" s="105">
        <f t="shared" si="78"/>
        <v>11.799999999999999</v>
      </c>
      <c r="P140" s="104">
        <f t="shared" si="65"/>
        <v>-652.17391304347825</v>
      </c>
      <c r="Q140" s="96">
        <f t="shared" si="14"/>
        <v>-45</v>
      </c>
      <c r="R140" s="96">
        <f t="shared" si="66"/>
        <v>0</v>
      </c>
      <c r="S140" s="96">
        <f t="shared" si="79"/>
        <v>-2.6947368421052631</v>
      </c>
      <c r="T140" s="104">
        <f t="shared" si="80"/>
        <v>0</v>
      </c>
      <c r="U140" s="96">
        <f t="shared" si="17"/>
        <v>45</v>
      </c>
      <c r="V140" s="105">
        <f t="shared" si="81"/>
        <v>0</v>
      </c>
      <c r="W140" s="124">
        <f t="shared" si="67"/>
        <v>10.994736842105263</v>
      </c>
      <c r="X140" s="96">
        <f t="shared" si="68"/>
        <v>16.122941970310393</v>
      </c>
      <c r="Y140" s="34">
        <f t="shared" si="75"/>
        <v>-1182.608695652174</v>
      </c>
      <c r="Z140" s="96">
        <f t="shared" si="59"/>
        <v>-40</v>
      </c>
      <c r="AA140" s="96">
        <f t="shared" si="69"/>
        <v>0</v>
      </c>
      <c r="AC140" s="104">
        <f t="shared" si="60"/>
        <v>-339.41223832528203</v>
      </c>
      <c r="AD140" s="104">
        <f t="shared" si="61"/>
        <v>1379.0285474093021</v>
      </c>
      <c r="AF140" s="49" t="str">
        <f t="shared" si="62"/>
        <v xml:space="preserve"> </v>
      </c>
      <c r="AG140" s="52">
        <f t="shared" si="63"/>
        <v>-339.41223832528203</v>
      </c>
    </row>
    <row r="141" spans="1:33" x14ac:dyDescent="0.25">
      <c r="A141" s="97">
        <v>-3.5</v>
      </c>
      <c r="B141" s="96">
        <v>11.9</v>
      </c>
      <c r="C141" s="98" t="s">
        <v>23</v>
      </c>
      <c r="D141" s="99" t="s">
        <v>1</v>
      </c>
      <c r="E141" s="100">
        <f t="shared" si="52"/>
        <v>95</v>
      </c>
      <c r="F141" s="101" t="s">
        <v>20</v>
      </c>
      <c r="G141" s="119">
        <f t="shared" si="82"/>
        <v>0.22727272727272727</v>
      </c>
      <c r="H141" s="115">
        <f t="shared" si="53"/>
        <v>9.7402597402597407E-2</v>
      </c>
      <c r="I141" s="119">
        <f t="shared" si="64"/>
        <v>-19.763333333333335</v>
      </c>
      <c r="J141" s="115">
        <f t="shared" si="54"/>
        <v>5.7749999999999995</v>
      </c>
      <c r="K141" s="119">
        <f t="shared" si="55"/>
        <v>0.4375</v>
      </c>
      <c r="L141" s="115">
        <f t="shared" si="56"/>
        <v>0.18398268398268397</v>
      </c>
      <c r="M141" s="102">
        <f t="shared" si="57"/>
        <v>1485.6601731601731</v>
      </c>
      <c r="N141" s="96">
        <f t="shared" si="58"/>
        <v>41.018907563025209</v>
      </c>
      <c r="O141" s="105">
        <f t="shared" si="78"/>
        <v>11.900000000000002</v>
      </c>
      <c r="P141" s="104">
        <f t="shared" si="65"/>
        <v>-652.17391304347825</v>
      </c>
      <c r="Q141" s="96">
        <f t="shared" si="14"/>
        <v>-45</v>
      </c>
      <c r="R141" s="96">
        <f t="shared" si="66"/>
        <v>0</v>
      </c>
      <c r="S141" s="96">
        <f t="shared" si="79"/>
        <v>-2.689473684210526</v>
      </c>
      <c r="T141" s="104">
        <f t="shared" si="80"/>
        <v>0</v>
      </c>
      <c r="U141" s="96">
        <f t="shared" si="17"/>
        <v>45</v>
      </c>
      <c r="V141" s="105">
        <f t="shared" si="81"/>
        <v>0</v>
      </c>
      <c r="W141" s="124">
        <f t="shared" si="67"/>
        <v>11.089473684210528</v>
      </c>
      <c r="X141" s="96">
        <f t="shared" si="68"/>
        <v>16.217678812415656</v>
      </c>
      <c r="Y141" s="34">
        <f t="shared" si="75"/>
        <v>-1182.608695652174</v>
      </c>
      <c r="Z141" s="96">
        <f t="shared" si="59"/>
        <v>-40</v>
      </c>
      <c r="AA141" s="96">
        <f t="shared" si="69"/>
        <v>0</v>
      </c>
      <c r="AC141" s="104">
        <f t="shared" si="60"/>
        <v>-349.1224355354791</v>
      </c>
      <c r="AD141" s="104">
        <f t="shared" si="61"/>
        <v>1375.9233122596866</v>
      </c>
      <c r="AF141" s="49" t="str">
        <f t="shared" si="62"/>
        <v xml:space="preserve"> </v>
      </c>
      <c r="AG141" s="52">
        <f t="shared" si="63"/>
        <v>-349.1224355354791</v>
      </c>
    </row>
    <row r="142" spans="1:33" x14ac:dyDescent="0.25">
      <c r="A142" s="97">
        <v>-3.5</v>
      </c>
      <c r="B142" s="96">
        <v>12</v>
      </c>
      <c r="C142" s="98" t="s">
        <v>23</v>
      </c>
      <c r="D142" s="99" t="s">
        <v>1</v>
      </c>
      <c r="E142" s="100">
        <f t="shared" si="52"/>
        <v>95</v>
      </c>
      <c r="F142" s="101" t="s">
        <v>20</v>
      </c>
      <c r="G142" s="119">
        <f t="shared" si="82"/>
        <v>0.22580645161290322</v>
      </c>
      <c r="H142" s="115">
        <f t="shared" si="53"/>
        <v>9.6774193548387094E-2</v>
      </c>
      <c r="I142" s="119">
        <f t="shared" si="64"/>
        <v>-20.020833333333332</v>
      </c>
      <c r="J142" s="115">
        <f t="shared" si="54"/>
        <v>5.8125</v>
      </c>
      <c r="K142" s="119">
        <f t="shared" si="55"/>
        <v>0.4375</v>
      </c>
      <c r="L142" s="115">
        <f t="shared" si="56"/>
        <v>0.18279569892473116</v>
      </c>
      <c r="M142" s="102">
        <f t="shared" si="57"/>
        <v>1476.075268817204</v>
      </c>
      <c r="N142" s="96">
        <f t="shared" si="58"/>
        <v>41.076850094876654</v>
      </c>
      <c r="O142" s="105">
        <f t="shared" si="78"/>
        <v>12</v>
      </c>
      <c r="P142" s="104">
        <f t="shared" si="65"/>
        <v>-652.17391304347825</v>
      </c>
      <c r="Q142" s="96">
        <f t="shared" si="14"/>
        <v>-45</v>
      </c>
      <c r="R142" s="96">
        <f t="shared" si="66"/>
        <v>0</v>
      </c>
      <c r="S142" s="96">
        <f t="shared" si="79"/>
        <v>-2.6842105263157894</v>
      </c>
      <c r="T142" s="104">
        <f t="shared" si="80"/>
        <v>0</v>
      </c>
      <c r="U142" s="96">
        <f t="shared" si="17"/>
        <v>45</v>
      </c>
      <c r="V142" s="105">
        <f t="shared" si="81"/>
        <v>0</v>
      </c>
      <c r="W142" s="124">
        <f t="shared" si="67"/>
        <v>11.184210526315789</v>
      </c>
      <c r="X142" s="96">
        <f t="shared" si="68"/>
        <v>16.312415654520919</v>
      </c>
      <c r="Y142" s="34">
        <f t="shared" si="75"/>
        <v>-1182.608695652174</v>
      </c>
      <c r="Z142" s="96">
        <f t="shared" si="59"/>
        <v>-40</v>
      </c>
      <c r="AA142" s="96">
        <f t="shared" si="69"/>
        <v>0</v>
      </c>
      <c r="AC142" s="104">
        <f t="shared" si="60"/>
        <v>-358.70733987844824</v>
      </c>
      <c r="AD142" s="104">
        <f t="shared" si="61"/>
        <v>1372.8469645900252</v>
      </c>
      <c r="AF142" s="49" t="str">
        <f t="shared" si="62"/>
        <v xml:space="preserve"> </v>
      </c>
      <c r="AG142" s="52">
        <f t="shared" si="63"/>
        <v>-358.70733987844824</v>
      </c>
    </row>
    <row r="143" spans="1:33" x14ac:dyDescent="0.25">
      <c r="A143" s="97">
        <v>-3.5</v>
      </c>
      <c r="B143" s="96">
        <v>12.1</v>
      </c>
      <c r="C143" s="98" t="s">
        <v>23</v>
      </c>
      <c r="D143" s="99" t="s">
        <v>1</v>
      </c>
      <c r="E143" s="100">
        <f t="shared" ref="E143:E206" si="83">IF(C143="h",$AG$5,IF(C143="d",$AG$5-$AG$7,E142-($AG$7/4)))</f>
        <v>95</v>
      </c>
      <c r="F143" s="101" t="s">
        <v>20</v>
      </c>
      <c r="G143" s="119">
        <f t="shared" si="82"/>
        <v>0.22435897435897437</v>
      </c>
      <c r="H143" s="115">
        <f t="shared" ref="H143:H206" si="84">(A143-$B$10)/(A143-B143)</f>
        <v>9.6153846153846159E-2</v>
      </c>
      <c r="I143" s="119">
        <f t="shared" si="64"/>
        <v>-20.279999999999998</v>
      </c>
      <c r="J143" s="115">
        <f t="shared" ref="J143:J206" si="85">((A143^2-A143*B143)/$B$10^2)-((A143-B143)/$B$10)</f>
        <v>5.8500000000000005</v>
      </c>
      <c r="K143" s="119">
        <f t="shared" ref="K143:K206" si="86">(2*A143/$B$10)-(A143^2/$B$10^2)</f>
        <v>0.4375</v>
      </c>
      <c r="L143" s="115">
        <f t="shared" ref="L143:L206" si="87">(I143*(G143^3-H143^3)+J143*(G143^2-H143^2)+K143*(G143-H143)+H143)</f>
        <v>0.18162393162393164</v>
      </c>
      <c r="M143" s="102">
        <f t="shared" ref="M143:M206" si="88">$AG$4*$AG$1*E143*L143</f>
        <v>1466.613247863248</v>
      </c>
      <c r="N143" s="96">
        <f t="shared" ref="N143:N206" si="89">($AG$5/2)-($AG$4*$AG$1*E143^2*((3/4)*I143*(G143^4-H143^4)+(2/3)*J143*(G143^3-H143^3)+(1/2)*K143*(G143^2-H143^2)+(H143^2/2))/M143)</f>
        <v>41.134049773755649</v>
      </c>
      <c r="O143" s="105">
        <f t="shared" si="78"/>
        <v>12.1</v>
      </c>
      <c r="P143" s="104">
        <f t="shared" si="65"/>
        <v>-652.17391304347825</v>
      </c>
      <c r="Q143" s="96">
        <f t="shared" si="14"/>
        <v>-45</v>
      </c>
      <c r="R143" s="96">
        <f t="shared" si="66"/>
        <v>0</v>
      </c>
      <c r="S143" s="96">
        <f t="shared" si="79"/>
        <v>-2.6789473684210527</v>
      </c>
      <c r="T143" s="104">
        <f t="shared" si="80"/>
        <v>0</v>
      </c>
      <c r="U143" s="96">
        <f t="shared" si="17"/>
        <v>45</v>
      </c>
      <c r="V143" s="105">
        <f t="shared" si="81"/>
        <v>0</v>
      </c>
      <c r="W143" s="124">
        <f t="shared" si="67"/>
        <v>11.278947368421052</v>
      </c>
      <c r="X143" s="96">
        <f t="shared" si="68"/>
        <v>16.407152496626182</v>
      </c>
      <c r="Y143" s="34">
        <f t="shared" si="75"/>
        <v>-1182.608695652174</v>
      </c>
      <c r="Z143" s="96">
        <f t="shared" ref="Z143:Z206" si="90">-($AG$5/2)+$AK$8</f>
        <v>-40</v>
      </c>
      <c r="AA143" s="96">
        <f t="shared" si="69"/>
        <v>0</v>
      </c>
      <c r="AC143" s="104">
        <f t="shared" ref="AC143:AC206" si="91">M143+P143-R143+T143-V143+Y143-AA143</f>
        <v>-368.16936083240421</v>
      </c>
      <c r="AD143" s="104">
        <f t="shared" ref="AD143:AD206" si="92">(M143*N143+(P143-R143)*Q143+(T143-V143)*U143+(Y143-AA143)*Z143)/100</f>
        <v>1369.7991624949977</v>
      </c>
      <c r="AF143" s="49" t="str">
        <f t="shared" ref="AF143:AF206" si="93">IF(AC143&gt;$AC$5,AC143," ")</f>
        <v xml:space="preserve"> </v>
      </c>
      <c r="AG143" s="52">
        <f t="shared" ref="AG143:AG206" si="94">IF(AC143&lt;$AC$5,AC143," ")</f>
        <v>-368.16936083240421</v>
      </c>
    </row>
    <row r="144" spans="1:33" x14ac:dyDescent="0.25">
      <c r="A144" s="97">
        <v>-3.5</v>
      </c>
      <c r="B144" s="97">
        <v>12.2</v>
      </c>
      <c r="C144" s="98" t="s">
        <v>23</v>
      </c>
      <c r="D144" s="99" t="s">
        <v>1</v>
      </c>
      <c r="E144" s="100">
        <f t="shared" si="83"/>
        <v>95</v>
      </c>
      <c r="F144" s="101" t="s">
        <v>20</v>
      </c>
      <c r="G144" s="119">
        <f t="shared" si="82"/>
        <v>0.22292993630573249</v>
      </c>
      <c r="H144" s="115">
        <f t="shared" si="84"/>
        <v>9.5541401273885357E-2</v>
      </c>
      <c r="I144" s="119">
        <f t="shared" ref="I144:I207" si="95">-((A144-B144)^2/(3*$B$10^2))</f>
        <v>-20.540833333333332</v>
      </c>
      <c r="J144" s="115">
        <f t="shared" si="85"/>
        <v>5.8874999999999993</v>
      </c>
      <c r="K144" s="119">
        <f t="shared" si="86"/>
        <v>0.4375</v>
      </c>
      <c r="L144" s="115">
        <f t="shared" si="87"/>
        <v>0.18046709129511673</v>
      </c>
      <c r="M144" s="102">
        <f t="shared" si="88"/>
        <v>1457.2717622080677</v>
      </c>
      <c r="N144" s="96">
        <f t="shared" si="89"/>
        <v>41.190520794304987</v>
      </c>
      <c r="O144" s="105">
        <f t="shared" si="78"/>
        <v>12.2</v>
      </c>
      <c r="P144" s="104">
        <f t="shared" ref="P144:P207" si="96">IF(O144&lt;0,IF(O144&lt;-2.174,$AG$2,O144*(10^-3)*$AG$3*(-1)),IF(O144&gt;2.174,$AG$2*(-1),O144*(10^-3)*$AG$3*(-1)))*$AG$8</f>
        <v>-652.17391304347825</v>
      </c>
      <c r="Q144" s="96">
        <f t="shared" si="14"/>
        <v>-45</v>
      </c>
      <c r="R144" s="96">
        <f t="shared" ref="R144:R207" si="97">IF(O144&lt;0,IF(O144&lt;$B$10,$AG$1,$AG$1*(1-(1-(O144/$B$10))^2)),0)*$AG$8</f>
        <v>0</v>
      </c>
      <c r="S144" s="96">
        <f t="shared" si="79"/>
        <v>-2.6736842105263161</v>
      </c>
      <c r="T144" s="104">
        <f t="shared" si="80"/>
        <v>0</v>
      </c>
      <c r="U144" s="96">
        <f t="shared" si="17"/>
        <v>45</v>
      </c>
      <c r="V144" s="105">
        <f t="shared" si="81"/>
        <v>0</v>
      </c>
      <c r="W144" s="124">
        <f t="shared" ref="W144:W207" si="98">A144-((A144-B144)/E144)*($AG$5-$AK$8)</f>
        <v>11.373684210526315</v>
      </c>
      <c r="X144" s="96">
        <f t="shared" ref="X144:X207" si="99">W144+$AK$9</f>
        <v>16.501889338731445</v>
      </c>
      <c r="Y144" s="34">
        <f t="shared" si="75"/>
        <v>-1182.608695652174</v>
      </c>
      <c r="Z144" s="96">
        <f t="shared" si="90"/>
        <v>-40</v>
      </c>
      <c r="AA144" s="96">
        <f t="shared" ref="AA144:AA207" si="100">IF(W144&lt;0,IF(W144&lt;$B$10,$AG$1,$AG$1*(1-(1-(W144/$B$10))^2)),0)*$AK$7</f>
        <v>0</v>
      </c>
      <c r="AC144" s="104">
        <f t="shared" si="91"/>
        <v>-377.51084648758456</v>
      </c>
      <c r="AD144" s="104">
        <f t="shared" si="92"/>
        <v>1366.7795673722837</v>
      </c>
      <c r="AF144" s="49" t="str">
        <f t="shared" si="93"/>
        <v xml:space="preserve"> </v>
      </c>
      <c r="AG144" s="52">
        <f t="shared" si="94"/>
        <v>-377.51084648758456</v>
      </c>
    </row>
    <row r="145" spans="1:33" x14ac:dyDescent="0.25">
      <c r="A145" s="97">
        <v>-3.5</v>
      </c>
      <c r="B145" s="96">
        <v>12.3</v>
      </c>
      <c r="C145" s="98" t="s">
        <v>23</v>
      </c>
      <c r="D145" s="99" t="s">
        <v>1</v>
      </c>
      <c r="E145" s="100">
        <f t="shared" si="83"/>
        <v>95</v>
      </c>
      <c r="F145" s="101" t="s">
        <v>20</v>
      </c>
      <c r="G145" s="119">
        <f t="shared" si="82"/>
        <v>0.22151898734177214</v>
      </c>
      <c r="H145" s="115">
        <f t="shared" si="84"/>
        <v>9.4936708860759486E-2</v>
      </c>
      <c r="I145" s="119">
        <f t="shared" si="95"/>
        <v>-20.803333333333335</v>
      </c>
      <c r="J145" s="115">
        <f t="shared" si="85"/>
        <v>5.9250000000000007</v>
      </c>
      <c r="K145" s="119">
        <f t="shared" si="86"/>
        <v>0.4375</v>
      </c>
      <c r="L145" s="115">
        <f t="shared" si="87"/>
        <v>0.17932489451476799</v>
      </c>
      <c r="M145" s="102">
        <f t="shared" si="88"/>
        <v>1448.0485232067515</v>
      </c>
      <c r="N145" s="96">
        <f t="shared" si="89"/>
        <v>41.246276991809381</v>
      </c>
      <c r="O145" s="105">
        <f t="shared" si="78"/>
        <v>12.3</v>
      </c>
      <c r="P145" s="104">
        <f t="shared" si="96"/>
        <v>-652.17391304347825</v>
      </c>
      <c r="Q145" s="96">
        <f t="shared" si="14"/>
        <v>-45</v>
      </c>
      <c r="R145" s="96">
        <f t="shared" si="97"/>
        <v>0</v>
      </c>
      <c r="S145" s="96">
        <f t="shared" si="79"/>
        <v>-2.668421052631579</v>
      </c>
      <c r="T145" s="104">
        <f t="shared" si="80"/>
        <v>0</v>
      </c>
      <c r="U145" s="96">
        <f t="shared" si="17"/>
        <v>45</v>
      </c>
      <c r="V145" s="105">
        <f t="shared" si="81"/>
        <v>0</v>
      </c>
      <c r="W145" s="124">
        <f t="shared" si="98"/>
        <v>11.46842105263158</v>
      </c>
      <c r="X145" s="96">
        <f t="shared" si="99"/>
        <v>16.596626180836708</v>
      </c>
      <c r="Y145" s="34">
        <f t="shared" si="75"/>
        <v>-1182.608695652174</v>
      </c>
      <c r="Z145" s="96">
        <f t="shared" si="90"/>
        <v>-40</v>
      </c>
      <c r="AA145" s="96">
        <f t="shared" si="100"/>
        <v>0</v>
      </c>
      <c r="AC145" s="104">
        <f t="shared" si="91"/>
        <v>-386.73408548890075</v>
      </c>
      <c r="AD145" s="104">
        <f t="shared" si="92"/>
        <v>1363.7878439880965</v>
      </c>
      <c r="AF145" s="49" t="str">
        <f t="shared" si="93"/>
        <v xml:space="preserve"> </v>
      </c>
      <c r="AG145" s="52">
        <f t="shared" si="94"/>
        <v>-386.73408548890075</v>
      </c>
    </row>
    <row r="146" spans="1:33" x14ac:dyDescent="0.25">
      <c r="A146" s="97">
        <v>-3.5</v>
      </c>
      <c r="B146" s="97">
        <v>12.4</v>
      </c>
      <c r="C146" s="98" t="s">
        <v>23</v>
      </c>
      <c r="D146" s="99" t="s">
        <v>1</v>
      </c>
      <c r="E146" s="100">
        <f t="shared" si="83"/>
        <v>95</v>
      </c>
      <c r="F146" s="101" t="s">
        <v>20</v>
      </c>
      <c r="G146" s="119">
        <f t="shared" si="82"/>
        <v>0.22012578616352202</v>
      </c>
      <c r="H146" s="115">
        <f t="shared" si="84"/>
        <v>9.4339622641509427E-2</v>
      </c>
      <c r="I146" s="119">
        <f t="shared" si="95"/>
        <v>-21.067499999999999</v>
      </c>
      <c r="J146" s="115">
        <f t="shared" si="85"/>
        <v>5.9624999999999995</v>
      </c>
      <c r="K146" s="119">
        <f t="shared" si="86"/>
        <v>0.4375</v>
      </c>
      <c r="L146" s="115">
        <f t="shared" si="87"/>
        <v>0.17819706498951782</v>
      </c>
      <c r="M146" s="102">
        <f t="shared" si="88"/>
        <v>1438.9412997903564</v>
      </c>
      <c r="N146" s="96">
        <f t="shared" si="89"/>
        <v>41.301331853496116</v>
      </c>
      <c r="O146" s="105">
        <f t="shared" si="78"/>
        <v>12.4</v>
      </c>
      <c r="P146" s="104">
        <f t="shared" si="96"/>
        <v>-652.17391304347825</v>
      </c>
      <c r="Q146" s="96">
        <f t="shared" si="14"/>
        <v>-45</v>
      </c>
      <c r="R146" s="96">
        <f t="shared" si="97"/>
        <v>0</v>
      </c>
      <c r="S146" s="96">
        <f t="shared" si="79"/>
        <v>-2.6631578947368419</v>
      </c>
      <c r="T146" s="104">
        <f t="shared" si="80"/>
        <v>0</v>
      </c>
      <c r="U146" s="96">
        <f t="shared" si="17"/>
        <v>45</v>
      </c>
      <c r="V146" s="105">
        <f t="shared" si="81"/>
        <v>0</v>
      </c>
      <c r="W146" s="124">
        <f t="shared" si="98"/>
        <v>11.563157894736843</v>
      </c>
      <c r="X146" s="96">
        <f t="shared" si="99"/>
        <v>16.691363022941971</v>
      </c>
      <c r="Y146" s="34">
        <f t="shared" si="75"/>
        <v>-1182.608695652174</v>
      </c>
      <c r="Z146" s="96">
        <f t="shared" si="90"/>
        <v>-40</v>
      </c>
      <c r="AA146" s="96">
        <f t="shared" si="100"/>
        <v>0</v>
      </c>
      <c r="AC146" s="104">
        <f t="shared" si="91"/>
        <v>-395.84130890529582</v>
      </c>
      <c r="AD146" s="104">
        <f t="shared" si="92"/>
        <v>1360.82366053386</v>
      </c>
      <c r="AF146" s="49" t="str">
        <f t="shared" si="93"/>
        <v xml:space="preserve"> </v>
      </c>
      <c r="AG146" s="52">
        <f t="shared" si="94"/>
        <v>-395.84130890529582</v>
      </c>
    </row>
    <row r="147" spans="1:33" x14ac:dyDescent="0.25">
      <c r="A147" s="97">
        <v>-3.5</v>
      </c>
      <c r="B147" s="96">
        <v>12.5</v>
      </c>
      <c r="C147" s="98" t="s">
        <v>23</v>
      </c>
      <c r="D147" s="99" t="s">
        <v>1</v>
      </c>
      <c r="E147" s="100">
        <f t="shared" si="83"/>
        <v>95</v>
      </c>
      <c r="F147" s="101" t="s">
        <v>20</v>
      </c>
      <c r="G147" s="119">
        <f t="shared" si="82"/>
        <v>0.21875</v>
      </c>
      <c r="H147" s="115">
        <f t="shared" si="84"/>
        <v>9.375E-2</v>
      </c>
      <c r="I147" s="119">
        <f t="shared" si="95"/>
        <v>-21.333333333333332</v>
      </c>
      <c r="J147" s="115">
        <f t="shared" si="85"/>
        <v>6</v>
      </c>
      <c r="K147" s="119">
        <f t="shared" si="86"/>
        <v>0.4375</v>
      </c>
      <c r="L147" s="115">
        <f t="shared" si="87"/>
        <v>0.17708333333333334</v>
      </c>
      <c r="M147" s="102">
        <f t="shared" si="88"/>
        <v>1429.9479166666667</v>
      </c>
      <c r="N147" s="96">
        <f t="shared" si="89"/>
        <v>41.355698529411768</v>
      </c>
      <c r="O147" s="105">
        <f t="shared" si="78"/>
        <v>12.5</v>
      </c>
      <c r="P147" s="104">
        <f t="shared" si="96"/>
        <v>-652.17391304347825</v>
      </c>
      <c r="Q147" s="96">
        <f t="shared" si="14"/>
        <v>-45</v>
      </c>
      <c r="R147" s="96">
        <f t="shared" si="97"/>
        <v>0</v>
      </c>
      <c r="S147" s="96">
        <f t="shared" si="79"/>
        <v>-2.6578947368421053</v>
      </c>
      <c r="T147" s="104">
        <f t="shared" si="80"/>
        <v>0</v>
      </c>
      <c r="U147" s="96">
        <f t="shared" si="17"/>
        <v>45</v>
      </c>
      <c r="V147" s="105">
        <f t="shared" si="81"/>
        <v>0</v>
      </c>
      <c r="W147" s="124">
        <f t="shared" si="98"/>
        <v>11.657894736842104</v>
      </c>
      <c r="X147" s="96">
        <f t="shared" si="99"/>
        <v>16.786099865047234</v>
      </c>
      <c r="Y147" s="34">
        <f t="shared" si="75"/>
        <v>-1182.608695652174</v>
      </c>
      <c r="Z147" s="96">
        <f t="shared" si="90"/>
        <v>-40</v>
      </c>
      <c r="AA147" s="96">
        <f t="shared" si="100"/>
        <v>0</v>
      </c>
      <c r="AC147" s="104">
        <f t="shared" si="91"/>
        <v>-404.8346920289855</v>
      </c>
      <c r="AD147" s="104">
        <f t="shared" si="92"/>
        <v>1357.8866886747057</v>
      </c>
      <c r="AF147" s="49" t="str">
        <f t="shared" si="93"/>
        <v xml:space="preserve"> </v>
      </c>
      <c r="AG147" s="52">
        <f t="shared" si="94"/>
        <v>-404.8346920289855</v>
      </c>
    </row>
    <row r="148" spans="1:33" x14ac:dyDescent="0.25">
      <c r="A148" s="97">
        <v>-3.5</v>
      </c>
      <c r="B148" s="96">
        <v>12.6</v>
      </c>
      <c r="C148" s="98" t="s">
        <v>23</v>
      </c>
      <c r="D148" s="99" t="s">
        <v>1</v>
      </c>
      <c r="E148" s="100">
        <f t="shared" si="83"/>
        <v>95</v>
      </c>
      <c r="F148" s="101" t="s">
        <v>20</v>
      </c>
      <c r="G148" s="119">
        <f t="shared" si="82"/>
        <v>0.21739130434782608</v>
      </c>
      <c r="H148" s="115">
        <f t="shared" si="84"/>
        <v>9.3167701863354033E-2</v>
      </c>
      <c r="I148" s="119">
        <f t="shared" si="95"/>
        <v>-21.600833333333338</v>
      </c>
      <c r="J148" s="115">
        <f t="shared" si="85"/>
        <v>6.0374999999999996</v>
      </c>
      <c r="K148" s="119">
        <f t="shared" si="86"/>
        <v>0.4375</v>
      </c>
      <c r="L148" s="115">
        <f t="shared" si="87"/>
        <v>0.175983436853002</v>
      </c>
      <c r="M148" s="102">
        <f t="shared" si="88"/>
        <v>1421.0662525879911</v>
      </c>
      <c r="N148" s="96">
        <f t="shared" si="89"/>
        <v>41.409389842893681</v>
      </c>
      <c r="O148" s="105">
        <f t="shared" si="78"/>
        <v>12.600000000000001</v>
      </c>
      <c r="P148" s="104">
        <f t="shared" si="96"/>
        <v>-652.17391304347825</v>
      </c>
      <c r="Q148" s="96">
        <f t="shared" si="14"/>
        <v>-45</v>
      </c>
      <c r="R148" s="96">
        <f t="shared" si="97"/>
        <v>0</v>
      </c>
      <c r="S148" s="96">
        <f t="shared" si="79"/>
        <v>-2.6526315789473682</v>
      </c>
      <c r="T148" s="104">
        <f t="shared" si="80"/>
        <v>0</v>
      </c>
      <c r="U148" s="96">
        <f t="shared" si="17"/>
        <v>45</v>
      </c>
      <c r="V148" s="105">
        <f t="shared" si="81"/>
        <v>0</v>
      </c>
      <c r="W148" s="124">
        <f t="shared" si="98"/>
        <v>11.752631578947369</v>
      </c>
      <c r="X148" s="96">
        <f t="shared" si="99"/>
        <v>16.880836707152497</v>
      </c>
      <c r="Y148" s="34">
        <f t="shared" si="75"/>
        <v>-1182.608695652174</v>
      </c>
      <c r="Z148" s="96">
        <f t="shared" si="90"/>
        <v>-40</v>
      </c>
      <c r="AA148" s="96">
        <f t="shared" si="100"/>
        <v>0</v>
      </c>
      <c r="AC148" s="104">
        <f t="shared" si="91"/>
        <v>-413.71635610766111</v>
      </c>
      <c r="AD148" s="104">
        <f t="shared" si="92"/>
        <v>1354.9766035903961</v>
      </c>
      <c r="AF148" s="49" t="str">
        <f t="shared" si="93"/>
        <v xml:space="preserve"> </v>
      </c>
      <c r="AG148" s="52">
        <f t="shared" si="94"/>
        <v>-413.71635610766111</v>
      </c>
    </row>
    <row r="149" spans="1:33" x14ac:dyDescent="0.25">
      <c r="A149" s="97">
        <v>-3.5</v>
      </c>
      <c r="B149" s="96">
        <v>12.7</v>
      </c>
      <c r="C149" s="98" t="s">
        <v>23</v>
      </c>
      <c r="D149" s="99" t="s">
        <v>1</v>
      </c>
      <c r="E149" s="100">
        <f t="shared" si="83"/>
        <v>95</v>
      </c>
      <c r="F149" s="101" t="s">
        <v>20</v>
      </c>
      <c r="G149" s="119">
        <f t="shared" si="82"/>
        <v>0.2160493827160494</v>
      </c>
      <c r="H149" s="115">
        <f t="shared" si="84"/>
        <v>9.2592592592592601E-2</v>
      </c>
      <c r="I149" s="119">
        <f t="shared" si="95"/>
        <v>-21.87</v>
      </c>
      <c r="J149" s="115">
        <f t="shared" si="85"/>
        <v>6.0749999999999993</v>
      </c>
      <c r="K149" s="119">
        <f t="shared" si="86"/>
        <v>0.4375</v>
      </c>
      <c r="L149" s="115">
        <f t="shared" si="87"/>
        <v>0.17489711934156377</v>
      </c>
      <c r="M149" s="102">
        <f t="shared" si="88"/>
        <v>1412.2942386831273</v>
      </c>
      <c r="N149" s="96">
        <f t="shared" si="89"/>
        <v>41.462418300653603</v>
      </c>
      <c r="O149" s="105">
        <f t="shared" si="78"/>
        <v>12.7</v>
      </c>
      <c r="P149" s="104">
        <f t="shared" si="96"/>
        <v>-652.17391304347825</v>
      </c>
      <c r="Q149" s="96">
        <f t="shared" si="14"/>
        <v>-45</v>
      </c>
      <c r="R149" s="96">
        <f t="shared" si="97"/>
        <v>0</v>
      </c>
      <c r="S149" s="96">
        <f t="shared" si="79"/>
        <v>-2.6473684210526316</v>
      </c>
      <c r="T149" s="104">
        <f t="shared" si="80"/>
        <v>0</v>
      </c>
      <c r="U149" s="96">
        <f t="shared" si="17"/>
        <v>45</v>
      </c>
      <c r="V149" s="105">
        <f t="shared" si="81"/>
        <v>0</v>
      </c>
      <c r="W149" s="124">
        <f t="shared" si="98"/>
        <v>11.84736842105263</v>
      </c>
      <c r="X149" s="96">
        <f t="shared" si="99"/>
        <v>16.97557354925776</v>
      </c>
      <c r="Y149" s="34">
        <f t="shared" si="75"/>
        <v>-1182.608695652174</v>
      </c>
      <c r="Z149" s="96">
        <f t="shared" si="90"/>
        <v>-40</v>
      </c>
      <c r="AA149" s="96">
        <f t="shared" si="100"/>
        <v>0</v>
      </c>
      <c r="AC149" s="104">
        <f t="shared" si="91"/>
        <v>-422.48837001252491</v>
      </c>
      <c r="AD149" s="104">
        <f t="shared" si="92"/>
        <v>1352.0930840092642</v>
      </c>
      <c r="AF149" s="49" t="str">
        <f t="shared" si="93"/>
        <v xml:space="preserve"> </v>
      </c>
      <c r="AG149" s="52">
        <f t="shared" si="94"/>
        <v>-422.48837001252491</v>
      </c>
    </row>
    <row r="150" spans="1:33" x14ac:dyDescent="0.25">
      <c r="A150" s="97">
        <v>-3.5</v>
      </c>
      <c r="B150" s="97">
        <v>12.8</v>
      </c>
      <c r="C150" s="98" t="s">
        <v>23</v>
      </c>
      <c r="D150" s="99" t="s">
        <v>1</v>
      </c>
      <c r="E150" s="100">
        <f t="shared" si="83"/>
        <v>95</v>
      </c>
      <c r="F150" s="101" t="s">
        <v>20</v>
      </c>
      <c r="G150" s="119">
        <f>A150/(A150-B150)</f>
        <v>0.21472392638036808</v>
      </c>
      <c r="H150" s="115">
        <f t="shared" si="84"/>
        <v>9.202453987730061E-2</v>
      </c>
      <c r="I150" s="119">
        <f t="shared" si="95"/>
        <v>-22.140833333333333</v>
      </c>
      <c r="J150" s="115">
        <f t="shared" si="85"/>
        <v>6.1125000000000007</v>
      </c>
      <c r="K150" s="119">
        <f t="shared" si="86"/>
        <v>0.4375</v>
      </c>
      <c r="L150" s="115">
        <f t="shared" si="87"/>
        <v>0.17382413087934565</v>
      </c>
      <c r="M150" s="102">
        <f t="shared" si="88"/>
        <v>1403.6298568507161</v>
      </c>
      <c r="N150" s="96">
        <f t="shared" si="89"/>
        <v>41.514796102490081</v>
      </c>
      <c r="O150" s="105">
        <f t="shared" si="78"/>
        <v>12.8</v>
      </c>
      <c r="P150" s="104">
        <f t="shared" si="96"/>
        <v>-652.17391304347825</v>
      </c>
      <c r="Q150" s="96">
        <f t="shared" si="14"/>
        <v>-45</v>
      </c>
      <c r="R150" s="96">
        <f t="shared" si="97"/>
        <v>0</v>
      </c>
      <c r="S150" s="96">
        <f t="shared" si="79"/>
        <v>-2.6421052631578945</v>
      </c>
      <c r="T150" s="104">
        <f t="shared" si="80"/>
        <v>0</v>
      </c>
      <c r="U150" s="96">
        <f t="shared" si="17"/>
        <v>45</v>
      </c>
      <c r="V150" s="105">
        <f t="shared" si="81"/>
        <v>0</v>
      </c>
      <c r="W150" s="124">
        <f t="shared" si="98"/>
        <v>11.942105263157895</v>
      </c>
      <c r="X150" s="96">
        <f t="shared" si="99"/>
        <v>17.070310391363023</v>
      </c>
      <c r="Y150" s="34">
        <f t="shared" ref="Y150:Y213" si="101">IF(X150&lt;0,IF(X150&lt;-$AK$10,$AK$11,X150*(10^-3)*$AK$12*(-1)),IF(X150&gt;$AK$10,$AK$11*(-1),X150*(10^-3)*$AK$12*(-1)))*$AK$7</f>
        <v>-1182.608695652174</v>
      </c>
      <c r="Z150" s="96">
        <f t="shared" si="90"/>
        <v>-40</v>
      </c>
      <c r="AA150" s="96">
        <f t="shared" si="100"/>
        <v>0</v>
      </c>
      <c r="AC150" s="104">
        <f t="shared" si="91"/>
        <v>-431.15275184493612</v>
      </c>
      <c r="AD150" s="104">
        <f t="shared" si="92"/>
        <v>1349.2358122356829</v>
      </c>
      <c r="AF150" s="49" t="str">
        <f t="shared" si="93"/>
        <v xml:space="preserve"> </v>
      </c>
      <c r="AG150" s="52">
        <f t="shared" si="94"/>
        <v>-431.15275184493612</v>
      </c>
    </row>
    <row r="151" spans="1:33" x14ac:dyDescent="0.25">
      <c r="A151" s="97">
        <v>-3.5</v>
      </c>
      <c r="B151" s="96">
        <v>12.9</v>
      </c>
      <c r="C151" s="98" t="s">
        <v>23</v>
      </c>
      <c r="D151" s="99" t="s">
        <v>1</v>
      </c>
      <c r="E151" s="100">
        <f t="shared" si="83"/>
        <v>95</v>
      </c>
      <c r="F151" s="101" t="s">
        <v>20</v>
      </c>
      <c r="G151" s="119">
        <f t="shared" si="82"/>
        <v>0.21341463414634149</v>
      </c>
      <c r="H151" s="115">
        <f t="shared" si="84"/>
        <v>9.1463414634146353E-2</v>
      </c>
      <c r="I151" s="119">
        <f t="shared" si="95"/>
        <v>-22.41333333333333</v>
      </c>
      <c r="J151" s="115">
        <f t="shared" si="85"/>
        <v>6.15</v>
      </c>
      <c r="K151" s="119">
        <f t="shared" si="86"/>
        <v>0.4375</v>
      </c>
      <c r="L151" s="115">
        <f t="shared" si="87"/>
        <v>0.17276422764227647</v>
      </c>
      <c r="M151" s="102">
        <f t="shared" si="88"/>
        <v>1395.0711382113825</v>
      </c>
      <c r="N151" s="96">
        <f t="shared" si="89"/>
        <v>41.566535150645628</v>
      </c>
      <c r="O151" s="105">
        <f t="shared" si="78"/>
        <v>12.899999999999999</v>
      </c>
      <c r="P151" s="104">
        <f t="shared" si="96"/>
        <v>-652.17391304347825</v>
      </c>
      <c r="Q151" s="96">
        <f t="shared" si="14"/>
        <v>-45</v>
      </c>
      <c r="R151" s="96">
        <f t="shared" si="97"/>
        <v>0</v>
      </c>
      <c r="S151" s="96">
        <f t="shared" si="79"/>
        <v>-2.6368421052631579</v>
      </c>
      <c r="T151" s="104">
        <f t="shared" si="80"/>
        <v>0</v>
      </c>
      <c r="U151" s="96">
        <f t="shared" si="17"/>
        <v>45</v>
      </c>
      <c r="V151" s="105">
        <f t="shared" si="81"/>
        <v>0</v>
      </c>
      <c r="W151" s="124">
        <f t="shared" si="98"/>
        <v>12.036842105263156</v>
      </c>
      <c r="X151" s="96">
        <f t="shared" si="99"/>
        <v>17.165047233468286</v>
      </c>
      <c r="Y151" s="34">
        <f t="shared" si="101"/>
        <v>-1182.608695652174</v>
      </c>
      <c r="Z151" s="96">
        <f t="shared" si="90"/>
        <v>-40</v>
      </c>
      <c r="AA151" s="96">
        <f t="shared" si="100"/>
        <v>0</v>
      </c>
      <c r="AC151" s="104">
        <f t="shared" si="91"/>
        <v>-439.71147048426974</v>
      </c>
      <c r="AD151" s="104">
        <f t="shared" si="92"/>
        <v>1346.4044741715811</v>
      </c>
      <c r="AF151" s="49" t="str">
        <f t="shared" si="93"/>
        <v xml:space="preserve"> </v>
      </c>
      <c r="AG151" s="52">
        <f t="shared" si="94"/>
        <v>-439.71147048426974</v>
      </c>
    </row>
    <row r="152" spans="1:33" x14ac:dyDescent="0.25">
      <c r="A152" s="97">
        <v>-3.5</v>
      </c>
      <c r="B152" s="96">
        <v>13</v>
      </c>
      <c r="C152" s="98" t="s">
        <v>23</v>
      </c>
      <c r="D152" s="99" t="s">
        <v>1</v>
      </c>
      <c r="E152" s="100">
        <f t="shared" si="83"/>
        <v>95</v>
      </c>
      <c r="F152" s="101" t="s">
        <v>20</v>
      </c>
      <c r="G152" s="119">
        <f t="shared" si="82"/>
        <v>0.21212121212121213</v>
      </c>
      <c r="H152" s="115">
        <f t="shared" si="84"/>
        <v>9.0909090909090912E-2</v>
      </c>
      <c r="I152" s="119">
        <f t="shared" si="95"/>
        <v>-22.6875</v>
      </c>
      <c r="J152" s="115">
        <f t="shared" si="85"/>
        <v>6.1875</v>
      </c>
      <c r="K152" s="119">
        <f t="shared" si="86"/>
        <v>0.4375</v>
      </c>
      <c r="L152" s="115">
        <f t="shared" si="87"/>
        <v>0.17171717171717174</v>
      </c>
      <c r="M152" s="102">
        <f t="shared" si="88"/>
        <v>1386.6161616161619</v>
      </c>
      <c r="N152" s="96">
        <f t="shared" si="89"/>
        <v>41.617647058823529</v>
      </c>
      <c r="O152" s="105">
        <f t="shared" si="78"/>
        <v>13</v>
      </c>
      <c r="P152" s="104">
        <f t="shared" si="96"/>
        <v>-652.17391304347825</v>
      </c>
      <c r="Q152" s="96">
        <f t="shared" si="14"/>
        <v>-45</v>
      </c>
      <c r="R152" s="96">
        <f t="shared" si="97"/>
        <v>0</v>
      </c>
      <c r="S152" s="96">
        <f t="shared" si="79"/>
        <v>-2.6315789473684212</v>
      </c>
      <c r="T152" s="104">
        <f t="shared" si="80"/>
        <v>0</v>
      </c>
      <c r="U152" s="96">
        <f t="shared" si="17"/>
        <v>45</v>
      </c>
      <c r="V152" s="105">
        <f t="shared" si="81"/>
        <v>0</v>
      </c>
      <c r="W152" s="124">
        <f t="shared" si="98"/>
        <v>12.131578947368423</v>
      </c>
      <c r="X152" s="96">
        <f t="shared" si="99"/>
        <v>17.259784075573553</v>
      </c>
      <c r="Y152" s="34">
        <f t="shared" si="101"/>
        <v>-1182.608695652174</v>
      </c>
      <c r="Z152" s="96">
        <f t="shared" si="90"/>
        <v>-40</v>
      </c>
      <c r="AA152" s="96">
        <f t="shared" si="100"/>
        <v>0</v>
      </c>
      <c r="AC152" s="104">
        <f t="shared" si="91"/>
        <v>-448.16644707949035</v>
      </c>
      <c r="AD152" s="104">
        <f t="shared" si="92"/>
        <v>1343.5987593324553</v>
      </c>
      <c r="AF152" s="49" t="str">
        <f t="shared" si="93"/>
        <v xml:space="preserve"> </v>
      </c>
      <c r="AG152" s="52">
        <f t="shared" si="94"/>
        <v>-448.16644707949035</v>
      </c>
    </row>
    <row r="153" spans="1:33" x14ac:dyDescent="0.25">
      <c r="A153" s="97">
        <v>-3.5</v>
      </c>
      <c r="B153" s="96">
        <v>13.1</v>
      </c>
      <c r="C153" s="98" t="s">
        <v>23</v>
      </c>
      <c r="D153" s="99" t="s">
        <v>1</v>
      </c>
      <c r="E153" s="100">
        <f t="shared" si="83"/>
        <v>95</v>
      </c>
      <c r="F153" s="101" t="s">
        <v>20</v>
      </c>
      <c r="G153" s="119">
        <f t="shared" si="82"/>
        <v>0.21084337349397589</v>
      </c>
      <c r="H153" s="115">
        <f t="shared" si="84"/>
        <v>9.0361445783132516E-2</v>
      </c>
      <c r="I153" s="119">
        <f t="shared" si="95"/>
        <v>-22.963333333333338</v>
      </c>
      <c r="J153" s="115">
        <f t="shared" si="85"/>
        <v>6.2249999999999996</v>
      </c>
      <c r="K153" s="119">
        <f t="shared" si="86"/>
        <v>0.4375</v>
      </c>
      <c r="L153" s="115">
        <f t="shared" si="87"/>
        <v>0.17068273092369474</v>
      </c>
      <c r="M153" s="102">
        <f t="shared" si="88"/>
        <v>1378.263052208835</v>
      </c>
      <c r="N153" s="96">
        <f t="shared" si="89"/>
        <v>41.668143160878813</v>
      </c>
      <c r="O153" s="105">
        <f t="shared" si="78"/>
        <v>13.100000000000001</v>
      </c>
      <c r="P153" s="104">
        <f t="shared" si="96"/>
        <v>-652.17391304347825</v>
      </c>
      <c r="Q153" s="96">
        <f t="shared" si="14"/>
        <v>-45</v>
      </c>
      <c r="R153" s="96">
        <f t="shared" si="97"/>
        <v>0</v>
      </c>
      <c r="S153" s="96">
        <f t="shared" si="79"/>
        <v>-2.6263157894736842</v>
      </c>
      <c r="T153" s="104">
        <f t="shared" si="80"/>
        <v>0</v>
      </c>
      <c r="U153" s="96">
        <f t="shared" si="17"/>
        <v>45</v>
      </c>
      <c r="V153" s="105">
        <f t="shared" si="81"/>
        <v>0</v>
      </c>
      <c r="W153" s="124">
        <f t="shared" si="98"/>
        <v>12.226315789473684</v>
      </c>
      <c r="X153" s="96">
        <f t="shared" si="99"/>
        <v>17.354520917678812</v>
      </c>
      <c r="Y153" s="34">
        <f t="shared" si="101"/>
        <v>-1182.608695652174</v>
      </c>
      <c r="Z153" s="96">
        <f t="shared" si="90"/>
        <v>-40</v>
      </c>
      <c r="AA153" s="96">
        <f t="shared" si="100"/>
        <v>0</v>
      </c>
      <c r="AC153" s="104">
        <f t="shared" si="91"/>
        <v>-456.51955648681724</v>
      </c>
      <c r="AD153" s="104">
        <f t="shared" si="92"/>
        <v>1340.8183608583099</v>
      </c>
      <c r="AF153" s="49" t="str">
        <f t="shared" si="93"/>
        <v xml:space="preserve"> </v>
      </c>
      <c r="AG153" s="52">
        <f t="shared" si="94"/>
        <v>-456.51955648681724</v>
      </c>
    </row>
    <row r="154" spans="1:33" x14ac:dyDescent="0.25">
      <c r="A154" s="97">
        <v>-3.5</v>
      </c>
      <c r="B154" s="97">
        <v>13.2</v>
      </c>
      <c r="C154" s="98" t="s">
        <v>23</v>
      </c>
      <c r="D154" s="99" t="s">
        <v>1</v>
      </c>
      <c r="E154" s="100">
        <f t="shared" si="83"/>
        <v>95</v>
      </c>
      <c r="F154" s="101" t="s">
        <v>20</v>
      </c>
      <c r="G154" s="119">
        <f t="shared" si="82"/>
        <v>0.20958083832335331</v>
      </c>
      <c r="H154" s="115">
        <f t="shared" si="84"/>
        <v>8.9820359281437126E-2</v>
      </c>
      <c r="I154" s="119">
        <f t="shared" si="95"/>
        <v>-23.240833333333331</v>
      </c>
      <c r="J154" s="115">
        <f t="shared" si="85"/>
        <v>6.2624999999999993</v>
      </c>
      <c r="K154" s="119">
        <f t="shared" si="86"/>
        <v>0.4375</v>
      </c>
      <c r="L154" s="115">
        <f t="shared" si="87"/>
        <v>0.16966067864271461</v>
      </c>
      <c r="M154" s="102">
        <f t="shared" si="88"/>
        <v>1370.0099800399205</v>
      </c>
      <c r="N154" s="96">
        <f t="shared" si="89"/>
        <v>41.718034519196905</v>
      </c>
      <c r="O154" s="105">
        <f t="shared" si="78"/>
        <v>13.2</v>
      </c>
      <c r="P154" s="104">
        <f t="shared" si="96"/>
        <v>-652.17391304347825</v>
      </c>
      <c r="Q154" s="96">
        <f t="shared" si="14"/>
        <v>-45</v>
      </c>
      <c r="R154" s="96">
        <f t="shared" si="97"/>
        <v>0</v>
      </c>
      <c r="S154" s="96">
        <f t="shared" si="79"/>
        <v>-2.6210526315789475</v>
      </c>
      <c r="T154" s="104">
        <f t="shared" si="80"/>
        <v>0</v>
      </c>
      <c r="U154" s="96">
        <f t="shared" si="17"/>
        <v>45</v>
      </c>
      <c r="V154" s="105">
        <f t="shared" si="81"/>
        <v>0</v>
      </c>
      <c r="W154" s="124">
        <f t="shared" si="98"/>
        <v>12.321052631578947</v>
      </c>
      <c r="X154" s="96">
        <f t="shared" si="99"/>
        <v>17.449257759784075</v>
      </c>
      <c r="Y154" s="34">
        <f t="shared" si="101"/>
        <v>-1182.608695652174</v>
      </c>
      <c r="Z154" s="96">
        <f t="shared" si="90"/>
        <v>-40</v>
      </c>
      <c r="AA154" s="96">
        <f t="shared" si="100"/>
        <v>0</v>
      </c>
      <c r="AC154" s="104">
        <f t="shared" si="91"/>
        <v>-464.77262865573175</v>
      </c>
      <c r="AD154" s="104">
        <f t="shared" si="92"/>
        <v>1338.0629755199316</v>
      </c>
      <c r="AF154" s="49" t="str">
        <f t="shared" si="93"/>
        <v xml:space="preserve"> </v>
      </c>
      <c r="AG154" s="52">
        <f t="shared" si="94"/>
        <v>-464.77262865573175</v>
      </c>
    </row>
    <row r="155" spans="1:33" x14ac:dyDescent="0.25">
      <c r="A155" s="97">
        <v>-3.5</v>
      </c>
      <c r="B155" s="96">
        <v>13.3</v>
      </c>
      <c r="C155" s="98" t="s">
        <v>23</v>
      </c>
      <c r="D155" s="99" t="s">
        <v>1</v>
      </c>
      <c r="E155" s="100">
        <f t="shared" si="83"/>
        <v>95</v>
      </c>
      <c r="F155" s="101" t="s">
        <v>20</v>
      </c>
      <c r="G155" s="119">
        <f>A155/(A155-B155)</f>
        <v>0.20833333333333331</v>
      </c>
      <c r="H155" s="115">
        <f t="shared" si="84"/>
        <v>8.9285714285714288E-2</v>
      </c>
      <c r="I155" s="119">
        <f t="shared" si="95"/>
        <v>-23.52</v>
      </c>
      <c r="J155" s="115">
        <f t="shared" si="85"/>
        <v>6.3000000000000007</v>
      </c>
      <c r="K155" s="119">
        <f t="shared" si="86"/>
        <v>0.4375</v>
      </c>
      <c r="L155" s="115">
        <f t="shared" si="87"/>
        <v>0.16865079365079372</v>
      </c>
      <c r="M155" s="102">
        <f t="shared" si="88"/>
        <v>1361.8551587301592</v>
      </c>
      <c r="N155" s="96">
        <f t="shared" si="89"/>
        <v>41.767331932773111</v>
      </c>
      <c r="O155" s="105">
        <f t="shared" si="78"/>
        <v>13.3</v>
      </c>
      <c r="P155" s="104">
        <f t="shared" si="96"/>
        <v>-652.17391304347825</v>
      </c>
      <c r="Q155" s="96">
        <f t="shared" si="14"/>
        <v>-45</v>
      </c>
      <c r="R155" s="96">
        <f t="shared" si="97"/>
        <v>0</v>
      </c>
      <c r="S155" s="96">
        <f t="shared" si="79"/>
        <v>-2.6157894736842104</v>
      </c>
      <c r="T155" s="104">
        <f t="shared" si="80"/>
        <v>0</v>
      </c>
      <c r="U155" s="96">
        <f t="shared" si="17"/>
        <v>45</v>
      </c>
      <c r="V155" s="105">
        <f t="shared" si="81"/>
        <v>0</v>
      </c>
      <c r="W155" s="124">
        <f t="shared" si="98"/>
        <v>12.415789473684212</v>
      </c>
      <c r="X155" s="96">
        <f t="shared" si="99"/>
        <v>17.543994601889342</v>
      </c>
      <c r="Y155" s="34">
        <f t="shared" si="101"/>
        <v>-1182.608695652174</v>
      </c>
      <c r="Z155" s="96">
        <f t="shared" si="90"/>
        <v>-40</v>
      </c>
      <c r="AA155" s="96">
        <f t="shared" si="100"/>
        <v>0</v>
      </c>
      <c r="AC155" s="104">
        <f t="shared" si="91"/>
        <v>-472.927449965493</v>
      </c>
      <c r="AD155" s="104">
        <f t="shared" si="92"/>
        <v>1335.3323037208547</v>
      </c>
      <c r="AF155" s="49" t="str">
        <f t="shared" si="93"/>
        <v xml:space="preserve"> </v>
      </c>
      <c r="AG155" s="52">
        <f t="shared" si="94"/>
        <v>-472.927449965493</v>
      </c>
    </row>
    <row r="156" spans="1:33" x14ac:dyDescent="0.25">
      <c r="A156" s="97">
        <v>-3.5</v>
      </c>
      <c r="B156" s="96">
        <v>13.4</v>
      </c>
      <c r="C156" s="98" t="s">
        <v>23</v>
      </c>
      <c r="D156" s="99" t="s">
        <v>1</v>
      </c>
      <c r="E156" s="100">
        <f t="shared" si="83"/>
        <v>95</v>
      </c>
      <c r="F156" s="101" t="s">
        <v>20</v>
      </c>
      <c r="G156" s="119">
        <f t="shared" ref="G156:G181" si="102">A156/(A156-B156)</f>
        <v>0.20710059171597636</v>
      </c>
      <c r="H156" s="115">
        <f t="shared" si="84"/>
        <v>8.8757396449704151E-2</v>
      </c>
      <c r="I156" s="119">
        <f t="shared" si="95"/>
        <v>-23.80083333333333</v>
      </c>
      <c r="J156" s="115">
        <f t="shared" si="85"/>
        <v>6.3375000000000004</v>
      </c>
      <c r="K156" s="119">
        <f t="shared" si="86"/>
        <v>0.4375</v>
      </c>
      <c r="L156" s="115">
        <f t="shared" si="87"/>
        <v>0.16765285996055232</v>
      </c>
      <c r="M156" s="102">
        <f t="shared" si="88"/>
        <v>1353.7968441814601</v>
      </c>
      <c r="N156" s="96">
        <f t="shared" si="89"/>
        <v>41.816045945005222</v>
      </c>
      <c r="O156" s="105">
        <f t="shared" si="78"/>
        <v>13.399999999999999</v>
      </c>
      <c r="P156" s="104">
        <f t="shared" si="96"/>
        <v>-652.17391304347825</v>
      </c>
      <c r="Q156" s="96">
        <f t="shared" si="14"/>
        <v>-45</v>
      </c>
      <c r="R156" s="96">
        <f t="shared" si="97"/>
        <v>0</v>
      </c>
      <c r="S156" s="96">
        <f t="shared" si="79"/>
        <v>-2.6105263157894738</v>
      </c>
      <c r="T156" s="104">
        <f t="shared" si="80"/>
        <v>0</v>
      </c>
      <c r="U156" s="96">
        <f t="shared" si="17"/>
        <v>45</v>
      </c>
      <c r="V156" s="105">
        <f t="shared" si="81"/>
        <v>0</v>
      </c>
      <c r="W156" s="124">
        <f t="shared" si="98"/>
        <v>12.510526315789473</v>
      </c>
      <c r="X156" s="96">
        <f t="shared" si="99"/>
        <v>17.638731443994601</v>
      </c>
      <c r="Y156" s="34">
        <f t="shared" si="101"/>
        <v>-1182.608695652174</v>
      </c>
      <c r="Z156" s="96">
        <f t="shared" si="90"/>
        <v>-40</v>
      </c>
      <c r="AA156" s="96">
        <f t="shared" si="100"/>
        <v>0</v>
      </c>
      <c r="AC156" s="104">
        <f t="shared" si="91"/>
        <v>-480.98576451419217</v>
      </c>
      <c r="AD156" s="104">
        <f t="shared" si="92"/>
        <v>1332.6260494953849</v>
      </c>
      <c r="AF156" s="49" t="str">
        <f t="shared" si="93"/>
        <v xml:space="preserve"> </v>
      </c>
      <c r="AG156" s="52">
        <f t="shared" si="94"/>
        <v>-480.98576451419217</v>
      </c>
    </row>
    <row r="157" spans="1:33" x14ac:dyDescent="0.25">
      <c r="A157" s="97">
        <v>-3.5</v>
      </c>
      <c r="B157" s="96">
        <v>13.5</v>
      </c>
      <c r="C157" s="98" t="s">
        <v>23</v>
      </c>
      <c r="D157" s="99" t="s">
        <v>1</v>
      </c>
      <c r="E157" s="100">
        <f t="shared" si="83"/>
        <v>95</v>
      </c>
      <c r="F157" s="101" t="s">
        <v>20</v>
      </c>
      <c r="G157" s="119">
        <f t="shared" si="102"/>
        <v>0.20588235294117646</v>
      </c>
      <c r="H157" s="115">
        <f t="shared" si="84"/>
        <v>8.8235294117647065E-2</v>
      </c>
      <c r="I157" s="119">
        <f t="shared" si="95"/>
        <v>-24.083333333333332</v>
      </c>
      <c r="J157" s="115">
        <f t="shared" si="85"/>
        <v>6.375</v>
      </c>
      <c r="K157" s="119">
        <f t="shared" si="86"/>
        <v>0.4375</v>
      </c>
      <c r="L157" s="115">
        <f t="shared" si="87"/>
        <v>0.16666666666666663</v>
      </c>
      <c r="M157" s="102">
        <f t="shared" si="88"/>
        <v>1345.833333333333</v>
      </c>
      <c r="N157" s="96">
        <f t="shared" si="89"/>
        <v>41.864186851211073</v>
      </c>
      <c r="O157" s="105">
        <f t="shared" si="78"/>
        <v>13.5</v>
      </c>
      <c r="P157" s="104">
        <f t="shared" si="96"/>
        <v>-652.17391304347825</v>
      </c>
      <c r="Q157" s="96">
        <f t="shared" si="14"/>
        <v>-45</v>
      </c>
      <c r="R157" s="96">
        <f t="shared" si="97"/>
        <v>0</v>
      </c>
      <c r="S157" s="96">
        <f t="shared" si="79"/>
        <v>-2.6052631578947367</v>
      </c>
      <c r="T157" s="104">
        <f t="shared" si="80"/>
        <v>0</v>
      </c>
      <c r="U157" s="96">
        <f t="shared" si="17"/>
        <v>45</v>
      </c>
      <c r="V157" s="105">
        <f t="shared" si="81"/>
        <v>0</v>
      </c>
      <c r="W157" s="124">
        <f t="shared" si="98"/>
        <v>12.605263157894736</v>
      </c>
      <c r="X157" s="96">
        <f t="shared" si="99"/>
        <v>17.733468286099864</v>
      </c>
      <c r="Y157" s="34">
        <f t="shared" si="101"/>
        <v>-1182.608695652174</v>
      </c>
      <c r="Z157" s="96">
        <f t="shared" si="90"/>
        <v>-40</v>
      </c>
      <c r="AA157" s="96">
        <f t="shared" si="100"/>
        <v>0</v>
      </c>
      <c r="AC157" s="104">
        <f t="shared" si="91"/>
        <v>-488.94927536231921</v>
      </c>
      <c r="AD157" s="104">
        <f t="shared" si="92"/>
        <v>1329.9439205029837</v>
      </c>
      <c r="AF157" s="49" t="str">
        <f t="shared" si="93"/>
        <v xml:space="preserve"> </v>
      </c>
      <c r="AG157" s="52">
        <f t="shared" si="94"/>
        <v>-488.94927536231921</v>
      </c>
    </row>
    <row r="158" spans="1:33" x14ac:dyDescent="0.25">
      <c r="A158" s="97">
        <v>-3.5</v>
      </c>
      <c r="B158" s="97">
        <v>13.6</v>
      </c>
      <c r="C158" s="98" t="s">
        <v>23</v>
      </c>
      <c r="D158" s="99" t="s">
        <v>1</v>
      </c>
      <c r="E158" s="100">
        <f t="shared" si="83"/>
        <v>95</v>
      </c>
      <c r="F158" s="101" t="s">
        <v>20</v>
      </c>
      <c r="G158" s="119">
        <f t="shared" si="102"/>
        <v>0.2046783625730994</v>
      </c>
      <c r="H158" s="115">
        <f t="shared" si="84"/>
        <v>8.771929824561403E-2</v>
      </c>
      <c r="I158" s="119">
        <f t="shared" si="95"/>
        <v>-24.367500000000003</v>
      </c>
      <c r="J158" s="115">
        <f t="shared" si="85"/>
        <v>6.4124999999999996</v>
      </c>
      <c r="K158" s="119">
        <f t="shared" si="86"/>
        <v>0.4375</v>
      </c>
      <c r="L158" s="115">
        <f t="shared" si="87"/>
        <v>0.16569200779727095</v>
      </c>
      <c r="M158" s="102">
        <f t="shared" si="88"/>
        <v>1337.9629629629628</v>
      </c>
      <c r="N158" s="96">
        <f t="shared" si="89"/>
        <v>41.911764705882355</v>
      </c>
      <c r="O158" s="105">
        <f t="shared" si="78"/>
        <v>13.600000000000001</v>
      </c>
      <c r="P158" s="104">
        <f t="shared" si="96"/>
        <v>-652.17391304347825</v>
      </c>
      <c r="Q158" s="96">
        <f t="shared" si="14"/>
        <v>-45</v>
      </c>
      <c r="R158" s="96">
        <f t="shared" si="97"/>
        <v>0</v>
      </c>
      <c r="S158" s="96">
        <f t="shared" si="79"/>
        <v>-2.5999999999999996</v>
      </c>
      <c r="T158" s="104">
        <f t="shared" si="80"/>
        <v>0</v>
      </c>
      <c r="U158" s="96">
        <f t="shared" si="17"/>
        <v>45</v>
      </c>
      <c r="V158" s="105">
        <f t="shared" si="81"/>
        <v>0</v>
      </c>
      <c r="W158" s="124">
        <f t="shared" si="98"/>
        <v>12.700000000000003</v>
      </c>
      <c r="X158" s="96">
        <f t="shared" si="99"/>
        <v>17.828205128205131</v>
      </c>
      <c r="Y158" s="34">
        <f t="shared" si="101"/>
        <v>-1182.608695652174</v>
      </c>
      <c r="Z158" s="96">
        <f t="shared" si="90"/>
        <v>-40</v>
      </c>
      <c r="AA158" s="96">
        <f t="shared" si="100"/>
        <v>0</v>
      </c>
      <c r="AC158" s="104">
        <f t="shared" si="91"/>
        <v>-496.81964573268942</v>
      </c>
      <c r="AD158" s="104">
        <f t="shared" si="92"/>
        <v>1327.2856280193237</v>
      </c>
      <c r="AF158" s="49" t="str">
        <f t="shared" si="93"/>
        <v xml:space="preserve"> </v>
      </c>
      <c r="AG158" s="52">
        <f t="shared" si="94"/>
        <v>-496.81964573268942</v>
      </c>
    </row>
    <row r="159" spans="1:33" x14ac:dyDescent="0.25">
      <c r="A159" s="97">
        <v>-3.5</v>
      </c>
      <c r="B159" s="96">
        <v>13.7</v>
      </c>
      <c r="C159" s="98" t="s">
        <v>23</v>
      </c>
      <c r="D159" s="99" t="s">
        <v>1</v>
      </c>
      <c r="E159" s="100">
        <f t="shared" si="83"/>
        <v>95</v>
      </c>
      <c r="F159" s="101" t="s">
        <v>20</v>
      </c>
      <c r="G159" s="119">
        <f t="shared" si="102"/>
        <v>0.20348837209302326</v>
      </c>
      <c r="H159" s="115">
        <f t="shared" si="84"/>
        <v>8.7209302325581398E-2</v>
      </c>
      <c r="I159" s="119">
        <f t="shared" si="95"/>
        <v>-24.653333333333332</v>
      </c>
      <c r="J159" s="115">
        <f t="shared" si="85"/>
        <v>6.4499999999999993</v>
      </c>
      <c r="K159" s="119">
        <f t="shared" si="86"/>
        <v>0.4375</v>
      </c>
      <c r="L159" s="115">
        <f t="shared" si="87"/>
        <v>0.16472868217054265</v>
      </c>
      <c r="M159" s="102">
        <f t="shared" si="88"/>
        <v>1330.1841085271319</v>
      </c>
      <c r="N159" s="96">
        <f t="shared" si="89"/>
        <v>41.958789329685366</v>
      </c>
      <c r="O159" s="105">
        <f t="shared" si="78"/>
        <v>13.7</v>
      </c>
      <c r="P159" s="104">
        <f t="shared" si="96"/>
        <v>-652.17391304347825</v>
      </c>
      <c r="Q159" s="96">
        <f t="shared" si="14"/>
        <v>-45</v>
      </c>
      <c r="R159" s="96">
        <f t="shared" si="97"/>
        <v>0</v>
      </c>
      <c r="S159" s="96">
        <f t="shared" si="79"/>
        <v>-2.594736842105263</v>
      </c>
      <c r="T159" s="104">
        <f t="shared" si="80"/>
        <v>0</v>
      </c>
      <c r="U159" s="96">
        <f t="shared" si="17"/>
        <v>45</v>
      </c>
      <c r="V159" s="105">
        <f t="shared" si="81"/>
        <v>0</v>
      </c>
      <c r="W159" s="124">
        <f t="shared" si="98"/>
        <v>12.794736842105262</v>
      </c>
      <c r="X159" s="96">
        <f t="shared" si="99"/>
        <v>17.92294197031039</v>
      </c>
      <c r="Y159" s="34">
        <f t="shared" si="101"/>
        <v>-1182.608695652174</v>
      </c>
      <c r="Z159" s="96">
        <f t="shared" si="90"/>
        <v>-40</v>
      </c>
      <c r="AA159" s="96">
        <f t="shared" si="100"/>
        <v>0</v>
      </c>
      <c r="AC159" s="104">
        <f t="shared" si="91"/>
        <v>-504.59850016852033</v>
      </c>
      <c r="AD159" s="104">
        <f t="shared" si="92"/>
        <v>1324.6508869242871</v>
      </c>
      <c r="AF159" s="49" t="str">
        <f t="shared" si="93"/>
        <v xml:space="preserve"> </v>
      </c>
      <c r="AG159" s="52">
        <f t="shared" si="94"/>
        <v>-504.59850016852033</v>
      </c>
    </row>
    <row r="160" spans="1:33" x14ac:dyDescent="0.25">
      <c r="A160" s="97">
        <v>-3.5</v>
      </c>
      <c r="B160" s="96">
        <v>13.8</v>
      </c>
      <c r="C160" s="98" t="s">
        <v>23</v>
      </c>
      <c r="D160" s="99" t="s">
        <v>1</v>
      </c>
      <c r="E160" s="100">
        <f t="shared" si="83"/>
        <v>95</v>
      </c>
      <c r="F160" s="101" t="s">
        <v>20</v>
      </c>
      <c r="G160" s="119">
        <f t="shared" si="102"/>
        <v>0.20231213872832368</v>
      </c>
      <c r="H160" s="115">
        <f t="shared" si="84"/>
        <v>8.6705202312138727E-2</v>
      </c>
      <c r="I160" s="119">
        <f t="shared" si="95"/>
        <v>-24.940833333333334</v>
      </c>
      <c r="J160" s="115">
        <f t="shared" si="85"/>
        <v>6.4875000000000007</v>
      </c>
      <c r="K160" s="119">
        <f t="shared" si="86"/>
        <v>0.4375</v>
      </c>
      <c r="L160" s="115">
        <f t="shared" si="87"/>
        <v>0.16377649325626203</v>
      </c>
      <c r="M160" s="102">
        <f t="shared" si="88"/>
        <v>1322.495183044316</v>
      </c>
      <c r="N160" s="96">
        <f t="shared" si="89"/>
        <v>42.005270316218969</v>
      </c>
      <c r="O160" s="105">
        <f t="shared" si="78"/>
        <v>13.8</v>
      </c>
      <c r="P160" s="104">
        <f t="shared" si="96"/>
        <v>-652.17391304347825</v>
      </c>
      <c r="Q160" s="96">
        <f t="shared" si="14"/>
        <v>-45</v>
      </c>
      <c r="R160" s="96">
        <f t="shared" si="97"/>
        <v>0</v>
      </c>
      <c r="S160" s="96">
        <f t="shared" si="79"/>
        <v>-2.5894736842105264</v>
      </c>
      <c r="T160" s="104">
        <f t="shared" si="80"/>
        <v>0</v>
      </c>
      <c r="U160" s="96">
        <f t="shared" si="17"/>
        <v>45</v>
      </c>
      <c r="V160" s="105">
        <f t="shared" si="81"/>
        <v>0</v>
      </c>
      <c r="W160" s="124">
        <f t="shared" si="98"/>
        <v>12.889473684210525</v>
      </c>
      <c r="X160" s="96">
        <f t="shared" si="99"/>
        <v>18.017678812415653</v>
      </c>
      <c r="Y160" s="34">
        <f t="shared" si="101"/>
        <v>-1182.608695652174</v>
      </c>
      <c r="Z160" s="96">
        <f t="shared" si="90"/>
        <v>-40</v>
      </c>
      <c r="AA160" s="96">
        <f t="shared" si="100"/>
        <v>0</v>
      </c>
      <c r="AC160" s="104">
        <f t="shared" si="91"/>
        <v>-512.28742565133621</v>
      </c>
      <c r="AD160" s="104">
        <f t="shared" si="92"/>
        <v>1322.0394156871748</v>
      </c>
      <c r="AF160" s="49" t="str">
        <f t="shared" si="93"/>
        <v xml:space="preserve"> </v>
      </c>
      <c r="AG160" s="52">
        <f t="shared" si="94"/>
        <v>-512.28742565133621</v>
      </c>
    </row>
    <row r="161" spans="1:33" x14ac:dyDescent="0.25">
      <c r="A161" s="97">
        <v>-3.5</v>
      </c>
      <c r="B161" s="96">
        <v>13.9</v>
      </c>
      <c r="C161" s="98" t="s">
        <v>23</v>
      </c>
      <c r="D161" s="99" t="s">
        <v>1</v>
      </c>
      <c r="E161" s="100">
        <f t="shared" si="83"/>
        <v>95</v>
      </c>
      <c r="F161" s="101" t="s">
        <v>20</v>
      </c>
      <c r="G161" s="119">
        <f t="shared" si="102"/>
        <v>0.20114942528735633</v>
      </c>
      <c r="H161" s="115">
        <f t="shared" si="84"/>
        <v>8.6206896551724144E-2</v>
      </c>
      <c r="I161" s="119">
        <f t="shared" si="95"/>
        <v>-25.229999999999993</v>
      </c>
      <c r="J161" s="115">
        <f t="shared" si="85"/>
        <v>6.5250000000000004</v>
      </c>
      <c r="K161" s="119">
        <f t="shared" si="86"/>
        <v>0.4375</v>
      </c>
      <c r="L161" s="115">
        <f t="shared" si="87"/>
        <v>0.16283524904214569</v>
      </c>
      <c r="M161" s="102">
        <f t="shared" si="88"/>
        <v>1314.8946360153266</v>
      </c>
      <c r="N161" s="96">
        <f t="shared" si="89"/>
        <v>42.051217038539555</v>
      </c>
      <c r="O161" s="105">
        <f t="shared" si="78"/>
        <v>13.899999999999999</v>
      </c>
      <c r="P161" s="104">
        <f t="shared" si="96"/>
        <v>-652.17391304347825</v>
      </c>
      <c r="Q161" s="96">
        <f t="shared" si="14"/>
        <v>-45</v>
      </c>
      <c r="R161" s="96">
        <f t="shared" si="97"/>
        <v>0</v>
      </c>
      <c r="S161" s="96">
        <f t="shared" si="79"/>
        <v>-2.5842105263157897</v>
      </c>
      <c r="T161" s="104">
        <f t="shared" si="80"/>
        <v>0</v>
      </c>
      <c r="U161" s="96">
        <f t="shared" si="17"/>
        <v>45</v>
      </c>
      <c r="V161" s="105">
        <f t="shared" si="81"/>
        <v>0</v>
      </c>
      <c r="W161" s="124">
        <f t="shared" si="98"/>
        <v>12.984210526315788</v>
      </c>
      <c r="X161" s="96">
        <f t="shared" si="99"/>
        <v>18.112415654520916</v>
      </c>
      <c r="Y161" s="34">
        <f t="shared" si="101"/>
        <v>-1182.608695652174</v>
      </c>
      <c r="Z161" s="96">
        <f t="shared" si="90"/>
        <v>-40</v>
      </c>
      <c r="AA161" s="96">
        <f t="shared" si="100"/>
        <v>0</v>
      </c>
      <c r="AC161" s="104">
        <f t="shared" si="91"/>
        <v>-519.88797268032567</v>
      </c>
      <c r="AD161" s="104">
        <f t="shared" si="92"/>
        <v>1319.4509363493544</v>
      </c>
      <c r="AF161" s="49" t="str">
        <f t="shared" si="93"/>
        <v xml:space="preserve"> </v>
      </c>
      <c r="AG161" s="52">
        <f t="shared" si="94"/>
        <v>-519.88797268032567</v>
      </c>
    </row>
    <row r="162" spans="1:33" x14ac:dyDescent="0.25">
      <c r="A162" s="97">
        <v>-3.5</v>
      </c>
      <c r="B162" s="96">
        <v>14</v>
      </c>
      <c r="C162" s="98" t="s">
        <v>23</v>
      </c>
      <c r="D162" s="99" t="s">
        <v>1</v>
      </c>
      <c r="E162" s="100">
        <f t="shared" si="83"/>
        <v>95</v>
      </c>
      <c r="F162" s="101" t="s">
        <v>20</v>
      </c>
      <c r="G162" s="119">
        <f t="shared" si="102"/>
        <v>0.2</v>
      </c>
      <c r="H162" s="115">
        <f t="shared" si="84"/>
        <v>8.5714285714285715E-2</v>
      </c>
      <c r="I162" s="119">
        <f t="shared" si="95"/>
        <v>-25.520833333333332</v>
      </c>
      <c r="J162" s="115">
        <f t="shared" si="85"/>
        <v>6.5625</v>
      </c>
      <c r="K162" s="119">
        <f t="shared" si="86"/>
        <v>0.4375</v>
      </c>
      <c r="L162" s="115">
        <f t="shared" si="87"/>
        <v>0.16190476190476194</v>
      </c>
      <c r="M162" s="102">
        <f t="shared" si="88"/>
        <v>1307.3809523809527</v>
      </c>
      <c r="N162" s="96">
        <f t="shared" si="89"/>
        <v>42.096638655462193</v>
      </c>
      <c r="O162" s="105">
        <f t="shared" si="78"/>
        <v>14</v>
      </c>
      <c r="P162" s="104">
        <f t="shared" si="96"/>
        <v>-652.17391304347825</v>
      </c>
      <c r="Q162" s="96">
        <f t="shared" si="14"/>
        <v>-45</v>
      </c>
      <c r="R162" s="96">
        <f t="shared" si="97"/>
        <v>0</v>
      </c>
      <c r="S162" s="96">
        <f t="shared" si="79"/>
        <v>-2.5789473684210527</v>
      </c>
      <c r="T162" s="104">
        <f t="shared" si="80"/>
        <v>0</v>
      </c>
      <c r="U162" s="96">
        <f t="shared" si="17"/>
        <v>45</v>
      </c>
      <c r="V162" s="105">
        <f t="shared" si="81"/>
        <v>0</v>
      </c>
      <c r="W162" s="124">
        <f t="shared" si="98"/>
        <v>13.078947368421051</v>
      </c>
      <c r="X162" s="96">
        <f t="shared" si="99"/>
        <v>18.207152496626179</v>
      </c>
      <c r="Y162" s="34">
        <f t="shared" si="101"/>
        <v>-1182.608695652174</v>
      </c>
      <c r="Z162" s="96">
        <f t="shared" si="90"/>
        <v>-40</v>
      </c>
      <c r="AA162" s="96">
        <f t="shared" si="100"/>
        <v>0</v>
      </c>
      <c r="AC162" s="104">
        <f t="shared" si="91"/>
        <v>-527.40165631469949</v>
      </c>
      <c r="AD162" s="104">
        <f t="shared" si="92"/>
        <v>1316.8851745045849</v>
      </c>
      <c r="AF162" s="49" t="str">
        <f t="shared" si="93"/>
        <v xml:space="preserve"> </v>
      </c>
      <c r="AG162" s="52">
        <f t="shared" si="94"/>
        <v>-527.40165631469949</v>
      </c>
    </row>
    <row r="163" spans="1:33" x14ac:dyDescent="0.25">
      <c r="A163" s="97">
        <v>-3.5</v>
      </c>
      <c r="B163" s="96">
        <v>14.1</v>
      </c>
      <c r="C163" s="98" t="s">
        <v>23</v>
      </c>
      <c r="D163" s="99" t="s">
        <v>1</v>
      </c>
      <c r="E163" s="100">
        <f t="shared" si="83"/>
        <v>95</v>
      </c>
      <c r="F163" s="101" t="s">
        <v>20</v>
      </c>
      <c r="G163" s="119">
        <f t="shared" si="102"/>
        <v>0.19886363636363635</v>
      </c>
      <c r="H163" s="115">
        <f t="shared" si="84"/>
        <v>8.5227272727272721E-2</v>
      </c>
      <c r="I163" s="119">
        <f t="shared" si="95"/>
        <v>-25.813333333333336</v>
      </c>
      <c r="J163" s="115">
        <f t="shared" si="85"/>
        <v>6.6</v>
      </c>
      <c r="K163" s="119">
        <f t="shared" si="86"/>
        <v>0.4375</v>
      </c>
      <c r="L163" s="115">
        <f t="shared" si="87"/>
        <v>0.16098484848484845</v>
      </c>
      <c r="M163" s="102">
        <f t="shared" si="88"/>
        <v>1299.9526515151513</v>
      </c>
      <c r="N163" s="96">
        <f t="shared" si="89"/>
        <v>42.141544117647065</v>
      </c>
      <c r="O163" s="105">
        <f t="shared" si="78"/>
        <v>14.100000000000001</v>
      </c>
      <c r="P163" s="104">
        <f t="shared" si="96"/>
        <v>-652.17391304347825</v>
      </c>
      <c r="Q163" s="96">
        <f t="shared" si="14"/>
        <v>-45</v>
      </c>
      <c r="R163" s="96">
        <f t="shared" si="97"/>
        <v>0</v>
      </c>
      <c r="S163" s="96">
        <f t="shared" si="79"/>
        <v>-2.5736842105263156</v>
      </c>
      <c r="T163" s="104">
        <f t="shared" si="80"/>
        <v>0</v>
      </c>
      <c r="U163" s="96">
        <f t="shared" si="17"/>
        <v>45</v>
      </c>
      <c r="V163" s="105">
        <f t="shared" si="81"/>
        <v>0</v>
      </c>
      <c r="W163" s="124">
        <f t="shared" si="98"/>
        <v>13.173684210526318</v>
      </c>
      <c r="X163" s="96">
        <f t="shared" si="99"/>
        <v>18.301889338731446</v>
      </c>
      <c r="Y163" s="34">
        <f t="shared" si="101"/>
        <v>-1182.608695652174</v>
      </c>
      <c r="Z163" s="96">
        <f t="shared" si="90"/>
        <v>-40</v>
      </c>
      <c r="AA163" s="96">
        <f t="shared" si="100"/>
        <v>0</v>
      </c>
      <c r="AC163" s="104">
        <f t="shared" si="91"/>
        <v>-534.82995718050097</v>
      </c>
      <c r="AD163" s="104">
        <f t="shared" si="92"/>
        <v>1314.341859277215</v>
      </c>
      <c r="AF163" s="49" t="str">
        <f t="shared" si="93"/>
        <v xml:space="preserve"> </v>
      </c>
      <c r="AG163" s="52">
        <f t="shared" si="94"/>
        <v>-534.82995718050097</v>
      </c>
    </row>
    <row r="164" spans="1:33" x14ac:dyDescent="0.25">
      <c r="A164" s="97">
        <v>-3.5</v>
      </c>
      <c r="B164" s="96">
        <v>14.2</v>
      </c>
      <c r="C164" s="98" t="s">
        <v>23</v>
      </c>
      <c r="D164" s="99" t="s">
        <v>1</v>
      </c>
      <c r="E164" s="100">
        <f t="shared" si="83"/>
        <v>95</v>
      </c>
      <c r="F164" s="101" t="s">
        <v>20</v>
      </c>
      <c r="G164" s="119">
        <f t="shared" si="102"/>
        <v>0.19774011299435029</v>
      </c>
      <c r="H164" s="115">
        <f t="shared" si="84"/>
        <v>8.4745762711864417E-2</v>
      </c>
      <c r="I164" s="119">
        <f t="shared" si="95"/>
        <v>-26.107499999999998</v>
      </c>
      <c r="J164" s="115">
        <f t="shared" si="85"/>
        <v>6.6374999999999993</v>
      </c>
      <c r="K164" s="119">
        <f t="shared" si="86"/>
        <v>0.4375</v>
      </c>
      <c r="L164" s="115">
        <f t="shared" si="87"/>
        <v>0.16007532956685497</v>
      </c>
      <c r="M164" s="102">
        <f t="shared" si="88"/>
        <v>1292.6082862523538</v>
      </c>
      <c r="N164" s="96">
        <f t="shared" si="89"/>
        <v>42.18594217347956</v>
      </c>
      <c r="O164" s="105">
        <f t="shared" si="78"/>
        <v>14.2</v>
      </c>
      <c r="P164" s="104">
        <f t="shared" si="96"/>
        <v>-652.17391304347825</v>
      </c>
      <c r="Q164" s="96">
        <f t="shared" si="14"/>
        <v>-45</v>
      </c>
      <c r="R164" s="96">
        <f t="shared" si="97"/>
        <v>0</v>
      </c>
      <c r="S164" s="96">
        <f t="shared" si="79"/>
        <v>-2.5684210526315789</v>
      </c>
      <c r="T164" s="104">
        <f t="shared" si="80"/>
        <v>0</v>
      </c>
      <c r="U164" s="96">
        <f t="shared" si="17"/>
        <v>45</v>
      </c>
      <c r="V164" s="105">
        <f t="shared" si="81"/>
        <v>0</v>
      </c>
      <c r="W164" s="124">
        <f t="shared" si="98"/>
        <v>13.268421052631581</v>
      </c>
      <c r="X164" s="96">
        <f t="shared" si="99"/>
        <v>18.396626180836709</v>
      </c>
      <c r="Y164" s="34">
        <f t="shared" si="101"/>
        <v>-1182.608695652174</v>
      </c>
      <c r="Z164" s="96">
        <f t="shared" si="90"/>
        <v>-40</v>
      </c>
      <c r="AA164" s="96">
        <f t="shared" si="100"/>
        <v>0</v>
      </c>
      <c r="AC164" s="104">
        <f t="shared" si="91"/>
        <v>-542.17432244329848</v>
      </c>
      <c r="AD164" s="104">
        <f t="shared" si="92"/>
        <v>1311.820723298458</v>
      </c>
      <c r="AF164" s="49" t="str">
        <f t="shared" si="93"/>
        <v xml:space="preserve"> </v>
      </c>
      <c r="AG164" s="52">
        <f t="shared" si="94"/>
        <v>-542.17432244329848</v>
      </c>
    </row>
    <row r="165" spans="1:33" x14ac:dyDescent="0.25">
      <c r="A165" s="97">
        <v>-3.5</v>
      </c>
      <c r="B165" s="96">
        <v>14.3</v>
      </c>
      <c r="C165" s="98" t="s">
        <v>23</v>
      </c>
      <c r="D165" s="99" t="s">
        <v>1</v>
      </c>
      <c r="E165" s="100">
        <f t="shared" si="83"/>
        <v>95</v>
      </c>
      <c r="F165" s="101" t="s">
        <v>20</v>
      </c>
      <c r="G165" s="119">
        <f t="shared" si="102"/>
        <v>0.19662921348314605</v>
      </c>
      <c r="H165" s="115">
        <f t="shared" si="84"/>
        <v>8.4269662921348312E-2</v>
      </c>
      <c r="I165" s="119">
        <f t="shared" si="95"/>
        <v>-26.403333333333336</v>
      </c>
      <c r="J165" s="115">
        <f t="shared" si="85"/>
        <v>6.6750000000000007</v>
      </c>
      <c r="K165" s="119">
        <f t="shared" si="86"/>
        <v>0.4375</v>
      </c>
      <c r="L165" s="115">
        <f t="shared" si="87"/>
        <v>0.15917602996254682</v>
      </c>
      <c r="M165" s="102">
        <f t="shared" si="88"/>
        <v>1285.3464419475656</v>
      </c>
      <c r="N165" s="96">
        <f t="shared" si="89"/>
        <v>42.229841374752148</v>
      </c>
      <c r="O165" s="105">
        <f t="shared" si="78"/>
        <v>14.3</v>
      </c>
      <c r="P165" s="104">
        <f t="shared" si="96"/>
        <v>-652.17391304347825</v>
      </c>
      <c r="Q165" s="96">
        <f t="shared" si="14"/>
        <v>-45</v>
      </c>
      <c r="R165" s="96">
        <f t="shared" si="97"/>
        <v>0</v>
      </c>
      <c r="S165" s="96">
        <f t="shared" si="79"/>
        <v>-2.5631578947368423</v>
      </c>
      <c r="T165" s="104">
        <f t="shared" si="80"/>
        <v>0</v>
      </c>
      <c r="U165" s="96">
        <f t="shared" si="17"/>
        <v>45</v>
      </c>
      <c r="V165" s="105">
        <f t="shared" si="81"/>
        <v>0</v>
      </c>
      <c r="W165" s="124">
        <f t="shared" si="98"/>
        <v>13.36315789473684</v>
      </c>
      <c r="X165" s="96">
        <f t="shared" si="99"/>
        <v>18.491363022941968</v>
      </c>
      <c r="Y165" s="34">
        <f t="shared" si="101"/>
        <v>-1182.608695652174</v>
      </c>
      <c r="Z165" s="96">
        <f t="shared" si="90"/>
        <v>-40</v>
      </c>
      <c r="AA165" s="96">
        <f t="shared" si="100"/>
        <v>0</v>
      </c>
      <c r="AC165" s="104">
        <f t="shared" si="91"/>
        <v>-549.43616674808663</v>
      </c>
      <c r="AD165" s="104">
        <f t="shared" si="92"/>
        <v>1309.3215026809125</v>
      </c>
      <c r="AF165" s="49" t="str">
        <f t="shared" si="93"/>
        <v xml:space="preserve"> </v>
      </c>
      <c r="AG165" s="52">
        <f t="shared" si="94"/>
        <v>-549.43616674808663</v>
      </c>
    </row>
    <row r="166" spans="1:33" x14ac:dyDescent="0.25">
      <c r="A166" s="97">
        <v>-3.5</v>
      </c>
      <c r="B166" s="97">
        <v>14.4</v>
      </c>
      <c r="C166" s="98" t="s">
        <v>23</v>
      </c>
      <c r="D166" s="99" t="s">
        <v>1</v>
      </c>
      <c r="E166" s="100">
        <f t="shared" si="83"/>
        <v>95</v>
      </c>
      <c r="F166" s="101" t="s">
        <v>20</v>
      </c>
      <c r="G166" s="119">
        <f t="shared" si="102"/>
        <v>0.19553072625698326</v>
      </c>
      <c r="H166" s="115">
        <f t="shared" si="84"/>
        <v>8.3798882681564255E-2</v>
      </c>
      <c r="I166" s="119">
        <f t="shared" si="95"/>
        <v>-26.700833333333332</v>
      </c>
      <c r="J166" s="115">
        <f t="shared" si="85"/>
        <v>6.7125000000000004</v>
      </c>
      <c r="K166" s="119">
        <f t="shared" si="86"/>
        <v>0.4375</v>
      </c>
      <c r="L166" s="115">
        <f t="shared" si="87"/>
        <v>0.15828677839851027</v>
      </c>
      <c r="M166" s="102">
        <f t="shared" si="88"/>
        <v>1278.1657355679704</v>
      </c>
      <c r="N166" s="96">
        <f t="shared" si="89"/>
        <v>42.273250082155769</v>
      </c>
      <c r="O166" s="105">
        <f t="shared" si="78"/>
        <v>14.399999999999999</v>
      </c>
      <c r="P166" s="104">
        <f t="shared" si="96"/>
        <v>-652.17391304347825</v>
      </c>
      <c r="Q166" s="96">
        <f t="shared" si="14"/>
        <v>-45</v>
      </c>
      <c r="R166" s="96">
        <f t="shared" si="97"/>
        <v>0</v>
      </c>
      <c r="S166" s="96">
        <f t="shared" si="79"/>
        <v>-2.5578947368421052</v>
      </c>
      <c r="T166" s="104">
        <f t="shared" si="80"/>
        <v>0</v>
      </c>
      <c r="U166" s="96">
        <f t="shared" si="17"/>
        <v>45</v>
      </c>
      <c r="V166" s="105">
        <f t="shared" si="81"/>
        <v>0</v>
      </c>
      <c r="W166" s="124">
        <f t="shared" si="98"/>
        <v>13.457894736842103</v>
      </c>
      <c r="X166" s="96">
        <f t="shared" si="99"/>
        <v>18.586099865047231</v>
      </c>
      <c r="Y166" s="34">
        <f t="shared" si="101"/>
        <v>-1182.608695652174</v>
      </c>
      <c r="Z166" s="96">
        <f t="shared" si="90"/>
        <v>-40</v>
      </c>
      <c r="AA166" s="96">
        <f t="shared" si="100"/>
        <v>0</v>
      </c>
      <c r="AC166" s="104">
        <f t="shared" si="91"/>
        <v>-556.61687312768186</v>
      </c>
      <c r="AD166" s="104">
        <f t="shared" si="92"/>
        <v>1306.8439369915086</v>
      </c>
      <c r="AF166" s="49" t="str">
        <f t="shared" si="93"/>
        <v xml:space="preserve"> </v>
      </c>
      <c r="AG166" s="52">
        <f t="shared" si="94"/>
        <v>-556.61687312768186</v>
      </c>
    </row>
    <row r="167" spans="1:33" x14ac:dyDescent="0.25">
      <c r="A167" s="97">
        <v>-3.5</v>
      </c>
      <c r="B167" s="96">
        <v>14.5</v>
      </c>
      <c r="C167" s="98" t="s">
        <v>23</v>
      </c>
      <c r="D167" s="99" t="s">
        <v>1</v>
      </c>
      <c r="E167" s="100">
        <f t="shared" si="83"/>
        <v>95</v>
      </c>
      <c r="F167" s="101" t="s">
        <v>20</v>
      </c>
      <c r="G167" s="119">
        <f t="shared" si="102"/>
        <v>0.19444444444444445</v>
      </c>
      <c r="H167" s="115">
        <f t="shared" si="84"/>
        <v>8.3333333333333329E-2</v>
      </c>
      <c r="I167" s="119">
        <f t="shared" si="95"/>
        <v>-27</v>
      </c>
      <c r="J167" s="115">
        <f t="shared" si="85"/>
        <v>6.75</v>
      </c>
      <c r="K167" s="119">
        <f t="shared" si="86"/>
        <v>0.4375</v>
      </c>
      <c r="L167" s="115">
        <f t="shared" si="87"/>
        <v>0.15740740740740738</v>
      </c>
      <c r="M167" s="102">
        <f t="shared" si="88"/>
        <v>1271.0648148148146</v>
      </c>
      <c r="N167" s="96">
        <f t="shared" si="89"/>
        <v>42.316176470588232</v>
      </c>
      <c r="O167" s="105">
        <f t="shared" si="78"/>
        <v>14.5</v>
      </c>
      <c r="P167" s="104">
        <f t="shared" si="96"/>
        <v>-652.17391304347825</v>
      </c>
      <c r="Q167" s="96">
        <f t="shared" si="14"/>
        <v>-45</v>
      </c>
      <c r="R167" s="96">
        <f t="shared" si="97"/>
        <v>0</v>
      </c>
      <c r="S167" s="96">
        <f t="shared" si="79"/>
        <v>-2.5526315789473681</v>
      </c>
      <c r="T167" s="104">
        <f t="shared" si="80"/>
        <v>0</v>
      </c>
      <c r="U167" s="96">
        <f t="shared" si="17"/>
        <v>45</v>
      </c>
      <c r="V167" s="105">
        <f t="shared" si="81"/>
        <v>0</v>
      </c>
      <c r="W167" s="124">
        <f t="shared" si="98"/>
        <v>13.55263157894737</v>
      </c>
      <c r="X167" s="96">
        <f t="shared" si="99"/>
        <v>18.680836707152498</v>
      </c>
      <c r="Y167" s="34">
        <f t="shared" si="101"/>
        <v>-1182.608695652174</v>
      </c>
      <c r="Z167" s="96">
        <f t="shared" si="90"/>
        <v>-40</v>
      </c>
      <c r="AA167" s="96">
        <f t="shared" si="100"/>
        <v>0</v>
      </c>
      <c r="AC167" s="104">
        <f t="shared" si="91"/>
        <v>-563.71779388083769</v>
      </c>
      <c r="AD167" s="104">
        <f t="shared" si="92"/>
        <v>1304.3877692230271</v>
      </c>
      <c r="AF167" s="49" t="str">
        <f t="shared" si="93"/>
        <v xml:space="preserve"> </v>
      </c>
      <c r="AG167" s="52">
        <f t="shared" si="94"/>
        <v>-563.71779388083769</v>
      </c>
    </row>
    <row r="168" spans="1:33" x14ac:dyDescent="0.25">
      <c r="A168" s="97">
        <v>-3.5</v>
      </c>
      <c r="B168" s="96">
        <v>14.6</v>
      </c>
      <c r="C168" s="98" t="s">
        <v>23</v>
      </c>
      <c r="D168" s="99" t="s">
        <v>1</v>
      </c>
      <c r="E168" s="100">
        <f t="shared" si="83"/>
        <v>95</v>
      </c>
      <c r="F168" s="101" t="s">
        <v>20</v>
      </c>
      <c r="G168" s="119">
        <f t="shared" si="102"/>
        <v>0.19337016574585633</v>
      </c>
      <c r="H168" s="115">
        <f t="shared" si="84"/>
        <v>8.2872928176795577E-2</v>
      </c>
      <c r="I168" s="119">
        <f t="shared" si="95"/>
        <v>-27.30083333333334</v>
      </c>
      <c r="J168" s="115">
        <f t="shared" si="85"/>
        <v>6.7874999999999996</v>
      </c>
      <c r="K168" s="119">
        <f t="shared" si="86"/>
        <v>0.4375</v>
      </c>
      <c r="L168" s="115">
        <f t="shared" si="87"/>
        <v>0.15653775322283603</v>
      </c>
      <c r="M168" s="102">
        <f t="shared" si="88"/>
        <v>1264.042357274401</v>
      </c>
      <c r="N168" s="96">
        <f t="shared" si="89"/>
        <v>42.358628534286645</v>
      </c>
      <c r="O168" s="105">
        <f t="shared" si="78"/>
        <v>14.600000000000001</v>
      </c>
      <c r="P168" s="104">
        <f t="shared" si="96"/>
        <v>-652.17391304347825</v>
      </c>
      <c r="Q168" s="96">
        <f t="shared" si="14"/>
        <v>-45</v>
      </c>
      <c r="R168" s="96">
        <f t="shared" si="97"/>
        <v>0</v>
      </c>
      <c r="S168" s="96">
        <f t="shared" si="79"/>
        <v>-2.5473684210526315</v>
      </c>
      <c r="T168" s="104">
        <f t="shared" si="80"/>
        <v>0</v>
      </c>
      <c r="U168" s="96">
        <f t="shared" si="17"/>
        <v>45</v>
      </c>
      <c r="V168" s="105">
        <f t="shared" si="81"/>
        <v>0</v>
      </c>
      <c r="W168" s="124">
        <f t="shared" si="98"/>
        <v>13.647368421052633</v>
      </c>
      <c r="X168" s="96">
        <f t="shared" si="99"/>
        <v>18.775573549257761</v>
      </c>
      <c r="Y168" s="34">
        <f t="shared" si="101"/>
        <v>-1182.608695652174</v>
      </c>
      <c r="Z168" s="96">
        <f t="shared" si="90"/>
        <v>-40</v>
      </c>
      <c r="AA168" s="96">
        <f t="shared" si="100"/>
        <v>0</v>
      </c>
      <c r="AC168" s="104">
        <f t="shared" si="91"/>
        <v>-570.74025142125129</v>
      </c>
      <c r="AD168" s="104">
        <f t="shared" si="92"/>
        <v>1301.9527457643387</v>
      </c>
      <c r="AF168" s="49" t="str">
        <f t="shared" si="93"/>
        <v xml:space="preserve"> </v>
      </c>
      <c r="AG168" s="52">
        <f t="shared" si="94"/>
        <v>-570.74025142125129</v>
      </c>
    </row>
    <row r="169" spans="1:33" x14ac:dyDescent="0.25">
      <c r="A169" s="97">
        <v>-3.5</v>
      </c>
      <c r="B169" s="96">
        <v>14.7</v>
      </c>
      <c r="C169" s="98" t="s">
        <v>23</v>
      </c>
      <c r="D169" s="99" t="s">
        <v>1</v>
      </c>
      <c r="E169" s="100">
        <f t="shared" si="83"/>
        <v>95</v>
      </c>
      <c r="F169" s="101" t="s">
        <v>20</v>
      </c>
      <c r="G169" s="119">
        <f t="shared" si="102"/>
        <v>0.19230769230769232</v>
      </c>
      <c r="H169" s="115">
        <f t="shared" si="84"/>
        <v>8.2417582417582416E-2</v>
      </c>
      <c r="I169" s="119">
        <f t="shared" si="95"/>
        <v>-27.603333333333328</v>
      </c>
      <c r="J169" s="115">
        <f t="shared" si="85"/>
        <v>6.8249999999999993</v>
      </c>
      <c r="K169" s="119">
        <f t="shared" si="86"/>
        <v>0.4375</v>
      </c>
      <c r="L169" s="115">
        <f t="shared" si="87"/>
        <v>0.15567765567765568</v>
      </c>
      <c r="M169" s="102">
        <f t="shared" si="88"/>
        <v>1257.0970695970695</v>
      </c>
      <c r="N169" s="96">
        <f t="shared" si="89"/>
        <v>42.400614091790565</v>
      </c>
      <c r="O169" s="105">
        <f t="shared" si="78"/>
        <v>14.7</v>
      </c>
      <c r="P169" s="104">
        <f t="shared" si="96"/>
        <v>-652.17391304347825</v>
      </c>
      <c r="Q169" s="96">
        <f t="shared" si="14"/>
        <v>-45</v>
      </c>
      <c r="R169" s="96">
        <f t="shared" si="97"/>
        <v>0</v>
      </c>
      <c r="S169" s="96">
        <f t="shared" si="79"/>
        <v>-2.5421052631578949</v>
      </c>
      <c r="T169" s="104">
        <f t="shared" si="80"/>
        <v>0</v>
      </c>
      <c r="U169" s="96">
        <f t="shared" si="17"/>
        <v>45</v>
      </c>
      <c r="V169" s="105">
        <f t="shared" si="81"/>
        <v>0</v>
      </c>
      <c r="W169" s="124">
        <f t="shared" si="98"/>
        <v>13.742105263157892</v>
      </c>
      <c r="X169" s="96">
        <f t="shared" si="99"/>
        <v>18.87031039136302</v>
      </c>
      <c r="Y169" s="34">
        <f t="shared" si="101"/>
        <v>-1182.608695652174</v>
      </c>
      <c r="Z169" s="96">
        <f t="shared" si="90"/>
        <v>-40</v>
      </c>
      <c r="AA169" s="96">
        <f t="shared" si="100"/>
        <v>0</v>
      </c>
      <c r="AC169" s="104">
        <f t="shared" si="91"/>
        <v>-577.68553909858269</v>
      </c>
      <c r="AD169" s="104">
        <f t="shared" si="92"/>
        <v>1299.5386163694959</v>
      </c>
      <c r="AF169" s="49" t="str">
        <f t="shared" si="93"/>
        <v xml:space="preserve"> </v>
      </c>
      <c r="AG169" s="52">
        <f t="shared" si="94"/>
        <v>-577.68553909858269</v>
      </c>
    </row>
    <row r="170" spans="1:33" x14ac:dyDescent="0.25">
      <c r="A170" s="97">
        <v>-3.5</v>
      </c>
      <c r="B170" s="97">
        <v>14.8</v>
      </c>
      <c r="C170" s="98" t="s">
        <v>23</v>
      </c>
      <c r="D170" s="99" t="s">
        <v>1</v>
      </c>
      <c r="E170" s="100">
        <f t="shared" si="83"/>
        <v>95</v>
      </c>
      <c r="F170" s="101" t="s">
        <v>20</v>
      </c>
      <c r="G170" s="119">
        <f t="shared" si="102"/>
        <v>0.19125683060109289</v>
      </c>
      <c r="H170" s="115">
        <f t="shared" si="84"/>
        <v>8.1967213114754092E-2</v>
      </c>
      <c r="I170" s="119">
        <f t="shared" si="95"/>
        <v>-27.907500000000002</v>
      </c>
      <c r="J170" s="115">
        <f t="shared" si="85"/>
        <v>6.8625000000000025</v>
      </c>
      <c r="K170" s="119">
        <f t="shared" si="86"/>
        <v>0.4375</v>
      </c>
      <c r="L170" s="115">
        <f t="shared" si="87"/>
        <v>0.15482695810564667</v>
      </c>
      <c r="M170" s="102">
        <f t="shared" si="88"/>
        <v>1250.2276867030969</v>
      </c>
      <c r="N170" s="96">
        <f t="shared" si="89"/>
        <v>42.442140790742528</v>
      </c>
      <c r="O170" s="105">
        <f t="shared" si="78"/>
        <v>14.8</v>
      </c>
      <c r="P170" s="104">
        <f t="shared" si="96"/>
        <v>-652.17391304347825</v>
      </c>
      <c r="Q170" s="96">
        <f t="shared" si="14"/>
        <v>-45</v>
      </c>
      <c r="R170" s="96">
        <f t="shared" si="97"/>
        <v>0</v>
      </c>
      <c r="S170" s="96">
        <f t="shared" si="79"/>
        <v>-2.5368421052631578</v>
      </c>
      <c r="T170" s="104">
        <f t="shared" si="80"/>
        <v>0</v>
      </c>
      <c r="U170" s="96">
        <f t="shared" si="17"/>
        <v>45</v>
      </c>
      <c r="V170" s="105">
        <f t="shared" si="81"/>
        <v>0</v>
      </c>
      <c r="W170" s="124">
        <f t="shared" si="98"/>
        <v>13.836842105263159</v>
      </c>
      <c r="X170" s="96">
        <f t="shared" si="99"/>
        <v>18.965047233468287</v>
      </c>
      <c r="Y170" s="34">
        <f t="shared" si="101"/>
        <v>-1182.608695652174</v>
      </c>
      <c r="Z170" s="96">
        <f t="shared" si="90"/>
        <v>-40</v>
      </c>
      <c r="AA170" s="96">
        <f t="shared" si="100"/>
        <v>0</v>
      </c>
      <c r="AC170" s="104">
        <f t="shared" si="91"/>
        <v>-584.55492199255536</v>
      </c>
      <c r="AD170" s="104">
        <f t="shared" si="92"/>
        <v>1297.1451341258066</v>
      </c>
      <c r="AF170" s="49" t="str">
        <f t="shared" si="93"/>
        <v xml:space="preserve"> </v>
      </c>
      <c r="AG170" s="52">
        <f t="shared" si="94"/>
        <v>-584.55492199255536</v>
      </c>
    </row>
    <row r="171" spans="1:33" x14ac:dyDescent="0.25">
      <c r="A171" s="97">
        <v>-3.5</v>
      </c>
      <c r="B171" s="96">
        <v>14.9</v>
      </c>
      <c r="C171" s="98" t="s">
        <v>23</v>
      </c>
      <c r="D171" s="99" t="s">
        <v>1</v>
      </c>
      <c r="E171" s="100">
        <f t="shared" si="83"/>
        <v>95</v>
      </c>
      <c r="F171" s="101" t="s">
        <v>20</v>
      </c>
      <c r="G171" s="119">
        <f t="shared" si="102"/>
        <v>0.19021739130434784</v>
      </c>
      <c r="H171" s="115">
        <f t="shared" si="84"/>
        <v>8.1521739130434784E-2</v>
      </c>
      <c r="I171" s="119">
        <f t="shared" si="95"/>
        <v>-28.213333333333328</v>
      </c>
      <c r="J171" s="115">
        <f t="shared" si="85"/>
        <v>6.9000000000000021</v>
      </c>
      <c r="K171" s="119">
        <f t="shared" si="86"/>
        <v>0.4375</v>
      </c>
      <c r="L171" s="115">
        <f t="shared" si="87"/>
        <v>0.15398550724637694</v>
      </c>
      <c r="M171" s="102">
        <f t="shared" si="88"/>
        <v>1243.4329710144939</v>
      </c>
      <c r="N171" s="96">
        <f t="shared" si="89"/>
        <v>42.48321611253197</v>
      </c>
      <c r="O171" s="105">
        <f t="shared" si="78"/>
        <v>14.899999999999999</v>
      </c>
      <c r="P171" s="104">
        <f t="shared" si="96"/>
        <v>-652.17391304347825</v>
      </c>
      <c r="Q171" s="96">
        <f t="shared" si="14"/>
        <v>-45</v>
      </c>
      <c r="R171" s="96">
        <f t="shared" si="97"/>
        <v>0</v>
      </c>
      <c r="S171" s="96">
        <f t="shared" si="79"/>
        <v>-2.5315789473684212</v>
      </c>
      <c r="T171" s="104">
        <f t="shared" si="80"/>
        <v>0</v>
      </c>
      <c r="U171" s="96">
        <f t="shared" si="17"/>
        <v>45</v>
      </c>
      <c r="V171" s="105">
        <f t="shared" si="81"/>
        <v>0</v>
      </c>
      <c r="W171" s="124">
        <f t="shared" si="98"/>
        <v>13.931578947368418</v>
      </c>
      <c r="X171" s="96">
        <f t="shared" si="99"/>
        <v>19.059784075573546</v>
      </c>
      <c r="Y171" s="34">
        <f t="shared" si="101"/>
        <v>-1182.608695652174</v>
      </c>
      <c r="Z171" s="96">
        <f t="shared" si="90"/>
        <v>-40</v>
      </c>
      <c r="AA171" s="96">
        <f t="shared" si="100"/>
        <v>0</v>
      </c>
      <c r="AC171" s="104">
        <f t="shared" si="91"/>
        <v>-591.34963768115836</v>
      </c>
      <c r="AD171" s="104">
        <f t="shared" si="92"/>
        <v>1294.7720554209993</v>
      </c>
      <c r="AF171" s="49" t="str">
        <f t="shared" si="93"/>
        <v xml:space="preserve"> </v>
      </c>
      <c r="AG171" s="52">
        <f t="shared" si="94"/>
        <v>-591.34963768115836</v>
      </c>
    </row>
    <row r="172" spans="1:33" x14ac:dyDescent="0.25">
      <c r="A172" s="97">
        <v>-3.5</v>
      </c>
      <c r="B172" s="96">
        <v>15</v>
      </c>
      <c r="C172" s="98" t="s">
        <v>23</v>
      </c>
      <c r="D172" s="99" t="s">
        <v>1</v>
      </c>
      <c r="E172" s="100">
        <f t="shared" si="83"/>
        <v>95</v>
      </c>
      <c r="F172" s="101" t="s">
        <v>20</v>
      </c>
      <c r="G172" s="119">
        <f t="shared" si="102"/>
        <v>0.1891891891891892</v>
      </c>
      <c r="H172" s="115">
        <f t="shared" si="84"/>
        <v>8.1081081081081086E-2</v>
      </c>
      <c r="I172" s="119">
        <f t="shared" si="95"/>
        <v>-28.520833333333332</v>
      </c>
      <c r="J172" s="115">
        <f t="shared" si="85"/>
        <v>6.9375</v>
      </c>
      <c r="K172" s="119">
        <f t="shared" si="86"/>
        <v>0.4375</v>
      </c>
      <c r="L172" s="115">
        <f t="shared" si="87"/>
        <v>0.15315315315315314</v>
      </c>
      <c r="M172" s="102">
        <f t="shared" si="88"/>
        <v>1236.7117117117116</v>
      </c>
      <c r="N172" s="96">
        <f t="shared" si="89"/>
        <v>42.523847376788552</v>
      </c>
      <c r="O172" s="105">
        <f t="shared" si="78"/>
        <v>15</v>
      </c>
      <c r="P172" s="104">
        <f t="shared" si="96"/>
        <v>-652.17391304347825</v>
      </c>
      <c r="Q172" s="96">
        <f t="shared" si="14"/>
        <v>-45</v>
      </c>
      <c r="R172" s="96">
        <f t="shared" si="97"/>
        <v>0</v>
      </c>
      <c r="S172" s="96">
        <f t="shared" si="79"/>
        <v>-2.5263157894736841</v>
      </c>
      <c r="T172" s="104">
        <f t="shared" si="80"/>
        <v>0</v>
      </c>
      <c r="U172" s="96">
        <f t="shared" si="17"/>
        <v>45</v>
      </c>
      <c r="V172" s="105">
        <f t="shared" si="81"/>
        <v>0</v>
      </c>
      <c r="W172" s="124">
        <f t="shared" si="98"/>
        <v>14.026315789473685</v>
      </c>
      <c r="X172" s="96">
        <f t="shared" si="99"/>
        <v>19.154520917678813</v>
      </c>
      <c r="Y172" s="34">
        <f t="shared" si="101"/>
        <v>-1182.608695652174</v>
      </c>
      <c r="Z172" s="96">
        <f t="shared" si="90"/>
        <v>-40</v>
      </c>
      <c r="AA172" s="96">
        <f t="shared" si="100"/>
        <v>0</v>
      </c>
      <c r="AC172" s="104">
        <f t="shared" si="91"/>
        <v>-598.07089698394066</v>
      </c>
      <c r="AD172" s="104">
        <f t="shared" si="92"/>
        <v>1292.4191399095921</v>
      </c>
      <c r="AF172" s="49" t="str">
        <f t="shared" si="93"/>
        <v xml:space="preserve"> </v>
      </c>
      <c r="AG172" s="52">
        <f t="shared" si="94"/>
        <v>-598.07089698394066</v>
      </c>
    </row>
    <row r="173" spans="1:33" x14ac:dyDescent="0.25">
      <c r="A173" s="97">
        <v>-3.5</v>
      </c>
      <c r="B173" s="96">
        <v>15.1</v>
      </c>
      <c r="C173" s="98" t="s">
        <v>23</v>
      </c>
      <c r="D173" s="99" t="s">
        <v>1</v>
      </c>
      <c r="E173" s="100">
        <f t="shared" si="83"/>
        <v>95</v>
      </c>
      <c r="F173" s="101" t="s">
        <v>20</v>
      </c>
      <c r="G173" s="119">
        <f t="shared" si="102"/>
        <v>0.18817204301075269</v>
      </c>
      <c r="H173" s="115">
        <f t="shared" si="84"/>
        <v>8.0645161290322578E-2</v>
      </c>
      <c r="I173" s="119">
        <f t="shared" si="95"/>
        <v>-28.830000000000002</v>
      </c>
      <c r="J173" s="115">
        <f t="shared" si="85"/>
        <v>6.9749999999999979</v>
      </c>
      <c r="K173" s="119">
        <f t="shared" si="86"/>
        <v>0.4375</v>
      </c>
      <c r="L173" s="115">
        <f t="shared" si="87"/>
        <v>0.15232974910394256</v>
      </c>
      <c r="M173" s="102">
        <f t="shared" si="88"/>
        <v>1230.0627240143363</v>
      </c>
      <c r="N173" s="96">
        <f t="shared" si="89"/>
        <v>42.564041745730556</v>
      </c>
      <c r="O173" s="105">
        <f t="shared" si="78"/>
        <v>15.100000000000001</v>
      </c>
      <c r="P173" s="104">
        <f t="shared" si="96"/>
        <v>-652.17391304347825</v>
      </c>
      <c r="Q173" s="96">
        <f t="shared" si="14"/>
        <v>-45</v>
      </c>
      <c r="R173" s="96">
        <f t="shared" si="97"/>
        <v>0</v>
      </c>
      <c r="S173" s="96">
        <f t="shared" si="79"/>
        <v>-2.5210526315789474</v>
      </c>
      <c r="T173" s="104">
        <f t="shared" si="80"/>
        <v>0</v>
      </c>
      <c r="U173" s="96">
        <f t="shared" si="17"/>
        <v>45</v>
      </c>
      <c r="V173" s="105">
        <f t="shared" si="81"/>
        <v>0</v>
      </c>
      <c r="W173" s="124">
        <f t="shared" si="98"/>
        <v>14.121052631578948</v>
      </c>
      <c r="X173" s="96">
        <f t="shared" si="99"/>
        <v>19.249257759784076</v>
      </c>
      <c r="Y173" s="34">
        <f t="shared" si="101"/>
        <v>-1182.608695652174</v>
      </c>
      <c r="Z173" s="96">
        <f t="shared" si="90"/>
        <v>-40</v>
      </c>
      <c r="AA173" s="96">
        <f t="shared" si="100"/>
        <v>0</v>
      </c>
      <c r="AC173" s="104">
        <f t="shared" si="91"/>
        <v>-604.71988468131599</v>
      </c>
      <c r="AD173" s="104">
        <f t="shared" si="92"/>
        <v>1290.0861504785673</v>
      </c>
      <c r="AF173" s="49" t="str">
        <f t="shared" si="93"/>
        <v xml:space="preserve"> </v>
      </c>
      <c r="AG173" s="52">
        <f t="shared" si="94"/>
        <v>-604.71988468131599</v>
      </c>
    </row>
    <row r="174" spans="1:33" x14ac:dyDescent="0.25">
      <c r="A174" s="97">
        <v>-3.5</v>
      </c>
      <c r="B174" s="97">
        <v>15.2</v>
      </c>
      <c r="C174" s="98" t="s">
        <v>23</v>
      </c>
      <c r="D174" s="99" t="s">
        <v>1</v>
      </c>
      <c r="E174" s="100">
        <f t="shared" si="83"/>
        <v>95</v>
      </c>
      <c r="F174" s="101" t="s">
        <v>20</v>
      </c>
      <c r="G174" s="119">
        <f t="shared" si="102"/>
        <v>0.18716577540106952</v>
      </c>
      <c r="H174" s="115">
        <f t="shared" si="84"/>
        <v>8.0213903743315509E-2</v>
      </c>
      <c r="I174" s="119">
        <f t="shared" si="95"/>
        <v>-29.140833333333333</v>
      </c>
      <c r="J174" s="115">
        <f t="shared" si="85"/>
        <v>7.0124999999999975</v>
      </c>
      <c r="K174" s="119">
        <f t="shared" si="86"/>
        <v>0.4375</v>
      </c>
      <c r="L174" s="115">
        <f t="shared" si="87"/>
        <v>0.15151515151515144</v>
      </c>
      <c r="M174" s="102">
        <f t="shared" si="88"/>
        <v>1223.4848484848478</v>
      </c>
      <c r="N174" s="96">
        <f t="shared" si="89"/>
        <v>42.603806228373706</v>
      </c>
      <c r="O174" s="105">
        <f t="shared" si="78"/>
        <v>15.2</v>
      </c>
      <c r="P174" s="104">
        <f t="shared" si="96"/>
        <v>-652.17391304347825</v>
      </c>
      <c r="Q174" s="96">
        <f t="shared" si="14"/>
        <v>-45</v>
      </c>
      <c r="R174" s="96">
        <f t="shared" si="97"/>
        <v>0</v>
      </c>
      <c r="S174" s="96">
        <f t="shared" si="79"/>
        <v>-2.5157894736842108</v>
      </c>
      <c r="T174" s="104">
        <f t="shared" si="80"/>
        <v>0</v>
      </c>
      <c r="U174" s="96">
        <f t="shared" si="17"/>
        <v>45</v>
      </c>
      <c r="V174" s="105">
        <f t="shared" si="81"/>
        <v>0</v>
      </c>
      <c r="W174" s="124">
        <f t="shared" si="98"/>
        <v>14.215789473684207</v>
      </c>
      <c r="X174" s="96">
        <f t="shared" si="99"/>
        <v>19.343994601889335</v>
      </c>
      <c r="Y174" s="34">
        <f t="shared" si="101"/>
        <v>-1182.608695652174</v>
      </c>
      <c r="Z174" s="96">
        <f t="shared" si="90"/>
        <v>-40</v>
      </c>
      <c r="AA174" s="96">
        <f t="shared" si="100"/>
        <v>0</v>
      </c>
      <c r="AC174" s="104">
        <f t="shared" si="91"/>
        <v>-611.29776021080443</v>
      </c>
      <c r="AD174" s="104">
        <f t="shared" si="92"/>
        <v>1287.7728532124308</v>
      </c>
      <c r="AF174" s="49" t="str">
        <f t="shared" si="93"/>
        <v xml:space="preserve"> </v>
      </c>
      <c r="AG174" s="52">
        <f t="shared" si="94"/>
        <v>-611.29776021080443</v>
      </c>
    </row>
    <row r="175" spans="1:33" x14ac:dyDescent="0.25">
      <c r="A175" s="97">
        <v>-3.5</v>
      </c>
      <c r="B175" s="96">
        <v>15.3</v>
      </c>
      <c r="C175" s="98" t="s">
        <v>23</v>
      </c>
      <c r="D175" s="99" t="s">
        <v>1</v>
      </c>
      <c r="E175" s="100">
        <f t="shared" si="83"/>
        <v>95</v>
      </c>
      <c r="F175" s="101" t="s">
        <v>20</v>
      </c>
      <c r="G175" s="119">
        <f t="shared" si="102"/>
        <v>0.18617021276595744</v>
      </c>
      <c r="H175" s="115">
        <f t="shared" si="84"/>
        <v>7.9787234042553182E-2</v>
      </c>
      <c r="I175" s="119">
        <f t="shared" si="95"/>
        <v>-29.453333333333337</v>
      </c>
      <c r="J175" s="115">
        <f t="shared" si="85"/>
        <v>7.0500000000000025</v>
      </c>
      <c r="K175" s="119">
        <f t="shared" si="86"/>
        <v>0.4375</v>
      </c>
      <c r="L175" s="115">
        <f t="shared" si="87"/>
        <v>0.15070921985815605</v>
      </c>
      <c r="M175" s="102">
        <f t="shared" si="88"/>
        <v>1216.9769503546102</v>
      </c>
      <c r="N175" s="96">
        <f t="shared" si="89"/>
        <v>42.643147684605758</v>
      </c>
      <c r="O175" s="105">
        <f t="shared" si="78"/>
        <v>15.3</v>
      </c>
      <c r="P175" s="104">
        <f t="shared" si="96"/>
        <v>-652.17391304347825</v>
      </c>
      <c r="Q175" s="96">
        <f t="shared" si="14"/>
        <v>-45</v>
      </c>
      <c r="R175" s="96">
        <f t="shared" si="97"/>
        <v>0</v>
      </c>
      <c r="S175" s="96">
        <f t="shared" si="79"/>
        <v>-2.5105263157894737</v>
      </c>
      <c r="T175" s="104">
        <f t="shared" si="80"/>
        <v>0</v>
      </c>
      <c r="U175" s="96">
        <f t="shared" si="17"/>
        <v>45</v>
      </c>
      <c r="V175" s="105">
        <f t="shared" si="81"/>
        <v>0</v>
      </c>
      <c r="W175" s="124">
        <f t="shared" si="98"/>
        <v>14.310526315789474</v>
      </c>
      <c r="X175" s="96">
        <f t="shared" si="99"/>
        <v>19.438731443994602</v>
      </c>
      <c r="Y175" s="34">
        <f t="shared" si="101"/>
        <v>-1182.608695652174</v>
      </c>
      <c r="Z175" s="96">
        <f t="shared" si="90"/>
        <v>-40</v>
      </c>
      <c r="AA175" s="96">
        <f t="shared" si="100"/>
        <v>0</v>
      </c>
      <c r="AC175" s="104">
        <f t="shared" si="91"/>
        <v>-617.80565834104209</v>
      </c>
      <c r="AD175" s="104">
        <f t="shared" si="92"/>
        <v>1285.4790173577626</v>
      </c>
      <c r="AF175" s="49" t="str">
        <f t="shared" si="93"/>
        <v xml:space="preserve"> </v>
      </c>
      <c r="AG175" s="52">
        <f t="shared" si="94"/>
        <v>-617.80565834104209</v>
      </c>
    </row>
    <row r="176" spans="1:33" x14ac:dyDescent="0.25">
      <c r="A176" s="97">
        <v>-3.5</v>
      </c>
      <c r="B176" s="96">
        <v>15.4</v>
      </c>
      <c r="C176" s="98" t="s">
        <v>23</v>
      </c>
      <c r="D176" s="99" t="s">
        <v>1</v>
      </c>
      <c r="E176" s="100">
        <f t="shared" si="83"/>
        <v>95</v>
      </c>
      <c r="F176" s="101" t="s">
        <v>20</v>
      </c>
      <c r="G176" s="119">
        <f t="shared" si="102"/>
        <v>0.1851851851851852</v>
      </c>
      <c r="H176" s="115">
        <f t="shared" si="84"/>
        <v>7.9365079365079375E-2</v>
      </c>
      <c r="I176" s="119">
        <f t="shared" si="95"/>
        <v>-29.767499999999995</v>
      </c>
      <c r="J176" s="115">
        <f t="shared" si="85"/>
        <v>7.0875000000000021</v>
      </c>
      <c r="K176" s="119">
        <f t="shared" si="86"/>
        <v>0.4375</v>
      </c>
      <c r="L176" s="115">
        <f t="shared" si="87"/>
        <v>0.14991181657848335</v>
      </c>
      <c r="M176" s="102">
        <f t="shared" si="88"/>
        <v>1210.5379188712529</v>
      </c>
      <c r="N176" s="96">
        <f t="shared" si="89"/>
        <v>42.682072829131648</v>
      </c>
      <c r="O176" s="105">
        <f t="shared" si="78"/>
        <v>15.399999999999999</v>
      </c>
      <c r="P176" s="104">
        <f t="shared" si="96"/>
        <v>-652.17391304347825</v>
      </c>
      <c r="Q176" s="96">
        <f t="shared" si="14"/>
        <v>-45</v>
      </c>
      <c r="R176" s="96">
        <f t="shared" si="97"/>
        <v>0</v>
      </c>
      <c r="S176" s="96">
        <f t="shared" si="79"/>
        <v>-2.5052631578947366</v>
      </c>
      <c r="T176" s="104">
        <f t="shared" si="80"/>
        <v>0</v>
      </c>
      <c r="U176" s="96">
        <f t="shared" si="17"/>
        <v>45</v>
      </c>
      <c r="V176" s="105">
        <f t="shared" si="81"/>
        <v>0</v>
      </c>
      <c r="W176" s="124">
        <f t="shared" si="98"/>
        <v>14.405263157894737</v>
      </c>
      <c r="X176" s="96">
        <f t="shared" si="99"/>
        <v>19.533468286099865</v>
      </c>
      <c r="Y176" s="34">
        <f t="shared" si="101"/>
        <v>-1182.608695652174</v>
      </c>
      <c r="Z176" s="96">
        <f t="shared" si="90"/>
        <v>-40</v>
      </c>
      <c r="AA176" s="96">
        <f t="shared" si="100"/>
        <v>0</v>
      </c>
      <c r="AC176" s="104">
        <f t="shared" si="91"/>
        <v>-624.2446898243993</v>
      </c>
      <c r="AD176" s="104">
        <f t="shared" si="92"/>
        <v>1283.2044152873175</v>
      </c>
      <c r="AF176" s="49" t="str">
        <f t="shared" si="93"/>
        <v xml:space="preserve"> </v>
      </c>
      <c r="AG176" s="52">
        <f t="shared" si="94"/>
        <v>-624.2446898243993</v>
      </c>
    </row>
    <row r="177" spans="1:33" x14ac:dyDescent="0.25">
      <c r="A177" s="97">
        <v>-3.5</v>
      </c>
      <c r="B177" s="96">
        <v>15.5</v>
      </c>
      <c r="C177" s="98" t="s">
        <v>23</v>
      </c>
      <c r="D177" s="99" t="s">
        <v>1</v>
      </c>
      <c r="E177" s="100">
        <f t="shared" si="83"/>
        <v>95</v>
      </c>
      <c r="F177" s="101" t="s">
        <v>20</v>
      </c>
      <c r="G177" s="119">
        <f t="shared" si="102"/>
        <v>0.18421052631578946</v>
      </c>
      <c r="H177" s="115">
        <f t="shared" si="84"/>
        <v>7.8947368421052627E-2</v>
      </c>
      <c r="I177" s="119">
        <f t="shared" si="95"/>
        <v>-30.083333333333332</v>
      </c>
      <c r="J177" s="115">
        <f t="shared" si="85"/>
        <v>7.125</v>
      </c>
      <c r="K177" s="119">
        <f t="shared" si="86"/>
        <v>0.4375</v>
      </c>
      <c r="L177" s="115">
        <f t="shared" si="87"/>
        <v>0.14912280701754388</v>
      </c>
      <c r="M177" s="102">
        <f t="shared" si="88"/>
        <v>1204.1666666666667</v>
      </c>
      <c r="N177" s="96">
        <f t="shared" si="89"/>
        <v>42.720588235294116</v>
      </c>
      <c r="O177" s="105">
        <f t="shared" si="78"/>
        <v>15.5</v>
      </c>
      <c r="P177" s="104">
        <f t="shared" si="96"/>
        <v>-652.17391304347825</v>
      </c>
      <c r="Q177" s="96">
        <f t="shared" si="14"/>
        <v>-45</v>
      </c>
      <c r="R177" s="96">
        <f t="shared" si="97"/>
        <v>0</v>
      </c>
      <c r="S177" s="96">
        <f t="shared" si="79"/>
        <v>-2.5</v>
      </c>
      <c r="T177" s="104">
        <f t="shared" si="80"/>
        <v>0</v>
      </c>
      <c r="U177" s="96">
        <f t="shared" si="17"/>
        <v>45</v>
      </c>
      <c r="V177" s="105">
        <f t="shared" si="81"/>
        <v>0</v>
      </c>
      <c r="W177" s="124">
        <f t="shared" si="98"/>
        <v>14.5</v>
      </c>
      <c r="X177" s="96">
        <f t="shared" si="99"/>
        <v>19.628205128205128</v>
      </c>
      <c r="Y177" s="34">
        <f t="shared" si="101"/>
        <v>-1182.608695652174</v>
      </c>
      <c r="Z177" s="96">
        <f t="shared" si="90"/>
        <v>-40</v>
      </c>
      <c r="AA177" s="96">
        <f t="shared" si="100"/>
        <v>0</v>
      </c>
      <c r="AC177" s="104">
        <f t="shared" si="91"/>
        <v>-630.6159420289855</v>
      </c>
      <c r="AD177" s="104">
        <f t="shared" si="92"/>
        <v>1280.9488224637682</v>
      </c>
      <c r="AF177" s="49" t="str">
        <f t="shared" si="93"/>
        <v xml:space="preserve"> </v>
      </c>
      <c r="AG177" s="52">
        <f t="shared" si="94"/>
        <v>-630.6159420289855</v>
      </c>
    </row>
    <row r="178" spans="1:33" x14ac:dyDescent="0.25">
      <c r="A178" s="97">
        <v>-3.5</v>
      </c>
      <c r="B178" s="97">
        <v>15.6</v>
      </c>
      <c r="C178" s="98" t="s">
        <v>23</v>
      </c>
      <c r="D178" s="99" t="s">
        <v>1</v>
      </c>
      <c r="E178" s="100">
        <f t="shared" si="83"/>
        <v>95</v>
      </c>
      <c r="F178" s="101" t="s">
        <v>20</v>
      </c>
      <c r="G178" s="119">
        <f>A178/(A178-B178)</f>
        <v>0.18324607329842932</v>
      </c>
      <c r="H178" s="115">
        <f t="shared" si="84"/>
        <v>7.8534031413612565E-2</v>
      </c>
      <c r="I178" s="119">
        <f t="shared" si="95"/>
        <v>-30.400833333333338</v>
      </c>
      <c r="J178" s="115">
        <f t="shared" si="85"/>
        <v>7.1624999999999979</v>
      </c>
      <c r="K178" s="119">
        <f t="shared" si="86"/>
        <v>0.4375</v>
      </c>
      <c r="L178" s="115">
        <f t="shared" si="87"/>
        <v>0.14834205933682362</v>
      </c>
      <c r="M178" s="102">
        <f t="shared" si="88"/>
        <v>1197.8621291448508</v>
      </c>
      <c r="N178" s="96">
        <f t="shared" si="89"/>
        <v>42.758700338774261</v>
      </c>
      <c r="O178" s="105">
        <f t="shared" si="78"/>
        <v>15.600000000000001</v>
      </c>
      <c r="P178" s="104">
        <f t="shared" si="96"/>
        <v>-652.17391304347825</v>
      </c>
      <c r="Q178" s="96">
        <f t="shared" si="14"/>
        <v>-45</v>
      </c>
      <c r="R178" s="96">
        <f t="shared" si="97"/>
        <v>0</v>
      </c>
      <c r="S178" s="96">
        <f t="shared" si="79"/>
        <v>-2.4947368421052634</v>
      </c>
      <c r="T178" s="104">
        <f t="shared" si="80"/>
        <v>0</v>
      </c>
      <c r="U178" s="96">
        <f t="shared" si="17"/>
        <v>45</v>
      </c>
      <c r="V178" s="105">
        <f t="shared" si="81"/>
        <v>0</v>
      </c>
      <c r="W178" s="124">
        <f t="shared" si="98"/>
        <v>14.594736842105263</v>
      </c>
      <c r="X178" s="96">
        <f t="shared" si="99"/>
        <v>19.722941970310391</v>
      </c>
      <c r="Y178" s="34">
        <f t="shared" si="101"/>
        <v>-1182.608695652174</v>
      </c>
      <c r="Z178" s="96">
        <f t="shared" si="90"/>
        <v>-40</v>
      </c>
      <c r="AA178" s="96">
        <f t="shared" si="100"/>
        <v>0</v>
      </c>
      <c r="AC178" s="104">
        <f t="shared" si="91"/>
        <v>-636.92047955080147</v>
      </c>
      <c r="AD178" s="104">
        <f t="shared" si="92"/>
        <v>1278.7120174031427</v>
      </c>
      <c r="AF178" s="49" t="str">
        <f t="shared" si="93"/>
        <v xml:space="preserve"> </v>
      </c>
      <c r="AG178" s="52">
        <f t="shared" si="94"/>
        <v>-636.92047955080147</v>
      </c>
    </row>
    <row r="179" spans="1:33" x14ac:dyDescent="0.25">
      <c r="A179" s="97">
        <v>-3.5</v>
      </c>
      <c r="B179" s="96">
        <v>15.7</v>
      </c>
      <c r="C179" s="98" t="s">
        <v>23</v>
      </c>
      <c r="D179" s="99" t="s">
        <v>1</v>
      </c>
      <c r="E179" s="100">
        <f t="shared" si="83"/>
        <v>95</v>
      </c>
      <c r="F179" s="101" t="s">
        <v>20</v>
      </c>
      <c r="G179" s="119">
        <f t="shared" si="102"/>
        <v>0.18229166666666669</v>
      </c>
      <c r="H179" s="115">
        <f t="shared" si="84"/>
        <v>7.8125E-2</v>
      </c>
      <c r="I179" s="119">
        <f t="shared" si="95"/>
        <v>-30.72</v>
      </c>
      <c r="J179" s="115">
        <f t="shared" si="85"/>
        <v>7.1999999999999975</v>
      </c>
      <c r="K179" s="119">
        <f t="shared" si="86"/>
        <v>0.4375</v>
      </c>
      <c r="L179" s="115">
        <f t="shared" si="87"/>
        <v>0.14756944444444442</v>
      </c>
      <c r="M179" s="102">
        <f t="shared" si="88"/>
        <v>1191.6232638888887</v>
      </c>
      <c r="N179" s="96">
        <f t="shared" si="89"/>
        <v>42.796415441176478</v>
      </c>
      <c r="O179" s="105">
        <f t="shared" si="78"/>
        <v>15.7</v>
      </c>
      <c r="P179" s="104">
        <f t="shared" si="96"/>
        <v>-652.17391304347825</v>
      </c>
      <c r="Q179" s="96">
        <f t="shared" si="14"/>
        <v>-45</v>
      </c>
      <c r="R179" s="96">
        <f t="shared" si="97"/>
        <v>0</v>
      </c>
      <c r="S179" s="96">
        <f t="shared" si="79"/>
        <v>-2.4894736842105263</v>
      </c>
      <c r="T179" s="104">
        <f t="shared" si="80"/>
        <v>0</v>
      </c>
      <c r="U179" s="96">
        <f t="shared" si="17"/>
        <v>45</v>
      </c>
      <c r="V179" s="105">
        <f t="shared" si="81"/>
        <v>0</v>
      </c>
      <c r="W179" s="124">
        <f t="shared" si="98"/>
        <v>14.689473684210526</v>
      </c>
      <c r="X179" s="96">
        <f t="shared" si="99"/>
        <v>19.817678812415654</v>
      </c>
      <c r="Y179" s="34">
        <f t="shared" si="101"/>
        <v>-1182.608695652174</v>
      </c>
      <c r="Z179" s="96">
        <f t="shared" si="90"/>
        <v>-40</v>
      </c>
      <c r="AA179" s="96">
        <f t="shared" si="100"/>
        <v>0</v>
      </c>
      <c r="AC179" s="104">
        <f t="shared" si="91"/>
        <v>-643.15934480676356</v>
      </c>
      <c r="AD179" s="104">
        <f t="shared" si="92"/>
        <v>1276.4937816380304</v>
      </c>
      <c r="AF179" s="49" t="str">
        <f t="shared" si="93"/>
        <v xml:space="preserve"> </v>
      </c>
      <c r="AG179" s="52">
        <f t="shared" si="94"/>
        <v>-643.15934480676356</v>
      </c>
    </row>
    <row r="180" spans="1:33" x14ac:dyDescent="0.25">
      <c r="A180" s="97">
        <v>-3.5</v>
      </c>
      <c r="B180" s="96">
        <v>15.8</v>
      </c>
      <c r="C180" s="98" t="s">
        <v>23</v>
      </c>
      <c r="D180" s="99" t="s">
        <v>1</v>
      </c>
      <c r="E180" s="100">
        <f t="shared" si="83"/>
        <v>95</v>
      </c>
      <c r="F180" s="101" t="s">
        <v>20</v>
      </c>
      <c r="G180" s="119">
        <f t="shared" si="102"/>
        <v>0.18134715025906736</v>
      </c>
      <c r="H180" s="115">
        <f t="shared" si="84"/>
        <v>7.7720207253886009E-2</v>
      </c>
      <c r="I180" s="119">
        <f t="shared" si="95"/>
        <v>-31.040833333333335</v>
      </c>
      <c r="J180" s="115">
        <f t="shared" si="85"/>
        <v>7.2375000000000025</v>
      </c>
      <c r="K180" s="119">
        <f t="shared" si="86"/>
        <v>0.4375</v>
      </c>
      <c r="L180" s="115">
        <f t="shared" si="87"/>
        <v>0.14680483592400695</v>
      </c>
      <c r="M180" s="102">
        <f t="shared" si="88"/>
        <v>1185.449050086356</v>
      </c>
      <c r="N180" s="96">
        <f t="shared" si="89"/>
        <v>42.833739713501984</v>
      </c>
      <c r="O180" s="105">
        <f t="shared" si="78"/>
        <v>15.8</v>
      </c>
      <c r="P180" s="104">
        <f t="shared" si="96"/>
        <v>-652.17391304347825</v>
      </c>
      <c r="Q180" s="96">
        <f t="shared" si="14"/>
        <v>-45</v>
      </c>
      <c r="R180" s="96">
        <f t="shared" si="97"/>
        <v>0</v>
      </c>
      <c r="S180" s="96">
        <f t="shared" si="79"/>
        <v>-2.4842105263157892</v>
      </c>
      <c r="T180" s="104">
        <f t="shared" si="80"/>
        <v>0</v>
      </c>
      <c r="U180" s="96">
        <f t="shared" si="17"/>
        <v>45</v>
      </c>
      <c r="V180" s="105">
        <f t="shared" si="81"/>
        <v>0</v>
      </c>
      <c r="W180" s="124">
        <f t="shared" si="98"/>
        <v>14.784210526315793</v>
      </c>
      <c r="X180" s="96">
        <f t="shared" si="99"/>
        <v>19.91241565452092</v>
      </c>
      <c r="Y180" s="34">
        <f t="shared" si="101"/>
        <v>-1182.608695652174</v>
      </c>
      <c r="Z180" s="96">
        <f t="shared" si="90"/>
        <v>-40</v>
      </c>
      <c r="AA180" s="96">
        <f t="shared" si="100"/>
        <v>0</v>
      </c>
      <c r="AC180" s="104">
        <f t="shared" si="91"/>
        <v>-649.33355860929623</v>
      </c>
      <c r="AD180" s="104">
        <f t="shared" si="92"/>
        <v>1274.2938996806063</v>
      </c>
      <c r="AF180" s="49" t="str">
        <f t="shared" si="93"/>
        <v xml:space="preserve"> </v>
      </c>
      <c r="AG180" s="52">
        <f t="shared" si="94"/>
        <v>-649.33355860929623</v>
      </c>
    </row>
    <row r="181" spans="1:33" x14ac:dyDescent="0.25">
      <c r="A181" s="97">
        <v>-3.5</v>
      </c>
      <c r="B181" s="96">
        <v>15.9</v>
      </c>
      <c r="C181" s="98" t="s">
        <v>23</v>
      </c>
      <c r="D181" s="99" t="s">
        <v>1</v>
      </c>
      <c r="E181" s="100">
        <f t="shared" si="83"/>
        <v>95</v>
      </c>
      <c r="F181" s="101" t="s">
        <v>20</v>
      </c>
      <c r="G181" s="119">
        <f t="shared" si="102"/>
        <v>0.18041237113402064</v>
      </c>
      <c r="H181" s="115">
        <f t="shared" si="84"/>
        <v>7.7319587628865982E-2</v>
      </c>
      <c r="I181" s="119">
        <f t="shared" si="95"/>
        <v>-31.36333333333333</v>
      </c>
      <c r="J181" s="115">
        <f t="shared" si="85"/>
        <v>7.2750000000000021</v>
      </c>
      <c r="K181" s="119">
        <f t="shared" si="86"/>
        <v>0.4375</v>
      </c>
      <c r="L181" s="115">
        <f t="shared" si="87"/>
        <v>0.14604810996563583</v>
      </c>
      <c r="M181" s="102">
        <f t="shared" si="88"/>
        <v>1179.3384879725093</v>
      </c>
      <c r="N181" s="96">
        <f t="shared" si="89"/>
        <v>42.870679199514854</v>
      </c>
      <c r="O181" s="105">
        <f t="shared" si="78"/>
        <v>15.899999999999999</v>
      </c>
      <c r="P181" s="104">
        <f t="shared" si="96"/>
        <v>-652.17391304347825</v>
      </c>
      <c r="Q181" s="96">
        <f t="shared" si="14"/>
        <v>-45</v>
      </c>
      <c r="R181" s="96">
        <f t="shared" si="97"/>
        <v>0</v>
      </c>
      <c r="S181" s="96">
        <f t="shared" si="79"/>
        <v>-2.4789473684210526</v>
      </c>
      <c r="T181" s="104">
        <f t="shared" si="80"/>
        <v>0</v>
      </c>
      <c r="U181" s="96">
        <f t="shared" si="17"/>
        <v>45</v>
      </c>
      <c r="V181" s="105">
        <f t="shared" si="81"/>
        <v>0</v>
      </c>
      <c r="W181" s="124">
        <f t="shared" si="98"/>
        <v>14.878947368421052</v>
      </c>
      <c r="X181" s="96">
        <f t="shared" si="99"/>
        <v>20.00715249662618</v>
      </c>
      <c r="Y181" s="34">
        <f t="shared" si="101"/>
        <v>-1182.608695652174</v>
      </c>
      <c r="Z181" s="96">
        <f t="shared" si="90"/>
        <v>-40</v>
      </c>
      <c r="AA181" s="96">
        <f t="shared" si="100"/>
        <v>0</v>
      </c>
      <c r="AC181" s="104">
        <f t="shared" si="91"/>
        <v>-655.44412072314299</v>
      </c>
      <c r="AD181" s="104">
        <f t="shared" si="92"/>
        <v>1272.1121589855384</v>
      </c>
      <c r="AF181" s="49" t="str">
        <f t="shared" si="93"/>
        <v xml:space="preserve"> </v>
      </c>
      <c r="AG181" s="52">
        <f t="shared" si="94"/>
        <v>-655.44412072314299</v>
      </c>
    </row>
    <row r="182" spans="1:33" x14ac:dyDescent="0.25">
      <c r="A182" s="97">
        <v>-3.5</v>
      </c>
      <c r="B182" s="96">
        <v>16</v>
      </c>
      <c r="C182" s="98" t="s">
        <v>23</v>
      </c>
      <c r="D182" s="99" t="s">
        <v>1</v>
      </c>
      <c r="E182" s="100">
        <f t="shared" si="83"/>
        <v>95</v>
      </c>
      <c r="F182" s="101" t="s">
        <v>20</v>
      </c>
      <c r="G182" s="119">
        <f>A182/(A182-B182)</f>
        <v>0.17948717948717949</v>
      </c>
      <c r="H182" s="115">
        <f t="shared" si="84"/>
        <v>7.6923076923076927E-2</v>
      </c>
      <c r="I182" s="119">
        <f t="shared" si="95"/>
        <v>-31.6875</v>
      </c>
      <c r="J182" s="115">
        <f t="shared" si="85"/>
        <v>7.3125</v>
      </c>
      <c r="K182" s="119">
        <f t="shared" si="86"/>
        <v>0.4375</v>
      </c>
      <c r="L182" s="115">
        <f t="shared" si="87"/>
        <v>0.14529914529914528</v>
      </c>
      <c r="M182" s="102">
        <f t="shared" si="88"/>
        <v>1173.2905982905982</v>
      </c>
      <c r="N182" s="96">
        <f t="shared" si="89"/>
        <v>42.907239819004523</v>
      </c>
      <c r="O182" s="105">
        <f t="shared" ref="O182:O245" si="103">A182-((A182-B182)/E182)*($AG$5-$AG$7)</f>
        <v>16</v>
      </c>
      <c r="P182" s="104">
        <f t="shared" si="96"/>
        <v>-652.17391304347825</v>
      </c>
      <c r="Q182" s="96">
        <f t="shared" si="14"/>
        <v>-45</v>
      </c>
      <c r="R182" s="96">
        <f t="shared" si="97"/>
        <v>0</v>
      </c>
      <c r="S182" s="96">
        <f t="shared" ref="S182:S245" si="104">A182-((A182-B182)/E182)*$AG$10</f>
        <v>-2.4736842105263159</v>
      </c>
      <c r="T182" s="104">
        <f t="shared" ref="T182:T245" si="105">IF(S182&lt;0,IF(S182&lt;-2.174,$AG$2,S182*(10^-3)*$AG$3*(-1)),IF(S182&gt;2.174,$AG$2*(-1),S182*(10^-3)*$AG$3*(-1)))*$AG$11</f>
        <v>0</v>
      </c>
      <c r="U182" s="96">
        <f t="shared" si="17"/>
        <v>45</v>
      </c>
      <c r="V182" s="105">
        <f t="shared" ref="V182:V245" si="106">IF(S182&lt;0,IF(S182&lt;$B$10,$AG$1,$AG$1*(1-(1-(S182/$B$10))^2)),0)*$AG$11</f>
        <v>0</v>
      </c>
      <c r="W182" s="124">
        <f t="shared" si="98"/>
        <v>14.973684210526315</v>
      </c>
      <c r="X182" s="96">
        <f t="shared" si="99"/>
        <v>20.101889338731443</v>
      </c>
      <c r="Y182" s="34">
        <f t="shared" si="101"/>
        <v>-1182.608695652174</v>
      </c>
      <c r="Z182" s="96">
        <f t="shared" si="90"/>
        <v>-40</v>
      </c>
      <c r="AA182" s="96">
        <f t="shared" si="100"/>
        <v>0</v>
      </c>
      <c r="AC182" s="104">
        <f t="shared" si="91"/>
        <v>-661.49201040505409</v>
      </c>
      <c r="AD182" s="104">
        <f t="shared" si="92"/>
        <v>1269.9483499128148</v>
      </c>
      <c r="AF182" s="49" t="str">
        <f t="shared" si="93"/>
        <v xml:space="preserve"> </v>
      </c>
      <c r="AG182" s="52">
        <f t="shared" si="94"/>
        <v>-661.49201040505409</v>
      </c>
    </row>
    <row r="183" spans="1:33" x14ac:dyDescent="0.25">
      <c r="A183" s="97">
        <v>-3.5</v>
      </c>
      <c r="B183" s="96">
        <v>16.100000000000001</v>
      </c>
      <c r="C183" s="98" t="s">
        <v>23</v>
      </c>
      <c r="D183" s="99" t="s">
        <v>1</v>
      </c>
      <c r="E183" s="100">
        <f t="shared" si="83"/>
        <v>95</v>
      </c>
      <c r="F183" s="101" t="s">
        <v>20</v>
      </c>
      <c r="G183" s="119">
        <f t="shared" ref="G183:G196" si="107">A183/(A183-B183)</f>
        <v>0.17857142857142855</v>
      </c>
      <c r="H183" s="115">
        <f t="shared" si="84"/>
        <v>7.6530612244897947E-2</v>
      </c>
      <c r="I183" s="119">
        <f t="shared" si="95"/>
        <v>-32.013333333333343</v>
      </c>
      <c r="J183" s="115">
        <f t="shared" si="85"/>
        <v>7.3500000000000014</v>
      </c>
      <c r="K183" s="119">
        <f t="shared" si="86"/>
        <v>0.4375</v>
      </c>
      <c r="L183" s="115">
        <f t="shared" si="87"/>
        <v>0.14455782312925172</v>
      </c>
      <c r="M183" s="102">
        <f t="shared" si="88"/>
        <v>1167.3044217687077</v>
      </c>
      <c r="N183" s="96">
        <f t="shared" si="89"/>
        <v>42.943427370948385</v>
      </c>
      <c r="O183" s="105">
        <f t="shared" si="103"/>
        <v>16.100000000000001</v>
      </c>
      <c r="P183" s="104">
        <f t="shared" si="96"/>
        <v>-652.17391304347825</v>
      </c>
      <c r="Q183" s="96">
        <f t="shared" si="14"/>
        <v>-45</v>
      </c>
      <c r="R183" s="96">
        <f t="shared" si="97"/>
        <v>0</v>
      </c>
      <c r="S183" s="96">
        <f t="shared" si="104"/>
        <v>-2.4684210526315788</v>
      </c>
      <c r="T183" s="104">
        <f t="shared" si="105"/>
        <v>0</v>
      </c>
      <c r="U183" s="96">
        <f t="shared" si="17"/>
        <v>45</v>
      </c>
      <c r="V183" s="105">
        <f t="shared" si="106"/>
        <v>0</v>
      </c>
      <c r="W183" s="124">
        <f t="shared" si="98"/>
        <v>15.068421052631582</v>
      </c>
      <c r="X183" s="96">
        <f t="shared" si="99"/>
        <v>20.196626180836709</v>
      </c>
      <c r="Y183" s="34">
        <f t="shared" si="101"/>
        <v>-1182.608695652174</v>
      </c>
      <c r="Z183" s="96">
        <f t="shared" si="90"/>
        <v>-40</v>
      </c>
      <c r="AA183" s="96">
        <f t="shared" si="100"/>
        <v>0</v>
      </c>
      <c r="AC183" s="104">
        <f t="shared" si="91"/>
        <v>-667.47818692694455</v>
      </c>
      <c r="AD183" s="104">
        <f t="shared" si="92"/>
        <v>1267.8022656905489</v>
      </c>
      <c r="AF183" s="49" t="str">
        <f t="shared" si="93"/>
        <v xml:space="preserve"> </v>
      </c>
      <c r="AG183" s="52">
        <f t="shared" si="94"/>
        <v>-667.47818692694455</v>
      </c>
    </row>
    <row r="184" spans="1:33" x14ac:dyDescent="0.25">
      <c r="A184" s="97">
        <v>-3.5</v>
      </c>
      <c r="B184" s="96">
        <v>16.2</v>
      </c>
      <c r="C184" s="98" t="s">
        <v>23</v>
      </c>
      <c r="D184" s="99" t="s">
        <v>1</v>
      </c>
      <c r="E184" s="100">
        <f t="shared" si="83"/>
        <v>95</v>
      </c>
      <c r="F184" s="101" t="s">
        <v>20</v>
      </c>
      <c r="G184" s="119">
        <f t="shared" si="107"/>
        <v>0.17766497461928935</v>
      </c>
      <c r="H184" s="115">
        <f t="shared" si="84"/>
        <v>7.6142131979695438E-2</v>
      </c>
      <c r="I184" s="119">
        <f t="shared" si="95"/>
        <v>-32.340833333333329</v>
      </c>
      <c r="J184" s="115">
        <f t="shared" si="85"/>
        <v>7.3874999999999975</v>
      </c>
      <c r="K184" s="119">
        <f t="shared" si="86"/>
        <v>0.4375</v>
      </c>
      <c r="L184" s="115">
        <f t="shared" si="87"/>
        <v>0.14382402707275799</v>
      </c>
      <c r="M184" s="102">
        <f t="shared" si="88"/>
        <v>1161.3790186125207</v>
      </c>
      <c r="N184" s="96">
        <f t="shared" si="89"/>
        <v>42.979247536578086</v>
      </c>
      <c r="O184" s="105">
        <f t="shared" si="103"/>
        <v>16.2</v>
      </c>
      <c r="P184" s="104">
        <f t="shared" si="96"/>
        <v>-652.17391304347825</v>
      </c>
      <c r="Q184" s="96">
        <f t="shared" si="14"/>
        <v>-45</v>
      </c>
      <c r="R184" s="96">
        <f t="shared" si="97"/>
        <v>0</v>
      </c>
      <c r="S184" s="96">
        <f t="shared" si="104"/>
        <v>-2.4631578947368422</v>
      </c>
      <c r="T184" s="104">
        <f t="shared" si="105"/>
        <v>0</v>
      </c>
      <c r="U184" s="96">
        <f t="shared" si="17"/>
        <v>45</v>
      </c>
      <c r="V184" s="105">
        <f t="shared" si="106"/>
        <v>0</v>
      </c>
      <c r="W184" s="124">
        <f t="shared" si="98"/>
        <v>15.163157894736841</v>
      </c>
      <c r="X184" s="96">
        <f t="shared" si="99"/>
        <v>20.291363022941969</v>
      </c>
      <c r="Y184" s="34">
        <f t="shared" si="101"/>
        <v>-1182.608695652174</v>
      </c>
      <c r="Z184" s="96">
        <f t="shared" si="90"/>
        <v>-40</v>
      </c>
      <c r="AA184" s="96">
        <f t="shared" si="100"/>
        <v>0</v>
      </c>
      <c r="AC184" s="104">
        <f t="shared" si="91"/>
        <v>-673.40359008313158</v>
      </c>
      <c r="AD184" s="104">
        <f t="shared" si="92"/>
        <v>1265.6737023777914</v>
      </c>
      <c r="AF184" s="49" t="str">
        <f t="shared" si="93"/>
        <v xml:space="preserve"> </v>
      </c>
      <c r="AG184" s="52">
        <f t="shared" si="94"/>
        <v>-673.40359008313158</v>
      </c>
    </row>
    <row r="185" spans="1:33" x14ac:dyDescent="0.25">
      <c r="A185" s="97">
        <v>-3.5</v>
      </c>
      <c r="B185" s="96">
        <v>16.3</v>
      </c>
      <c r="C185" s="98" t="s">
        <v>23</v>
      </c>
      <c r="D185" s="99" t="s">
        <v>1</v>
      </c>
      <c r="E185" s="100">
        <f t="shared" si="83"/>
        <v>95</v>
      </c>
      <c r="F185" s="101" t="s">
        <v>20</v>
      </c>
      <c r="G185" s="119">
        <f t="shared" si="107"/>
        <v>0.17676767676767677</v>
      </c>
      <c r="H185" s="115">
        <f t="shared" si="84"/>
        <v>7.575757575757576E-2</v>
      </c>
      <c r="I185" s="119">
        <f t="shared" si="95"/>
        <v>-32.67</v>
      </c>
      <c r="J185" s="115">
        <f t="shared" si="85"/>
        <v>7.4250000000000025</v>
      </c>
      <c r="K185" s="119">
        <f t="shared" si="86"/>
        <v>0.4375</v>
      </c>
      <c r="L185" s="115">
        <f t="shared" si="87"/>
        <v>0.14309764309764317</v>
      </c>
      <c r="M185" s="102">
        <f t="shared" si="88"/>
        <v>1155.5134680134686</v>
      </c>
      <c r="N185" s="96">
        <f t="shared" si="89"/>
        <v>43.014705882352942</v>
      </c>
      <c r="O185" s="105">
        <f t="shared" si="103"/>
        <v>16.3</v>
      </c>
      <c r="P185" s="104">
        <f t="shared" si="96"/>
        <v>-652.17391304347825</v>
      </c>
      <c r="Q185" s="96">
        <f t="shared" si="14"/>
        <v>-45</v>
      </c>
      <c r="R185" s="96">
        <f t="shared" si="97"/>
        <v>0</v>
      </c>
      <c r="S185" s="96">
        <f t="shared" si="104"/>
        <v>-2.4578947368421051</v>
      </c>
      <c r="T185" s="104">
        <f t="shared" si="105"/>
        <v>0</v>
      </c>
      <c r="U185" s="96">
        <f t="shared" si="17"/>
        <v>45</v>
      </c>
      <c r="V185" s="105">
        <f t="shared" si="106"/>
        <v>0</v>
      </c>
      <c r="W185" s="124">
        <f t="shared" si="98"/>
        <v>15.257894736842104</v>
      </c>
      <c r="X185" s="96">
        <f t="shared" si="99"/>
        <v>20.386099865047232</v>
      </c>
      <c r="Y185" s="34">
        <f t="shared" si="101"/>
        <v>-1182.608695652174</v>
      </c>
      <c r="Z185" s="96">
        <f t="shared" si="90"/>
        <v>-40</v>
      </c>
      <c r="AA185" s="96">
        <f t="shared" si="100"/>
        <v>0</v>
      </c>
      <c r="AC185" s="104">
        <f t="shared" si="91"/>
        <v>-679.26914068218366</v>
      </c>
      <c r="AD185" s="104">
        <f t="shared" si="92"/>
        <v>1263.5624588274047</v>
      </c>
      <c r="AF185" s="49" t="str">
        <f t="shared" si="93"/>
        <v xml:space="preserve"> </v>
      </c>
      <c r="AG185" s="52">
        <f t="shared" si="94"/>
        <v>-679.26914068218366</v>
      </c>
    </row>
    <row r="186" spans="1:33" x14ac:dyDescent="0.25">
      <c r="A186" s="97">
        <v>-3.5</v>
      </c>
      <c r="B186" s="97">
        <v>16.399999999999999</v>
      </c>
      <c r="C186" s="98" t="s">
        <v>23</v>
      </c>
      <c r="D186" s="99" t="s">
        <v>1</v>
      </c>
      <c r="E186" s="100">
        <f t="shared" si="83"/>
        <v>95</v>
      </c>
      <c r="F186" s="101" t="s">
        <v>20</v>
      </c>
      <c r="G186" s="119">
        <f t="shared" si="107"/>
        <v>0.17587939698492464</v>
      </c>
      <c r="H186" s="115">
        <f t="shared" si="84"/>
        <v>7.537688442211056E-2</v>
      </c>
      <c r="I186" s="119">
        <f t="shared" si="95"/>
        <v>-33.000833333333325</v>
      </c>
      <c r="J186" s="115">
        <f t="shared" si="85"/>
        <v>7.4624999999999986</v>
      </c>
      <c r="K186" s="119">
        <f t="shared" si="86"/>
        <v>0.4375</v>
      </c>
      <c r="L186" s="115">
        <f t="shared" si="87"/>
        <v>0.14237855946398659</v>
      </c>
      <c r="M186" s="102">
        <f t="shared" si="88"/>
        <v>1149.7068676716917</v>
      </c>
      <c r="N186" s="96">
        <f t="shared" si="89"/>
        <v>43.049807862843629</v>
      </c>
      <c r="O186" s="105">
        <f t="shared" si="103"/>
        <v>16.399999999999999</v>
      </c>
      <c r="P186" s="104">
        <f t="shared" si="96"/>
        <v>-652.17391304347825</v>
      </c>
      <c r="Q186" s="96">
        <f t="shared" si="14"/>
        <v>-45</v>
      </c>
      <c r="R186" s="96">
        <f t="shared" si="97"/>
        <v>0</v>
      </c>
      <c r="S186" s="96">
        <f t="shared" si="104"/>
        <v>-2.4526315789473685</v>
      </c>
      <c r="T186" s="104">
        <f t="shared" si="105"/>
        <v>0</v>
      </c>
      <c r="U186" s="96">
        <f t="shared" si="17"/>
        <v>45</v>
      </c>
      <c r="V186" s="105">
        <f t="shared" si="106"/>
        <v>0</v>
      </c>
      <c r="W186" s="124">
        <f t="shared" si="98"/>
        <v>15.352631578947367</v>
      </c>
      <c r="X186" s="96">
        <f t="shared" si="99"/>
        <v>20.480836707152495</v>
      </c>
      <c r="Y186" s="34">
        <f t="shared" si="101"/>
        <v>-1182.608695652174</v>
      </c>
      <c r="Z186" s="96">
        <f t="shared" si="90"/>
        <v>-40</v>
      </c>
      <c r="AA186" s="96">
        <f t="shared" si="100"/>
        <v>0</v>
      </c>
      <c r="AC186" s="104">
        <f t="shared" si="91"/>
        <v>-685.07574102396052</v>
      </c>
      <c r="AD186" s="104">
        <f t="shared" si="92"/>
        <v>1261.468336649016</v>
      </c>
      <c r="AF186" s="49" t="str">
        <f t="shared" si="93"/>
        <v xml:space="preserve"> </v>
      </c>
      <c r="AG186" s="52">
        <f t="shared" si="94"/>
        <v>-685.07574102396052</v>
      </c>
    </row>
    <row r="187" spans="1:33" x14ac:dyDescent="0.25">
      <c r="A187" s="97">
        <v>-3.5</v>
      </c>
      <c r="B187" s="96">
        <v>16.5</v>
      </c>
      <c r="C187" s="98" t="s">
        <v>23</v>
      </c>
      <c r="D187" s="99" t="s">
        <v>1</v>
      </c>
      <c r="E187" s="100">
        <f t="shared" si="83"/>
        <v>95</v>
      </c>
      <c r="F187" s="101" t="s">
        <v>20</v>
      </c>
      <c r="G187" s="119">
        <f t="shared" si="107"/>
        <v>0.17499999999999999</v>
      </c>
      <c r="H187" s="115">
        <f t="shared" si="84"/>
        <v>7.4999999999999997E-2</v>
      </c>
      <c r="I187" s="119">
        <f t="shared" si="95"/>
        <v>-33.333333333333336</v>
      </c>
      <c r="J187" s="115">
        <f t="shared" si="85"/>
        <v>7.5</v>
      </c>
      <c r="K187" s="119">
        <f t="shared" si="86"/>
        <v>0.4375</v>
      </c>
      <c r="L187" s="115">
        <f t="shared" si="87"/>
        <v>0.14166666666666666</v>
      </c>
      <c r="M187" s="102">
        <f t="shared" si="88"/>
        <v>1143.9583333333333</v>
      </c>
      <c r="N187" s="96">
        <f t="shared" si="89"/>
        <v>43.084558823529413</v>
      </c>
      <c r="O187" s="105">
        <f t="shared" si="103"/>
        <v>16.5</v>
      </c>
      <c r="P187" s="104">
        <f t="shared" si="96"/>
        <v>-652.17391304347825</v>
      </c>
      <c r="Q187" s="96">
        <f t="shared" si="14"/>
        <v>-45</v>
      </c>
      <c r="R187" s="96">
        <f t="shared" si="97"/>
        <v>0</v>
      </c>
      <c r="S187" s="96">
        <f t="shared" si="104"/>
        <v>-2.4473684210526319</v>
      </c>
      <c r="T187" s="104">
        <f t="shared" si="105"/>
        <v>0</v>
      </c>
      <c r="U187" s="96">
        <f t="shared" si="17"/>
        <v>45</v>
      </c>
      <c r="V187" s="105">
        <f t="shared" si="106"/>
        <v>0</v>
      </c>
      <c r="W187" s="124">
        <f t="shared" si="98"/>
        <v>15.44736842105263</v>
      </c>
      <c r="X187" s="96">
        <f t="shared" si="99"/>
        <v>20.575573549257758</v>
      </c>
      <c r="Y187" s="34">
        <f t="shared" si="101"/>
        <v>-1182.608695652174</v>
      </c>
      <c r="Z187" s="96">
        <f t="shared" si="90"/>
        <v>-40</v>
      </c>
      <c r="AA187" s="96">
        <f t="shared" si="100"/>
        <v>0</v>
      </c>
      <c r="AC187" s="104">
        <f t="shared" si="91"/>
        <v>-690.82427536231899</v>
      </c>
      <c r="AD187" s="104">
        <f t="shared" si="92"/>
        <v>1259.3911401721014</v>
      </c>
      <c r="AF187" s="49" t="str">
        <f t="shared" si="93"/>
        <v xml:space="preserve"> </v>
      </c>
      <c r="AG187" s="52">
        <f t="shared" si="94"/>
        <v>-690.82427536231899</v>
      </c>
    </row>
    <row r="188" spans="1:33" x14ac:dyDescent="0.25">
      <c r="A188" s="97">
        <v>-3.5</v>
      </c>
      <c r="B188" s="96">
        <v>16.600000000000001</v>
      </c>
      <c r="C188" s="98" t="s">
        <v>23</v>
      </c>
      <c r="D188" s="99" t="s">
        <v>1</v>
      </c>
      <c r="E188" s="100">
        <f t="shared" si="83"/>
        <v>95</v>
      </c>
      <c r="F188" s="101" t="s">
        <v>20</v>
      </c>
      <c r="G188" s="119">
        <f t="shared" si="107"/>
        <v>0.17412935323383083</v>
      </c>
      <c r="H188" s="115">
        <f t="shared" si="84"/>
        <v>7.4626865671641784E-2</v>
      </c>
      <c r="I188" s="119">
        <f t="shared" si="95"/>
        <v>-33.667500000000004</v>
      </c>
      <c r="J188" s="115">
        <f t="shared" si="85"/>
        <v>7.5375000000000014</v>
      </c>
      <c r="K188" s="119">
        <f t="shared" si="86"/>
        <v>0.4375</v>
      </c>
      <c r="L188" s="115">
        <f t="shared" si="87"/>
        <v>0.14096185737976788</v>
      </c>
      <c r="M188" s="102">
        <f t="shared" si="88"/>
        <v>1138.2669983416256</v>
      </c>
      <c r="N188" s="96">
        <f t="shared" si="89"/>
        <v>43.118964003511856</v>
      </c>
      <c r="O188" s="105">
        <f t="shared" si="103"/>
        <v>16.600000000000001</v>
      </c>
      <c r="P188" s="104">
        <f t="shared" si="96"/>
        <v>-652.17391304347825</v>
      </c>
      <c r="Q188" s="96">
        <f t="shared" si="14"/>
        <v>-45</v>
      </c>
      <c r="R188" s="96">
        <f t="shared" si="97"/>
        <v>0</v>
      </c>
      <c r="S188" s="96">
        <f t="shared" si="104"/>
        <v>-2.4421052631578948</v>
      </c>
      <c r="T188" s="104">
        <f t="shared" si="105"/>
        <v>0</v>
      </c>
      <c r="U188" s="96">
        <f t="shared" si="17"/>
        <v>45</v>
      </c>
      <c r="V188" s="105">
        <f t="shared" si="106"/>
        <v>0</v>
      </c>
      <c r="W188" s="124">
        <f t="shared" si="98"/>
        <v>15.542105263157897</v>
      </c>
      <c r="X188" s="96">
        <f t="shared" si="99"/>
        <v>20.670310391363024</v>
      </c>
      <c r="Y188" s="34">
        <f t="shared" si="101"/>
        <v>-1182.608695652174</v>
      </c>
      <c r="Z188" s="96">
        <f t="shared" si="90"/>
        <v>-40</v>
      </c>
      <c r="AA188" s="96">
        <f t="shared" si="100"/>
        <v>0</v>
      </c>
      <c r="AC188" s="104">
        <f t="shared" si="91"/>
        <v>-696.51561035402665</v>
      </c>
      <c r="AD188" s="104">
        <f t="shared" si="92"/>
        <v>1257.3306764092151</v>
      </c>
      <c r="AF188" s="49" t="str">
        <f t="shared" si="93"/>
        <v xml:space="preserve"> </v>
      </c>
      <c r="AG188" s="52">
        <f t="shared" si="94"/>
        <v>-696.51561035402665</v>
      </c>
    </row>
    <row r="189" spans="1:33" x14ac:dyDescent="0.25">
      <c r="A189" s="97">
        <v>-3.5</v>
      </c>
      <c r="B189" s="96">
        <v>16.7</v>
      </c>
      <c r="C189" s="98" t="s">
        <v>23</v>
      </c>
      <c r="D189" s="99" t="s">
        <v>1</v>
      </c>
      <c r="E189" s="100">
        <f t="shared" si="83"/>
        <v>95</v>
      </c>
      <c r="F189" s="101" t="s">
        <v>20</v>
      </c>
      <c r="G189" s="119">
        <f t="shared" si="107"/>
        <v>0.17326732673267328</v>
      </c>
      <c r="H189" s="115">
        <f t="shared" si="84"/>
        <v>7.4257425742574254E-2</v>
      </c>
      <c r="I189" s="119">
        <f t="shared" si="95"/>
        <v>-34.00333333333333</v>
      </c>
      <c r="J189" s="115">
        <f t="shared" si="85"/>
        <v>7.5749999999999975</v>
      </c>
      <c r="K189" s="119">
        <f t="shared" si="86"/>
        <v>0.4375</v>
      </c>
      <c r="L189" s="115">
        <f t="shared" si="87"/>
        <v>0.14026402640264024</v>
      </c>
      <c r="M189" s="102">
        <f t="shared" si="88"/>
        <v>1132.63201320132</v>
      </c>
      <c r="N189" s="96">
        <f t="shared" si="89"/>
        <v>43.153028538147936</v>
      </c>
      <c r="O189" s="105">
        <f t="shared" si="103"/>
        <v>16.7</v>
      </c>
      <c r="P189" s="104">
        <f t="shared" si="96"/>
        <v>-652.17391304347825</v>
      </c>
      <c r="Q189" s="96">
        <f t="shared" si="14"/>
        <v>-45</v>
      </c>
      <c r="R189" s="96">
        <f t="shared" si="97"/>
        <v>0</v>
      </c>
      <c r="S189" s="96">
        <f t="shared" si="104"/>
        <v>-2.4368421052631577</v>
      </c>
      <c r="T189" s="104">
        <f t="shared" si="105"/>
        <v>0</v>
      </c>
      <c r="U189" s="96">
        <f t="shared" si="17"/>
        <v>45</v>
      </c>
      <c r="V189" s="105">
        <f t="shared" si="106"/>
        <v>0</v>
      </c>
      <c r="W189" s="124">
        <f t="shared" si="98"/>
        <v>15.63684210526316</v>
      </c>
      <c r="X189" s="96">
        <f t="shared" si="99"/>
        <v>20.765047233468287</v>
      </c>
      <c r="Y189" s="34">
        <f t="shared" si="101"/>
        <v>-1182.608695652174</v>
      </c>
      <c r="Z189" s="96">
        <f t="shared" si="90"/>
        <v>-40</v>
      </c>
      <c r="AA189" s="96">
        <f t="shared" si="100"/>
        <v>0</v>
      </c>
      <c r="AC189" s="104">
        <f t="shared" si="91"/>
        <v>-702.15059549433226</v>
      </c>
      <c r="AD189" s="104">
        <f t="shared" si="92"/>
        <v>1255.2867550194001</v>
      </c>
      <c r="AF189" s="49" t="str">
        <f t="shared" si="93"/>
        <v xml:space="preserve"> </v>
      </c>
      <c r="AG189" s="52">
        <f t="shared" si="94"/>
        <v>-702.15059549433226</v>
      </c>
    </row>
    <row r="190" spans="1:33" x14ac:dyDescent="0.25">
      <c r="A190" s="97">
        <v>-3.5</v>
      </c>
      <c r="B190" s="97">
        <v>16.8</v>
      </c>
      <c r="C190" s="98" t="s">
        <v>23</v>
      </c>
      <c r="D190" s="99" t="s">
        <v>1</v>
      </c>
      <c r="E190" s="100">
        <f t="shared" si="83"/>
        <v>95</v>
      </c>
      <c r="F190" s="101" t="s">
        <v>20</v>
      </c>
      <c r="G190" s="119">
        <f t="shared" si="107"/>
        <v>0.17241379310344826</v>
      </c>
      <c r="H190" s="115">
        <f t="shared" si="84"/>
        <v>7.389162561576354E-2</v>
      </c>
      <c r="I190" s="119">
        <f t="shared" si="95"/>
        <v>-34.340833333333336</v>
      </c>
      <c r="J190" s="115">
        <f t="shared" si="85"/>
        <v>7.6125000000000025</v>
      </c>
      <c r="K190" s="119">
        <f t="shared" si="86"/>
        <v>0.4375</v>
      </c>
      <c r="L190" s="115">
        <f t="shared" si="87"/>
        <v>0.13957307060755342</v>
      </c>
      <c r="M190" s="102">
        <f t="shared" si="88"/>
        <v>1127.0525451559938</v>
      </c>
      <c r="N190" s="96">
        <f t="shared" si="89"/>
        <v>43.186757461605325</v>
      </c>
      <c r="O190" s="105">
        <f t="shared" si="103"/>
        <v>16.8</v>
      </c>
      <c r="P190" s="104">
        <f t="shared" si="96"/>
        <v>-652.17391304347825</v>
      </c>
      <c r="Q190" s="96">
        <f t="shared" si="14"/>
        <v>-45</v>
      </c>
      <c r="R190" s="96">
        <f t="shared" si="97"/>
        <v>0</v>
      </c>
      <c r="S190" s="96">
        <f t="shared" si="104"/>
        <v>-2.4315789473684211</v>
      </c>
      <c r="T190" s="104">
        <f t="shared" si="105"/>
        <v>0</v>
      </c>
      <c r="U190" s="96">
        <f t="shared" si="17"/>
        <v>45</v>
      </c>
      <c r="V190" s="105">
        <f t="shared" si="106"/>
        <v>0</v>
      </c>
      <c r="W190" s="124">
        <f t="shared" si="98"/>
        <v>15.731578947368423</v>
      </c>
      <c r="X190" s="96">
        <f t="shared" si="99"/>
        <v>20.85978407557355</v>
      </c>
      <c r="Y190" s="34">
        <f t="shared" si="101"/>
        <v>-1182.608695652174</v>
      </c>
      <c r="Z190" s="96">
        <f t="shared" si="90"/>
        <v>-40</v>
      </c>
      <c r="AA190" s="96">
        <f t="shared" si="100"/>
        <v>0</v>
      </c>
      <c r="AC190" s="104">
        <f t="shared" si="91"/>
        <v>-707.73006353965843</v>
      </c>
      <c r="AD190" s="104">
        <f t="shared" si="92"/>
        <v>1253.2591882718036</v>
      </c>
      <c r="AF190" s="49" t="str">
        <f t="shared" si="93"/>
        <v xml:space="preserve"> </v>
      </c>
      <c r="AG190" s="52">
        <f t="shared" si="94"/>
        <v>-707.73006353965843</v>
      </c>
    </row>
    <row r="191" spans="1:33" x14ac:dyDescent="0.25">
      <c r="A191" s="97">
        <v>-3.5</v>
      </c>
      <c r="B191" s="96">
        <v>16.899999999999999</v>
      </c>
      <c r="C191" s="98" t="s">
        <v>23</v>
      </c>
      <c r="D191" s="99" t="s">
        <v>1</v>
      </c>
      <c r="E191" s="100">
        <f t="shared" si="83"/>
        <v>95</v>
      </c>
      <c r="F191" s="101" t="s">
        <v>20</v>
      </c>
      <c r="G191" s="119">
        <f t="shared" si="107"/>
        <v>0.17156862745098039</v>
      </c>
      <c r="H191" s="115">
        <f t="shared" si="84"/>
        <v>7.3529411764705885E-2</v>
      </c>
      <c r="I191" s="119">
        <f t="shared" si="95"/>
        <v>-34.68</v>
      </c>
      <c r="J191" s="115">
        <f t="shared" si="85"/>
        <v>7.6499999999999986</v>
      </c>
      <c r="K191" s="119">
        <f t="shared" si="86"/>
        <v>0.4375</v>
      </c>
      <c r="L191" s="115">
        <f t="shared" si="87"/>
        <v>0.13888888888888887</v>
      </c>
      <c r="M191" s="102">
        <f t="shared" si="88"/>
        <v>1121.5277777777776</v>
      </c>
      <c r="N191" s="96">
        <f t="shared" si="89"/>
        <v>43.220155709342563</v>
      </c>
      <c r="O191" s="105">
        <f t="shared" si="103"/>
        <v>16.899999999999999</v>
      </c>
      <c r="P191" s="104">
        <f t="shared" si="96"/>
        <v>-652.17391304347825</v>
      </c>
      <c r="Q191" s="96">
        <f t="shared" si="14"/>
        <v>-45</v>
      </c>
      <c r="R191" s="96">
        <f t="shared" si="97"/>
        <v>0</v>
      </c>
      <c r="S191" s="96">
        <f t="shared" si="104"/>
        <v>-2.4263157894736844</v>
      </c>
      <c r="T191" s="104">
        <f t="shared" si="105"/>
        <v>0</v>
      </c>
      <c r="U191" s="96">
        <f t="shared" si="17"/>
        <v>45</v>
      </c>
      <c r="V191" s="105">
        <f t="shared" si="106"/>
        <v>0</v>
      </c>
      <c r="W191" s="124">
        <f t="shared" si="98"/>
        <v>15.826315789473682</v>
      </c>
      <c r="X191" s="96">
        <f t="shared" si="99"/>
        <v>20.95452091767881</v>
      </c>
      <c r="Y191" s="34">
        <f t="shared" si="101"/>
        <v>-1182.608695652174</v>
      </c>
      <c r="Z191" s="96">
        <f t="shared" si="90"/>
        <v>-40</v>
      </c>
      <c r="AA191" s="96">
        <f t="shared" si="100"/>
        <v>0</v>
      </c>
      <c r="AC191" s="104">
        <f t="shared" si="91"/>
        <v>-713.25483091787464</v>
      </c>
      <c r="AD191" s="104">
        <f t="shared" si="92"/>
        <v>1251.2477910095197</v>
      </c>
      <c r="AF191" s="49" t="str">
        <f t="shared" si="93"/>
        <v xml:space="preserve"> </v>
      </c>
      <c r="AG191" s="52">
        <f t="shared" si="94"/>
        <v>-713.25483091787464</v>
      </c>
    </row>
    <row r="192" spans="1:33" x14ac:dyDescent="0.25">
      <c r="A192" s="97">
        <v>-3.5</v>
      </c>
      <c r="B192" s="96">
        <v>17</v>
      </c>
      <c r="C192" s="98" t="s">
        <v>23</v>
      </c>
      <c r="D192" s="99" t="s">
        <v>1</v>
      </c>
      <c r="E192" s="100">
        <f t="shared" si="83"/>
        <v>95</v>
      </c>
      <c r="F192" s="101" t="s">
        <v>20</v>
      </c>
      <c r="G192" s="119">
        <f t="shared" si="107"/>
        <v>0.17073170731707318</v>
      </c>
      <c r="H192" s="115">
        <f t="shared" si="84"/>
        <v>7.3170731707317069E-2</v>
      </c>
      <c r="I192" s="119">
        <f t="shared" si="95"/>
        <v>-35.020833333333336</v>
      </c>
      <c r="J192" s="115">
        <f t="shared" si="85"/>
        <v>7.6875</v>
      </c>
      <c r="K192" s="119">
        <f t="shared" si="86"/>
        <v>0.4375</v>
      </c>
      <c r="L192" s="115">
        <f t="shared" si="87"/>
        <v>0.13821138211382111</v>
      </c>
      <c r="M192" s="102">
        <f t="shared" si="88"/>
        <v>1116.0569105691054</v>
      </c>
      <c r="N192" s="96">
        <f t="shared" si="89"/>
        <v>43.253228120516496</v>
      </c>
      <c r="O192" s="105">
        <f t="shared" si="103"/>
        <v>17</v>
      </c>
      <c r="P192" s="104">
        <f t="shared" si="96"/>
        <v>-652.17391304347825</v>
      </c>
      <c r="Q192" s="96">
        <f t="shared" si="14"/>
        <v>-45</v>
      </c>
      <c r="R192" s="96">
        <f t="shared" si="97"/>
        <v>0</v>
      </c>
      <c r="S192" s="96">
        <f t="shared" si="104"/>
        <v>-2.4210526315789473</v>
      </c>
      <c r="T192" s="104">
        <f t="shared" si="105"/>
        <v>0</v>
      </c>
      <c r="U192" s="96">
        <f t="shared" si="17"/>
        <v>45</v>
      </c>
      <c r="V192" s="105">
        <f t="shared" si="106"/>
        <v>0</v>
      </c>
      <c r="W192" s="124">
        <f t="shared" si="98"/>
        <v>15.921052631578949</v>
      </c>
      <c r="X192" s="96">
        <f t="shared" si="99"/>
        <v>21.049257759784076</v>
      </c>
      <c r="Y192" s="34">
        <f t="shared" si="101"/>
        <v>-1182.608695652174</v>
      </c>
      <c r="Z192" s="96">
        <f t="shared" si="90"/>
        <v>-40</v>
      </c>
      <c r="AA192" s="96">
        <f t="shared" si="100"/>
        <v>0</v>
      </c>
      <c r="AC192" s="104">
        <f t="shared" si="91"/>
        <v>-718.72569812654683</v>
      </c>
      <c r="AD192" s="104">
        <f t="shared" si="92"/>
        <v>1249.2523806136787</v>
      </c>
      <c r="AF192" s="49" t="str">
        <f t="shared" si="93"/>
        <v xml:space="preserve"> </v>
      </c>
      <c r="AG192" s="52">
        <f t="shared" si="94"/>
        <v>-718.72569812654683</v>
      </c>
    </row>
    <row r="193" spans="1:33" x14ac:dyDescent="0.25">
      <c r="A193" s="97">
        <v>-3.5</v>
      </c>
      <c r="B193" s="96">
        <v>17.100000000000001</v>
      </c>
      <c r="C193" s="98" t="s">
        <v>23</v>
      </c>
      <c r="D193" s="99" t="s">
        <v>1</v>
      </c>
      <c r="E193" s="100">
        <f t="shared" si="83"/>
        <v>95</v>
      </c>
      <c r="F193" s="101" t="s">
        <v>20</v>
      </c>
      <c r="G193" s="119">
        <f t="shared" si="107"/>
        <v>0.1699029126213592</v>
      </c>
      <c r="H193" s="115">
        <f t="shared" si="84"/>
        <v>7.281553398058252E-2</v>
      </c>
      <c r="I193" s="119">
        <f t="shared" si="95"/>
        <v>-35.363333333333337</v>
      </c>
      <c r="J193" s="115">
        <f t="shared" si="85"/>
        <v>7.7250000000000014</v>
      </c>
      <c r="K193" s="119">
        <f t="shared" si="86"/>
        <v>0.4375</v>
      </c>
      <c r="L193" s="115">
        <f t="shared" si="87"/>
        <v>0.13754045307443363</v>
      </c>
      <c r="M193" s="102">
        <f t="shared" si="88"/>
        <v>1110.6391585760516</v>
      </c>
      <c r="N193" s="96">
        <f t="shared" si="89"/>
        <v>43.285979440319814</v>
      </c>
      <c r="O193" s="105">
        <f t="shared" si="103"/>
        <v>17.100000000000001</v>
      </c>
      <c r="P193" s="104">
        <f t="shared" si="96"/>
        <v>-652.17391304347825</v>
      </c>
      <c r="Q193" s="96">
        <f t="shared" si="14"/>
        <v>-45</v>
      </c>
      <c r="R193" s="96">
        <f t="shared" si="97"/>
        <v>0</v>
      </c>
      <c r="S193" s="96">
        <f t="shared" si="104"/>
        <v>-2.4157894736842103</v>
      </c>
      <c r="T193" s="104">
        <f t="shared" si="105"/>
        <v>0</v>
      </c>
      <c r="U193" s="96">
        <f t="shared" si="17"/>
        <v>45</v>
      </c>
      <c r="V193" s="105">
        <f t="shared" si="106"/>
        <v>0</v>
      </c>
      <c r="W193" s="124">
        <f t="shared" si="98"/>
        <v>16.015789473684212</v>
      </c>
      <c r="X193" s="96">
        <f t="shared" si="99"/>
        <v>21.143994601889339</v>
      </c>
      <c r="Y193" s="34">
        <f t="shared" si="101"/>
        <v>-1182.608695652174</v>
      </c>
      <c r="Z193" s="96">
        <f t="shared" si="90"/>
        <v>-40</v>
      </c>
      <c r="AA193" s="96">
        <f t="shared" si="100"/>
        <v>0</v>
      </c>
      <c r="AC193" s="104">
        <f t="shared" si="91"/>
        <v>-724.14345011960063</v>
      </c>
      <c r="AD193" s="104">
        <f t="shared" si="92"/>
        <v>1247.2727769678056</v>
      </c>
      <c r="AF193" s="49" t="str">
        <f t="shared" si="93"/>
        <v xml:space="preserve"> </v>
      </c>
      <c r="AG193" s="52">
        <f t="shared" si="94"/>
        <v>-724.14345011960063</v>
      </c>
    </row>
    <row r="194" spans="1:33" x14ac:dyDescent="0.25">
      <c r="A194" s="97">
        <v>-3.5</v>
      </c>
      <c r="B194" s="97">
        <v>17.2</v>
      </c>
      <c r="C194" s="98" t="s">
        <v>23</v>
      </c>
      <c r="D194" s="99" t="s">
        <v>1</v>
      </c>
      <c r="E194" s="100">
        <f t="shared" si="83"/>
        <v>95</v>
      </c>
      <c r="F194" s="101" t="s">
        <v>20</v>
      </c>
      <c r="G194" s="119">
        <f t="shared" si="107"/>
        <v>0.16908212560386474</v>
      </c>
      <c r="H194" s="115">
        <f t="shared" si="84"/>
        <v>7.2463768115942032E-2</v>
      </c>
      <c r="I194" s="119">
        <f t="shared" si="95"/>
        <v>-35.707499999999996</v>
      </c>
      <c r="J194" s="115">
        <f t="shared" si="85"/>
        <v>7.7624999999999975</v>
      </c>
      <c r="K194" s="119">
        <f t="shared" si="86"/>
        <v>0.4375</v>
      </c>
      <c r="L194" s="115">
        <f t="shared" si="87"/>
        <v>0.13687600644122383</v>
      </c>
      <c r="M194" s="102">
        <f t="shared" si="88"/>
        <v>1105.2737520128824</v>
      </c>
      <c r="N194" s="96">
        <f t="shared" si="89"/>
        <v>43.318414322250639</v>
      </c>
      <c r="O194" s="105">
        <f t="shared" si="103"/>
        <v>17.2</v>
      </c>
      <c r="P194" s="104">
        <f t="shared" si="96"/>
        <v>-652.17391304347825</v>
      </c>
      <c r="Q194" s="96">
        <f t="shared" si="14"/>
        <v>-45</v>
      </c>
      <c r="R194" s="96">
        <f t="shared" si="97"/>
        <v>0</v>
      </c>
      <c r="S194" s="96">
        <f t="shared" si="104"/>
        <v>-2.4105263157894736</v>
      </c>
      <c r="T194" s="104">
        <f t="shared" si="105"/>
        <v>0</v>
      </c>
      <c r="U194" s="96">
        <f t="shared" si="17"/>
        <v>45</v>
      </c>
      <c r="V194" s="105">
        <f t="shared" si="106"/>
        <v>0</v>
      </c>
      <c r="W194" s="124">
        <f t="shared" si="98"/>
        <v>16.110526315789471</v>
      </c>
      <c r="X194" s="96">
        <f t="shared" si="99"/>
        <v>21.238731443994599</v>
      </c>
      <c r="Y194" s="34">
        <f t="shared" si="101"/>
        <v>-1182.608695652174</v>
      </c>
      <c r="Z194" s="96">
        <f t="shared" si="90"/>
        <v>-40</v>
      </c>
      <c r="AA194" s="96">
        <f t="shared" si="100"/>
        <v>0</v>
      </c>
      <c r="AC194" s="104">
        <f t="shared" si="91"/>
        <v>-729.50885668276987</v>
      </c>
      <c r="AD194" s="104">
        <f t="shared" si="92"/>
        <v>1245.3088024224601</v>
      </c>
      <c r="AF194" s="49" t="str">
        <f t="shared" si="93"/>
        <v xml:space="preserve"> </v>
      </c>
      <c r="AG194" s="52">
        <f t="shared" si="94"/>
        <v>-729.50885668276987</v>
      </c>
    </row>
    <row r="195" spans="1:33" x14ac:dyDescent="0.25">
      <c r="A195" s="97">
        <v>-3.5</v>
      </c>
      <c r="B195" s="96">
        <v>17.3</v>
      </c>
      <c r="C195" s="98" t="s">
        <v>23</v>
      </c>
      <c r="D195" s="99" t="s">
        <v>1</v>
      </c>
      <c r="E195" s="100">
        <f t="shared" si="83"/>
        <v>95</v>
      </c>
      <c r="F195" s="101" t="s">
        <v>20</v>
      </c>
      <c r="G195" s="119">
        <f t="shared" si="107"/>
        <v>0.16826923076923075</v>
      </c>
      <c r="H195" s="115">
        <f t="shared" si="84"/>
        <v>7.2115384615384609E-2</v>
      </c>
      <c r="I195" s="119">
        <f t="shared" si="95"/>
        <v>-36.053333333333335</v>
      </c>
      <c r="J195" s="115">
        <f t="shared" si="85"/>
        <v>7.8000000000000025</v>
      </c>
      <c r="K195" s="119">
        <f t="shared" si="86"/>
        <v>0.4375</v>
      </c>
      <c r="L195" s="115">
        <f t="shared" si="87"/>
        <v>0.13621794871794876</v>
      </c>
      <c r="M195" s="102">
        <f t="shared" si="88"/>
        <v>1099.9599358974363</v>
      </c>
      <c r="N195" s="96">
        <f t="shared" si="89"/>
        <v>43.35053733031674</v>
      </c>
      <c r="O195" s="105">
        <f t="shared" si="103"/>
        <v>17.3</v>
      </c>
      <c r="P195" s="104">
        <f t="shared" si="96"/>
        <v>-652.17391304347825</v>
      </c>
      <c r="Q195" s="96">
        <f t="shared" si="14"/>
        <v>-45</v>
      </c>
      <c r="R195" s="96">
        <f t="shared" si="97"/>
        <v>0</v>
      </c>
      <c r="S195" s="96">
        <f t="shared" si="104"/>
        <v>-2.405263157894737</v>
      </c>
      <c r="T195" s="104">
        <f t="shared" si="105"/>
        <v>0</v>
      </c>
      <c r="U195" s="96">
        <f t="shared" si="17"/>
        <v>45</v>
      </c>
      <c r="V195" s="105">
        <f t="shared" si="106"/>
        <v>0</v>
      </c>
      <c r="W195" s="124">
        <f t="shared" si="98"/>
        <v>16.205263157894738</v>
      </c>
      <c r="X195" s="96">
        <f t="shared" si="99"/>
        <v>21.333468286099865</v>
      </c>
      <c r="Y195" s="34">
        <f t="shared" si="101"/>
        <v>-1182.608695652174</v>
      </c>
      <c r="Z195" s="96">
        <f t="shared" si="90"/>
        <v>-40</v>
      </c>
      <c r="AA195" s="96">
        <f t="shared" si="100"/>
        <v>0</v>
      </c>
      <c r="AC195" s="104">
        <f t="shared" si="91"/>
        <v>-734.82267279821599</v>
      </c>
      <c r="AD195" s="104">
        <f t="shared" si="92"/>
        <v>1243.3602817601811</v>
      </c>
      <c r="AF195" s="49" t="str">
        <f t="shared" si="93"/>
        <v xml:space="preserve"> </v>
      </c>
      <c r="AG195" s="52">
        <f t="shared" si="94"/>
        <v>-734.82267279821599</v>
      </c>
    </row>
    <row r="196" spans="1:33" x14ac:dyDescent="0.25">
      <c r="A196" s="97">
        <v>-3.5</v>
      </c>
      <c r="B196" s="96">
        <v>17.399999999999999</v>
      </c>
      <c r="C196" s="98" t="s">
        <v>23</v>
      </c>
      <c r="D196" s="99" t="s">
        <v>1</v>
      </c>
      <c r="E196" s="100">
        <f t="shared" si="83"/>
        <v>95</v>
      </c>
      <c r="F196" s="101" t="s">
        <v>20</v>
      </c>
      <c r="G196" s="119">
        <f t="shared" si="107"/>
        <v>0.1674641148325359</v>
      </c>
      <c r="H196" s="115">
        <f t="shared" si="84"/>
        <v>7.1770334928229665E-2</v>
      </c>
      <c r="I196" s="119">
        <f t="shared" si="95"/>
        <v>-36.400833333333331</v>
      </c>
      <c r="J196" s="115">
        <f t="shared" si="85"/>
        <v>7.8374999999999986</v>
      </c>
      <c r="K196" s="119">
        <f t="shared" si="86"/>
        <v>0.4375</v>
      </c>
      <c r="L196" s="115">
        <f t="shared" si="87"/>
        <v>0.13556618819776711</v>
      </c>
      <c r="M196" s="102">
        <f t="shared" si="88"/>
        <v>1094.6969696969695</v>
      </c>
      <c r="N196" s="96">
        <f t="shared" si="89"/>
        <v>43.382352941176471</v>
      </c>
      <c r="O196" s="105">
        <f t="shared" si="103"/>
        <v>17.399999999999999</v>
      </c>
      <c r="P196" s="104">
        <f t="shared" si="96"/>
        <v>-652.17391304347825</v>
      </c>
      <c r="Q196" s="96">
        <f t="shared" si="14"/>
        <v>-45</v>
      </c>
      <c r="R196" s="96">
        <f t="shared" si="97"/>
        <v>0</v>
      </c>
      <c r="S196" s="96">
        <f t="shared" si="104"/>
        <v>-2.4000000000000004</v>
      </c>
      <c r="T196" s="104">
        <f t="shared" si="105"/>
        <v>0</v>
      </c>
      <c r="U196" s="96">
        <f t="shared" si="17"/>
        <v>45</v>
      </c>
      <c r="V196" s="105">
        <f t="shared" si="106"/>
        <v>0</v>
      </c>
      <c r="W196" s="124">
        <f t="shared" si="98"/>
        <v>16.299999999999997</v>
      </c>
      <c r="X196" s="96">
        <f t="shared" si="99"/>
        <v>21.428205128205125</v>
      </c>
      <c r="Y196" s="34">
        <f t="shared" si="101"/>
        <v>-1182.608695652174</v>
      </c>
      <c r="Z196" s="96">
        <f t="shared" si="90"/>
        <v>-40</v>
      </c>
      <c r="AA196" s="96">
        <f t="shared" si="100"/>
        <v>0</v>
      </c>
      <c r="AC196" s="104">
        <f t="shared" si="91"/>
        <v>-740.08563899868273</v>
      </c>
      <c r="AD196" s="104">
        <f t="shared" si="92"/>
        <v>1241.4270421607378</v>
      </c>
      <c r="AF196" s="49" t="str">
        <f t="shared" si="93"/>
        <v xml:space="preserve"> </v>
      </c>
      <c r="AG196" s="52">
        <f t="shared" si="94"/>
        <v>-740.08563899868273</v>
      </c>
    </row>
    <row r="197" spans="1:33" x14ac:dyDescent="0.25">
      <c r="A197" s="97">
        <v>-3.5</v>
      </c>
      <c r="B197" s="96">
        <v>17.5</v>
      </c>
      <c r="C197" s="98" t="s">
        <v>23</v>
      </c>
      <c r="D197" s="99" t="s">
        <v>1</v>
      </c>
      <c r="E197" s="100">
        <f t="shared" si="83"/>
        <v>95</v>
      </c>
      <c r="F197" s="101" t="s">
        <v>20</v>
      </c>
      <c r="G197" s="119">
        <f>A197/(A197-B197)</f>
        <v>0.16666666666666666</v>
      </c>
      <c r="H197" s="115">
        <f t="shared" si="84"/>
        <v>7.1428571428571425E-2</v>
      </c>
      <c r="I197" s="119">
        <f t="shared" si="95"/>
        <v>-36.75</v>
      </c>
      <c r="J197" s="115">
        <f t="shared" si="85"/>
        <v>7.875</v>
      </c>
      <c r="K197" s="119">
        <f t="shared" si="86"/>
        <v>0.4375</v>
      </c>
      <c r="L197" s="115">
        <f t="shared" si="87"/>
        <v>0.13492063492063491</v>
      </c>
      <c r="M197" s="102">
        <f t="shared" si="88"/>
        <v>1089.484126984127</v>
      </c>
      <c r="N197" s="96">
        <f t="shared" si="89"/>
        <v>43.413865546218489</v>
      </c>
      <c r="O197" s="105">
        <f t="shared" si="103"/>
        <v>17.5</v>
      </c>
      <c r="P197" s="104">
        <f t="shared" si="96"/>
        <v>-652.17391304347825</v>
      </c>
      <c r="Q197" s="96">
        <f t="shared" si="14"/>
        <v>-45</v>
      </c>
      <c r="R197" s="96">
        <f t="shared" si="97"/>
        <v>0</v>
      </c>
      <c r="S197" s="96">
        <f t="shared" si="104"/>
        <v>-2.3947368421052633</v>
      </c>
      <c r="T197" s="104">
        <f t="shared" si="105"/>
        <v>0</v>
      </c>
      <c r="U197" s="96">
        <f t="shared" si="17"/>
        <v>45</v>
      </c>
      <c r="V197" s="105">
        <f t="shared" si="106"/>
        <v>0</v>
      </c>
      <c r="W197" s="124">
        <f t="shared" si="98"/>
        <v>16.394736842105264</v>
      </c>
      <c r="X197" s="96">
        <f t="shared" si="99"/>
        <v>21.522941970310391</v>
      </c>
      <c r="Y197" s="34">
        <f t="shared" si="101"/>
        <v>-1182.608695652174</v>
      </c>
      <c r="Z197" s="96">
        <f t="shared" si="90"/>
        <v>-40</v>
      </c>
      <c r="AA197" s="96">
        <f t="shared" si="100"/>
        <v>0</v>
      </c>
      <c r="AC197" s="104">
        <f t="shared" si="91"/>
        <v>-745.29848171152526</v>
      </c>
      <c r="AD197" s="104">
        <f t="shared" si="92"/>
        <v>1239.5089131667162</v>
      </c>
      <c r="AF197" s="49" t="str">
        <f t="shared" si="93"/>
        <v xml:space="preserve"> </v>
      </c>
      <c r="AG197" s="52">
        <f t="shared" si="94"/>
        <v>-745.29848171152526</v>
      </c>
    </row>
    <row r="198" spans="1:33" x14ac:dyDescent="0.25">
      <c r="A198" s="97">
        <v>-3.5</v>
      </c>
      <c r="B198" s="97">
        <v>17.600000000000001</v>
      </c>
      <c r="C198" s="98" t="s">
        <v>23</v>
      </c>
      <c r="D198" s="99" t="s">
        <v>1</v>
      </c>
      <c r="E198" s="100">
        <f t="shared" si="83"/>
        <v>95</v>
      </c>
      <c r="F198" s="101" t="s">
        <v>20</v>
      </c>
      <c r="G198" s="119">
        <f t="shared" ref="G198:G213" si="108">A198/(A198-B198)</f>
        <v>0.16587677725118483</v>
      </c>
      <c r="H198" s="115">
        <f t="shared" si="84"/>
        <v>7.1090047393364927E-2</v>
      </c>
      <c r="I198" s="119">
        <f t="shared" si="95"/>
        <v>-37.100833333333334</v>
      </c>
      <c r="J198" s="115">
        <f t="shared" si="85"/>
        <v>7.9125000000000014</v>
      </c>
      <c r="K198" s="119">
        <f t="shared" si="86"/>
        <v>0.4375</v>
      </c>
      <c r="L198" s="115">
        <f t="shared" si="87"/>
        <v>0.13428120063191157</v>
      </c>
      <c r="M198" s="102">
        <f t="shared" si="88"/>
        <v>1084.3206951026859</v>
      </c>
      <c r="N198" s="96">
        <f t="shared" si="89"/>
        <v>43.44507945358238</v>
      </c>
      <c r="O198" s="105">
        <f t="shared" si="103"/>
        <v>17.600000000000001</v>
      </c>
      <c r="P198" s="104">
        <f t="shared" si="96"/>
        <v>-652.17391304347825</v>
      </c>
      <c r="Q198" s="96">
        <f t="shared" si="14"/>
        <v>-45</v>
      </c>
      <c r="R198" s="96">
        <f t="shared" si="97"/>
        <v>0</v>
      </c>
      <c r="S198" s="96">
        <f t="shared" si="104"/>
        <v>-2.3894736842105262</v>
      </c>
      <c r="T198" s="104">
        <f t="shared" si="105"/>
        <v>0</v>
      </c>
      <c r="U198" s="96">
        <f t="shared" si="17"/>
        <v>45</v>
      </c>
      <c r="V198" s="105">
        <f t="shared" si="106"/>
        <v>0</v>
      </c>
      <c r="W198" s="124">
        <f t="shared" si="98"/>
        <v>16.489473684210527</v>
      </c>
      <c r="X198" s="96">
        <f t="shared" si="99"/>
        <v>21.617678812415654</v>
      </c>
      <c r="Y198" s="34">
        <f t="shared" si="101"/>
        <v>-1182.608695652174</v>
      </c>
      <c r="Z198" s="96">
        <f t="shared" si="90"/>
        <v>-40</v>
      </c>
      <c r="AA198" s="96">
        <f t="shared" si="100"/>
        <v>0</v>
      </c>
      <c r="AC198" s="104">
        <f t="shared" si="91"/>
        <v>-750.46191359296631</v>
      </c>
      <c r="AD198" s="104">
        <f t="shared" si="92"/>
        <v>1237.6057266494333</v>
      </c>
      <c r="AF198" s="49" t="str">
        <f t="shared" si="93"/>
        <v xml:space="preserve"> </v>
      </c>
      <c r="AG198" s="52">
        <f t="shared" si="94"/>
        <v>-750.46191359296631</v>
      </c>
    </row>
    <row r="199" spans="1:33" x14ac:dyDescent="0.25">
      <c r="A199" s="97">
        <v>-3.5</v>
      </c>
      <c r="B199" s="96">
        <v>17.7</v>
      </c>
      <c r="C199" s="98" t="s">
        <v>23</v>
      </c>
      <c r="D199" s="99" t="s">
        <v>1</v>
      </c>
      <c r="E199" s="100">
        <f t="shared" si="83"/>
        <v>95</v>
      </c>
      <c r="F199" s="101" t="s">
        <v>20</v>
      </c>
      <c r="G199" s="119">
        <f t="shared" si="108"/>
        <v>0.16509433962264153</v>
      </c>
      <c r="H199" s="115">
        <f t="shared" si="84"/>
        <v>7.0754716981132074E-2</v>
      </c>
      <c r="I199" s="119">
        <f t="shared" si="95"/>
        <v>-37.453333333333333</v>
      </c>
      <c r="J199" s="115">
        <f t="shared" si="85"/>
        <v>7.9499999999999975</v>
      </c>
      <c r="K199" s="119">
        <f t="shared" si="86"/>
        <v>0.4375</v>
      </c>
      <c r="L199" s="115">
        <f t="shared" si="87"/>
        <v>0.13364779874213834</v>
      </c>
      <c r="M199" s="102">
        <f t="shared" si="88"/>
        <v>1079.2059748427671</v>
      </c>
      <c r="N199" s="96">
        <f t="shared" si="89"/>
        <v>43.475998890122092</v>
      </c>
      <c r="O199" s="105">
        <f t="shared" si="103"/>
        <v>17.7</v>
      </c>
      <c r="P199" s="104">
        <f t="shared" si="96"/>
        <v>-652.17391304347825</v>
      </c>
      <c r="Q199" s="96">
        <f t="shared" si="14"/>
        <v>-45</v>
      </c>
      <c r="R199" s="96">
        <f t="shared" si="97"/>
        <v>0</v>
      </c>
      <c r="S199" s="96">
        <f t="shared" si="104"/>
        <v>-2.3842105263157896</v>
      </c>
      <c r="T199" s="104">
        <f t="shared" si="105"/>
        <v>0</v>
      </c>
      <c r="U199" s="96">
        <f t="shared" si="17"/>
        <v>45</v>
      </c>
      <c r="V199" s="105">
        <f t="shared" si="106"/>
        <v>0</v>
      </c>
      <c r="W199" s="124">
        <f t="shared" si="98"/>
        <v>16.58421052631579</v>
      </c>
      <c r="X199" s="96">
        <f t="shared" si="99"/>
        <v>21.712415654520917</v>
      </c>
      <c r="Y199" s="34">
        <f t="shared" si="101"/>
        <v>-1182.608695652174</v>
      </c>
      <c r="Z199" s="96">
        <f t="shared" si="90"/>
        <v>-40</v>
      </c>
      <c r="AA199" s="96">
        <f t="shared" si="100"/>
        <v>0</v>
      </c>
      <c r="AC199" s="104">
        <f t="shared" si="91"/>
        <v>-755.57663385288515</v>
      </c>
      <c r="AD199" s="104">
        <f t="shared" si="92"/>
        <v>1235.7173167752073</v>
      </c>
      <c r="AF199" s="49" t="str">
        <f t="shared" si="93"/>
        <v xml:space="preserve"> </v>
      </c>
      <c r="AG199" s="52">
        <f t="shared" si="94"/>
        <v>-755.57663385288515</v>
      </c>
    </row>
    <row r="200" spans="1:33" x14ac:dyDescent="0.25">
      <c r="A200" s="97">
        <v>-3.5</v>
      </c>
      <c r="B200" s="96">
        <v>17.8</v>
      </c>
      <c r="C200" s="98" t="s">
        <v>23</v>
      </c>
      <c r="D200" s="99" t="s">
        <v>1</v>
      </c>
      <c r="E200" s="100">
        <f t="shared" si="83"/>
        <v>95</v>
      </c>
      <c r="F200" s="101" t="s">
        <v>20</v>
      </c>
      <c r="G200" s="119">
        <f t="shared" si="108"/>
        <v>0.16431924882629106</v>
      </c>
      <c r="H200" s="115">
        <f t="shared" si="84"/>
        <v>7.0422535211267609E-2</v>
      </c>
      <c r="I200" s="119">
        <f t="shared" si="95"/>
        <v>-37.807500000000005</v>
      </c>
      <c r="J200" s="115">
        <f t="shared" si="85"/>
        <v>7.9875000000000025</v>
      </c>
      <c r="K200" s="119">
        <f t="shared" si="86"/>
        <v>0.4375</v>
      </c>
      <c r="L200" s="115">
        <f t="shared" si="87"/>
        <v>0.13302034428794995</v>
      </c>
      <c r="M200" s="102">
        <f t="shared" si="88"/>
        <v>1074.1392801251959</v>
      </c>
      <c r="N200" s="96">
        <f t="shared" si="89"/>
        <v>43.506628003314006</v>
      </c>
      <c r="O200" s="105">
        <f t="shared" si="103"/>
        <v>17.8</v>
      </c>
      <c r="P200" s="104">
        <f t="shared" si="96"/>
        <v>-652.17391304347825</v>
      </c>
      <c r="Q200" s="96">
        <f t="shared" si="14"/>
        <v>-45</v>
      </c>
      <c r="R200" s="96">
        <f t="shared" si="97"/>
        <v>0</v>
      </c>
      <c r="S200" s="96">
        <f t="shared" si="104"/>
        <v>-2.3789473684210529</v>
      </c>
      <c r="T200" s="104">
        <f t="shared" si="105"/>
        <v>0</v>
      </c>
      <c r="U200" s="96">
        <f t="shared" si="17"/>
        <v>45</v>
      </c>
      <c r="V200" s="105">
        <f t="shared" si="106"/>
        <v>0</v>
      </c>
      <c r="W200" s="124">
        <f t="shared" si="98"/>
        <v>16.678947368421053</v>
      </c>
      <c r="X200" s="96">
        <f t="shared" si="99"/>
        <v>21.80715249662618</v>
      </c>
      <c r="Y200" s="34">
        <f t="shared" si="101"/>
        <v>-1182.608695652174</v>
      </c>
      <c r="Z200" s="96">
        <f t="shared" si="90"/>
        <v>-40</v>
      </c>
      <c r="AA200" s="96">
        <f t="shared" si="100"/>
        <v>0</v>
      </c>
      <c r="AC200" s="104">
        <f t="shared" si="91"/>
        <v>-760.64332857045633</v>
      </c>
      <c r="AD200" s="104">
        <f t="shared" si="92"/>
        <v>1233.8435199719788</v>
      </c>
      <c r="AF200" s="49" t="str">
        <f t="shared" si="93"/>
        <v xml:space="preserve"> </v>
      </c>
      <c r="AG200" s="52">
        <f t="shared" si="94"/>
        <v>-760.64332857045633</v>
      </c>
    </row>
    <row r="201" spans="1:33" x14ac:dyDescent="0.25">
      <c r="A201" s="97">
        <v>-3.5</v>
      </c>
      <c r="B201" s="96">
        <v>17.899999999999999</v>
      </c>
      <c r="C201" s="98" t="s">
        <v>23</v>
      </c>
      <c r="D201" s="99" t="s">
        <v>1</v>
      </c>
      <c r="E201" s="100">
        <f t="shared" si="83"/>
        <v>95</v>
      </c>
      <c r="F201" s="101" t="s">
        <v>20</v>
      </c>
      <c r="G201" s="119">
        <f t="shared" si="108"/>
        <v>0.1635514018691589</v>
      </c>
      <c r="H201" s="115">
        <f t="shared" si="84"/>
        <v>7.0093457943925241E-2</v>
      </c>
      <c r="I201" s="119">
        <f t="shared" si="95"/>
        <v>-38.163333333333327</v>
      </c>
      <c r="J201" s="115">
        <f t="shared" si="85"/>
        <v>8.0249999999999986</v>
      </c>
      <c r="K201" s="119">
        <f t="shared" si="86"/>
        <v>0.4375</v>
      </c>
      <c r="L201" s="115">
        <f t="shared" si="87"/>
        <v>0.13239875389408101</v>
      </c>
      <c r="M201" s="102">
        <f t="shared" si="88"/>
        <v>1069.1199376947043</v>
      </c>
      <c r="N201" s="96">
        <f t="shared" si="89"/>
        <v>43.536970863111605</v>
      </c>
      <c r="O201" s="105">
        <f t="shared" si="103"/>
        <v>17.899999999999999</v>
      </c>
      <c r="P201" s="104">
        <f t="shared" si="96"/>
        <v>-652.17391304347825</v>
      </c>
      <c r="Q201" s="96">
        <f t="shared" si="14"/>
        <v>-45</v>
      </c>
      <c r="R201" s="96">
        <f t="shared" si="97"/>
        <v>0</v>
      </c>
      <c r="S201" s="96">
        <f t="shared" si="104"/>
        <v>-2.3736842105263158</v>
      </c>
      <c r="T201" s="104">
        <f t="shared" si="105"/>
        <v>0</v>
      </c>
      <c r="U201" s="96">
        <f t="shared" si="17"/>
        <v>45</v>
      </c>
      <c r="V201" s="105">
        <f t="shared" si="106"/>
        <v>0</v>
      </c>
      <c r="W201" s="124">
        <f t="shared" si="98"/>
        <v>16.773684210526316</v>
      </c>
      <c r="X201" s="96">
        <f t="shared" si="99"/>
        <v>21.901889338731444</v>
      </c>
      <c r="Y201" s="34">
        <f t="shared" si="101"/>
        <v>-1182.608695652174</v>
      </c>
      <c r="Z201" s="96">
        <f t="shared" si="90"/>
        <v>-40</v>
      </c>
      <c r="AA201" s="96">
        <f t="shared" si="100"/>
        <v>0</v>
      </c>
      <c r="AC201" s="104">
        <f t="shared" si="91"/>
        <v>-765.66267100094797</v>
      </c>
      <c r="AD201" s="104">
        <f t="shared" si="92"/>
        <v>1231.9841748962951</v>
      </c>
      <c r="AF201" s="49" t="str">
        <f t="shared" si="93"/>
        <v xml:space="preserve"> </v>
      </c>
      <c r="AG201" s="52">
        <f t="shared" si="94"/>
        <v>-765.66267100094797</v>
      </c>
    </row>
    <row r="202" spans="1:33" x14ac:dyDescent="0.25">
      <c r="A202" s="97">
        <v>-3.5</v>
      </c>
      <c r="B202" s="96">
        <v>18</v>
      </c>
      <c r="C202" s="98" t="s">
        <v>23</v>
      </c>
      <c r="D202" s="99" t="s">
        <v>1</v>
      </c>
      <c r="E202" s="100">
        <f t="shared" si="83"/>
        <v>95</v>
      </c>
      <c r="F202" s="101" t="s">
        <v>20</v>
      </c>
      <c r="G202" s="119">
        <f t="shared" si="108"/>
        <v>0.16279069767441862</v>
      </c>
      <c r="H202" s="115">
        <f t="shared" si="84"/>
        <v>6.9767441860465115E-2</v>
      </c>
      <c r="I202" s="119">
        <f t="shared" si="95"/>
        <v>-38.520833333333336</v>
      </c>
      <c r="J202" s="115">
        <f t="shared" si="85"/>
        <v>8.0625</v>
      </c>
      <c r="K202" s="119">
        <f t="shared" si="86"/>
        <v>0.4375</v>
      </c>
      <c r="L202" s="115">
        <f t="shared" si="87"/>
        <v>0.13178294573643409</v>
      </c>
      <c r="M202" s="102">
        <f t="shared" si="88"/>
        <v>1064.1472868217054</v>
      </c>
      <c r="N202" s="96">
        <f t="shared" si="89"/>
        <v>43.567031463748293</v>
      </c>
      <c r="O202" s="105">
        <f t="shared" si="103"/>
        <v>18</v>
      </c>
      <c r="P202" s="104">
        <f t="shared" si="96"/>
        <v>-652.17391304347825</v>
      </c>
      <c r="Q202" s="96">
        <f t="shared" si="14"/>
        <v>-45</v>
      </c>
      <c r="R202" s="96">
        <f t="shared" si="97"/>
        <v>0</v>
      </c>
      <c r="S202" s="96">
        <f t="shared" si="104"/>
        <v>-2.3684210526315788</v>
      </c>
      <c r="T202" s="104">
        <f t="shared" si="105"/>
        <v>0</v>
      </c>
      <c r="U202" s="96">
        <f t="shared" si="17"/>
        <v>45</v>
      </c>
      <c r="V202" s="105">
        <f t="shared" si="106"/>
        <v>0</v>
      </c>
      <c r="W202" s="124">
        <f t="shared" si="98"/>
        <v>16.868421052631579</v>
      </c>
      <c r="X202" s="96">
        <f t="shared" si="99"/>
        <v>21.996626180836707</v>
      </c>
      <c r="Y202" s="34">
        <f t="shared" si="101"/>
        <v>-1182.608695652174</v>
      </c>
      <c r="Z202" s="96">
        <f t="shared" si="90"/>
        <v>-40</v>
      </c>
      <c r="AA202" s="96">
        <f t="shared" si="100"/>
        <v>0</v>
      </c>
      <c r="AC202" s="104">
        <f t="shared" si="91"/>
        <v>-770.63532187394685</v>
      </c>
      <c r="AD202" s="104">
        <f t="shared" si="92"/>
        <v>1230.1391224006711</v>
      </c>
      <c r="AF202" s="49" t="str">
        <f t="shared" si="93"/>
        <v xml:space="preserve"> </v>
      </c>
      <c r="AG202" s="52">
        <f t="shared" si="94"/>
        <v>-770.63532187394685</v>
      </c>
    </row>
    <row r="203" spans="1:33" x14ac:dyDescent="0.25">
      <c r="A203" s="97">
        <v>-3.5</v>
      </c>
      <c r="B203" s="96">
        <v>18.100000000000001</v>
      </c>
      <c r="C203" s="98" t="s">
        <v>23</v>
      </c>
      <c r="D203" s="99" t="s">
        <v>1</v>
      </c>
      <c r="E203" s="100">
        <f t="shared" si="83"/>
        <v>95</v>
      </c>
      <c r="F203" s="101" t="s">
        <v>20</v>
      </c>
      <c r="G203" s="119">
        <f t="shared" si="108"/>
        <v>0.16203703703703703</v>
      </c>
      <c r="H203" s="115">
        <f t="shared" si="84"/>
        <v>6.9444444444444434E-2</v>
      </c>
      <c r="I203" s="119">
        <f t="shared" si="95"/>
        <v>-38.880000000000003</v>
      </c>
      <c r="J203" s="115">
        <f t="shared" si="85"/>
        <v>8.1000000000000014</v>
      </c>
      <c r="K203" s="119">
        <f t="shared" si="86"/>
        <v>0.4375</v>
      </c>
      <c r="L203" s="115">
        <f t="shared" si="87"/>
        <v>0.13117283950617284</v>
      </c>
      <c r="M203" s="102">
        <f t="shared" si="88"/>
        <v>1059.2206790123457</v>
      </c>
      <c r="N203" s="96">
        <f t="shared" si="89"/>
        <v>43.596813725490193</v>
      </c>
      <c r="O203" s="105">
        <f t="shared" si="103"/>
        <v>18.100000000000001</v>
      </c>
      <c r="P203" s="104">
        <f t="shared" si="96"/>
        <v>-652.17391304347825</v>
      </c>
      <c r="Q203" s="96">
        <f t="shared" si="14"/>
        <v>-45</v>
      </c>
      <c r="R203" s="96">
        <f t="shared" si="97"/>
        <v>0</v>
      </c>
      <c r="S203" s="96">
        <f t="shared" si="104"/>
        <v>-2.3631578947368421</v>
      </c>
      <c r="T203" s="104">
        <f t="shared" si="105"/>
        <v>0</v>
      </c>
      <c r="U203" s="96">
        <f t="shared" si="17"/>
        <v>45</v>
      </c>
      <c r="V203" s="105">
        <f t="shared" si="106"/>
        <v>0</v>
      </c>
      <c r="W203" s="124">
        <f t="shared" si="98"/>
        <v>16.963157894736842</v>
      </c>
      <c r="X203" s="96">
        <f t="shared" si="99"/>
        <v>22.09136302294197</v>
      </c>
      <c r="Y203" s="34">
        <f t="shared" si="101"/>
        <v>-1182.608695652174</v>
      </c>
      <c r="Z203" s="96">
        <f t="shared" si="90"/>
        <v>-40</v>
      </c>
      <c r="AA203" s="96">
        <f t="shared" si="100"/>
        <v>0</v>
      </c>
      <c r="AC203" s="104">
        <f t="shared" si="91"/>
        <v>-775.56192968330652</v>
      </c>
      <c r="AD203" s="104">
        <f t="shared" si="92"/>
        <v>1228.3082055013194</v>
      </c>
      <c r="AF203" s="49" t="str">
        <f t="shared" si="93"/>
        <v xml:space="preserve"> </v>
      </c>
      <c r="AG203" s="52">
        <f t="shared" si="94"/>
        <v>-775.56192968330652</v>
      </c>
    </row>
    <row r="204" spans="1:33" x14ac:dyDescent="0.25">
      <c r="A204" s="97">
        <v>-3.5</v>
      </c>
      <c r="B204" s="96">
        <v>18.2</v>
      </c>
      <c r="C204" s="98" t="s">
        <v>23</v>
      </c>
      <c r="D204" s="99" t="s">
        <v>1</v>
      </c>
      <c r="E204" s="100">
        <f t="shared" si="83"/>
        <v>95</v>
      </c>
      <c r="F204" s="101" t="s">
        <v>20</v>
      </c>
      <c r="G204" s="119">
        <f t="shared" si="108"/>
        <v>0.16129032258064516</v>
      </c>
      <c r="H204" s="115">
        <f t="shared" si="84"/>
        <v>6.9124423963133647E-2</v>
      </c>
      <c r="I204" s="119">
        <f t="shared" si="95"/>
        <v>-39.240833333333335</v>
      </c>
      <c r="J204" s="115">
        <f t="shared" si="85"/>
        <v>8.1374999999999975</v>
      </c>
      <c r="K204" s="119">
        <f t="shared" si="86"/>
        <v>0.4375</v>
      </c>
      <c r="L204" s="115">
        <f t="shared" si="87"/>
        <v>0.13056835637480796</v>
      </c>
      <c r="M204" s="102">
        <f t="shared" si="88"/>
        <v>1054.3394777265742</v>
      </c>
      <c r="N204" s="96">
        <f t="shared" si="89"/>
        <v>43.626321496340474</v>
      </c>
      <c r="O204" s="105">
        <f t="shared" si="103"/>
        <v>18.2</v>
      </c>
      <c r="P204" s="104">
        <f t="shared" si="96"/>
        <v>-652.17391304347825</v>
      </c>
      <c r="Q204" s="96">
        <f t="shared" si="14"/>
        <v>-45</v>
      </c>
      <c r="R204" s="96">
        <f t="shared" si="97"/>
        <v>0</v>
      </c>
      <c r="S204" s="96">
        <f t="shared" si="104"/>
        <v>-2.3578947368421055</v>
      </c>
      <c r="T204" s="104">
        <f t="shared" si="105"/>
        <v>0</v>
      </c>
      <c r="U204" s="96">
        <f t="shared" si="17"/>
        <v>45</v>
      </c>
      <c r="V204" s="105">
        <f t="shared" si="106"/>
        <v>0</v>
      </c>
      <c r="W204" s="124">
        <f t="shared" si="98"/>
        <v>17.057894736842105</v>
      </c>
      <c r="X204" s="96">
        <f t="shared" si="99"/>
        <v>22.186099865047233</v>
      </c>
      <c r="Y204" s="34">
        <f t="shared" si="101"/>
        <v>-1182.608695652174</v>
      </c>
      <c r="Z204" s="96">
        <f t="shared" si="90"/>
        <v>-40</v>
      </c>
      <c r="AA204" s="96">
        <f t="shared" si="100"/>
        <v>0</v>
      </c>
      <c r="AC204" s="104">
        <f t="shared" si="91"/>
        <v>-780.44313096907808</v>
      </c>
      <c r="AD204" s="104">
        <f t="shared" si="92"/>
        <v>1226.491269346267</v>
      </c>
      <c r="AF204" s="49" t="str">
        <f t="shared" si="93"/>
        <v xml:space="preserve"> </v>
      </c>
      <c r="AG204" s="52">
        <f t="shared" si="94"/>
        <v>-780.44313096907808</v>
      </c>
    </row>
    <row r="205" spans="1:33" x14ac:dyDescent="0.25">
      <c r="A205" s="97">
        <v>-3.5</v>
      </c>
      <c r="B205" s="96">
        <v>18.3</v>
      </c>
      <c r="C205" s="98" t="s">
        <v>23</v>
      </c>
      <c r="D205" s="99" t="s">
        <v>1</v>
      </c>
      <c r="E205" s="100">
        <f t="shared" si="83"/>
        <v>95</v>
      </c>
      <c r="F205" s="101" t="s">
        <v>20</v>
      </c>
      <c r="G205" s="119">
        <f t="shared" si="108"/>
        <v>0.16055045871559631</v>
      </c>
      <c r="H205" s="115">
        <f t="shared" si="84"/>
        <v>6.8807339449541288E-2</v>
      </c>
      <c r="I205" s="119">
        <f t="shared" si="95"/>
        <v>-39.603333333333332</v>
      </c>
      <c r="J205" s="115">
        <f t="shared" si="85"/>
        <v>8.1749999999999989</v>
      </c>
      <c r="K205" s="119">
        <f t="shared" si="86"/>
        <v>0.4375</v>
      </c>
      <c r="L205" s="115">
        <f t="shared" si="87"/>
        <v>0.12996941896024464</v>
      </c>
      <c r="M205" s="102">
        <f t="shared" si="88"/>
        <v>1049.5030581039755</v>
      </c>
      <c r="N205" s="96">
        <f t="shared" si="89"/>
        <v>43.655558553696714</v>
      </c>
      <c r="O205" s="105">
        <f t="shared" si="103"/>
        <v>18.3</v>
      </c>
      <c r="P205" s="104">
        <f t="shared" si="96"/>
        <v>-652.17391304347825</v>
      </c>
      <c r="Q205" s="96">
        <f t="shared" si="14"/>
        <v>-45</v>
      </c>
      <c r="R205" s="96">
        <f t="shared" si="97"/>
        <v>0</v>
      </c>
      <c r="S205" s="96">
        <f t="shared" si="104"/>
        <v>-2.3526315789473684</v>
      </c>
      <c r="T205" s="104">
        <f t="shared" si="105"/>
        <v>0</v>
      </c>
      <c r="U205" s="96">
        <f t="shared" si="17"/>
        <v>45</v>
      </c>
      <c r="V205" s="105">
        <f t="shared" si="106"/>
        <v>0</v>
      </c>
      <c r="W205" s="124">
        <f t="shared" si="98"/>
        <v>17.152631578947371</v>
      </c>
      <c r="X205" s="96">
        <f t="shared" si="99"/>
        <v>22.280836707152499</v>
      </c>
      <c r="Y205" s="34">
        <f t="shared" si="101"/>
        <v>-1182.608695652174</v>
      </c>
      <c r="Z205" s="96">
        <f t="shared" si="90"/>
        <v>-40</v>
      </c>
      <c r="AA205" s="96">
        <f t="shared" si="100"/>
        <v>0</v>
      </c>
      <c r="AC205" s="104">
        <f t="shared" si="91"/>
        <v>-785.27955059167675</v>
      </c>
      <c r="AD205" s="104">
        <f t="shared" si="92"/>
        <v>1224.6881611838535</v>
      </c>
      <c r="AF205" s="49" t="str">
        <f t="shared" si="93"/>
        <v xml:space="preserve"> </v>
      </c>
      <c r="AG205" s="52">
        <f t="shared" si="94"/>
        <v>-785.27955059167675</v>
      </c>
    </row>
    <row r="206" spans="1:33" x14ac:dyDescent="0.25">
      <c r="A206" s="97">
        <v>-3.5</v>
      </c>
      <c r="B206" s="97">
        <v>18.399999999999999</v>
      </c>
      <c r="C206" s="98" t="s">
        <v>23</v>
      </c>
      <c r="D206" s="99" t="s">
        <v>1</v>
      </c>
      <c r="E206" s="100">
        <f t="shared" si="83"/>
        <v>95</v>
      </c>
      <c r="F206" s="101" t="s">
        <v>20</v>
      </c>
      <c r="G206" s="119">
        <f t="shared" si="108"/>
        <v>0.15981735159817353</v>
      </c>
      <c r="H206" s="115">
        <f t="shared" si="84"/>
        <v>6.8493150684931517E-2</v>
      </c>
      <c r="I206" s="119">
        <f t="shared" si="95"/>
        <v>-39.967499999999994</v>
      </c>
      <c r="J206" s="115">
        <f t="shared" si="85"/>
        <v>8.2124999999999986</v>
      </c>
      <c r="K206" s="119">
        <f t="shared" si="86"/>
        <v>0.4375</v>
      </c>
      <c r="L206" s="115">
        <f t="shared" si="87"/>
        <v>0.12937595129375951</v>
      </c>
      <c r="M206" s="102">
        <f t="shared" si="88"/>
        <v>1044.710806697108</v>
      </c>
      <c r="N206" s="96">
        <f t="shared" si="89"/>
        <v>43.684528605962932</v>
      </c>
      <c r="O206" s="105">
        <f t="shared" si="103"/>
        <v>18.399999999999999</v>
      </c>
      <c r="P206" s="104">
        <f t="shared" si="96"/>
        <v>-652.17391304347825</v>
      </c>
      <c r="Q206" s="96">
        <f t="shared" si="14"/>
        <v>-45</v>
      </c>
      <c r="R206" s="96">
        <f t="shared" si="97"/>
        <v>0</v>
      </c>
      <c r="S206" s="96">
        <f t="shared" si="104"/>
        <v>-2.3473684210526318</v>
      </c>
      <c r="T206" s="104">
        <f t="shared" si="105"/>
        <v>0</v>
      </c>
      <c r="U206" s="96">
        <f t="shared" si="17"/>
        <v>45</v>
      </c>
      <c r="V206" s="105">
        <f t="shared" si="106"/>
        <v>0</v>
      </c>
      <c r="W206" s="124">
        <f t="shared" si="98"/>
        <v>17.247368421052631</v>
      </c>
      <c r="X206" s="96">
        <f t="shared" si="99"/>
        <v>22.375573549257759</v>
      </c>
      <c r="Y206" s="34">
        <f t="shared" si="101"/>
        <v>-1182.608695652174</v>
      </c>
      <c r="Z206" s="96">
        <f t="shared" si="90"/>
        <v>-40</v>
      </c>
      <c r="AA206" s="96">
        <f t="shared" si="100"/>
        <v>0</v>
      </c>
      <c r="AC206" s="104">
        <f t="shared" si="91"/>
        <v>-790.07180199854429</v>
      </c>
      <c r="AD206" s="104">
        <f t="shared" si="92"/>
        <v>1222.8987303316189</v>
      </c>
      <c r="AF206" s="49" t="str">
        <f t="shared" si="93"/>
        <v xml:space="preserve"> </v>
      </c>
      <c r="AG206" s="52">
        <f t="shared" si="94"/>
        <v>-790.07180199854429</v>
      </c>
    </row>
    <row r="207" spans="1:33" x14ac:dyDescent="0.25">
      <c r="A207" s="97">
        <v>-3.5</v>
      </c>
      <c r="B207" s="96">
        <v>18.5</v>
      </c>
      <c r="C207" s="98" t="s">
        <v>23</v>
      </c>
      <c r="D207" s="99" t="s">
        <v>1</v>
      </c>
      <c r="E207" s="100">
        <f t="shared" ref="E207:E270" si="109">IF(C207="h",$AG$5,IF(C207="d",$AG$5-$AG$7,E206-($AG$7/4)))</f>
        <v>95</v>
      </c>
      <c r="F207" s="101" t="s">
        <v>20</v>
      </c>
      <c r="G207" s="119">
        <f t="shared" si="108"/>
        <v>0.15909090909090909</v>
      </c>
      <c r="H207" s="115">
        <f t="shared" ref="H207:H270" si="110">(A207-$B$10)/(A207-B207)</f>
        <v>6.8181818181818177E-2</v>
      </c>
      <c r="I207" s="119">
        <f t="shared" si="95"/>
        <v>-40.333333333333336</v>
      </c>
      <c r="J207" s="115">
        <f t="shared" ref="J207:J270" si="111">((A207^2-A207*B207)/$B$10^2)-((A207-B207)/$B$10)</f>
        <v>8.25</v>
      </c>
      <c r="K207" s="119">
        <f t="shared" ref="K207:K270" si="112">(2*A207/$B$10)-(A207^2/$B$10^2)</f>
        <v>0.4375</v>
      </c>
      <c r="L207" s="115">
        <f t="shared" ref="L207:L270" si="113">(I207*(G207^3-H207^3)+J207*(G207^2-H207^2)+K207*(G207-H207)+H207)</f>
        <v>0.12878787878787878</v>
      </c>
      <c r="M207" s="102">
        <f t="shared" ref="M207:M270" si="114">$AG$4*$AG$1*E207*L207</f>
        <v>1039.9621212121212</v>
      </c>
      <c r="N207" s="96">
        <f t="shared" ref="N207:N270" si="115">($AG$5/2)-($AG$4*$AG$1*E207^2*((3/4)*I207*(G207^4-H207^4)+(2/3)*J207*(G207^3-H207^3)+(1/2)*K207*(G207^2-H207^2)+(H207^2/2))/M207)</f>
        <v>43.713235294117652</v>
      </c>
      <c r="O207" s="105">
        <f t="shared" si="103"/>
        <v>18.5</v>
      </c>
      <c r="P207" s="104">
        <f t="shared" si="96"/>
        <v>-652.17391304347825</v>
      </c>
      <c r="Q207" s="96">
        <f t="shared" si="14"/>
        <v>-45</v>
      </c>
      <c r="R207" s="96">
        <f t="shared" si="97"/>
        <v>0</v>
      </c>
      <c r="S207" s="96">
        <f t="shared" si="104"/>
        <v>-2.3421052631578947</v>
      </c>
      <c r="T207" s="104">
        <f t="shared" si="105"/>
        <v>0</v>
      </c>
      <c r="U207" s="96">
        <f t="shared" si="17"/>
        <v>45</v>
      </c>
      <c r="V207" s="105">
        <f t="shared" si="106"/>
        <v>0</v>
      </c>
      <c r="W207" s="124">
        <f t="shared" si="98"/>
        <v>17.342105263157894</v>
      </c>
      <c r="X207" s="96">
        <f t="shared" si="99"/>
        <v>22.470310391363022</v>
      </c>
      <c r="Y207" s="34">
        <f t="shared" si="101"/>
        <v>-1182.608695652174</v>
      </c>
      <c r="Z207" s="96">
        <f t="shared" ref="Z207:Z270" si="116">-($AG$5/2)+$AK$8</f>
        <v>-40</v>
      </c>
      <c r="AA207" s="96">
        <f t="shared" si="100"/>
        <v>0</v>
      </c>
      <c r="AC207" s="104">
        <f t="shared" ref="AC207:AC270" si="117">M207+P207-R207+T207-V207+Y207-AA207</f>
        <v>-794.820487483531</v>
      </c>
      <c r="AD207" s="104">
        <f t="shared" ref="AD207:AD270" si="118">(M207*N207+(P207-R207)*Q207+(T207-V207)*U207+(Y207-AA207)*Z207)/100</f>
        <v>1221.1228281455865</v>
      </c>
      <c r="AF207" s="49" t="str">
        <f t="shared" ref="AF207:AF270" si="119">IF(AC207&gt;$AC$5,AC207," ")</f>
        <v xml:space="preserve"> </v>
      </c>
      <c r="AG207" s="52">
        <f t="shared" ref="AG207:AG270" si="120">IF(AC207&lt;$AC$5,AC207," ")</f>
        <v>-794.820487483531</v>
      </c>
    </row>
    <row r="208" spans="1:33" x14ac:dyDescent="0.25">
      <c r="A208" s="97">
        <v>-3.5</v>
      </c>
      <c r="B208" s="96">
        <v>18.600000000000001</v>
      </c>
      <c r="C208" s="98" t="s">
        <v>23</v>
      </c>
      <c r="D208" s="99" t="s">
        <v>1</v>
      </c>
      <c r="E208" s="100">
        <f t="shared" si="109"/>
        <v>95</v>
      </c>
      <c r="F208" s="101" t="s">
        <v>20</v>
      </c>
      <c r="G208" s="119">
        <f t="shared" si="108"/>
        <v>0.15837104072398189</v>
      </c>
      <c r="H208" s="115">
        <f t="shared" si="110"/>
        <v>6.7873303167420809E-2</v>
      </c>
      <c r="I208" s="119">
        <f t="shared" ref="I208:I271" si="121">-((A208-B208)^2/(3*$B$10^2))</f>
        <v>-40.700833333333343</v>
      </c>
      <c r="J208" s="115">
        <f t="shared" si="111"/>
        <v>8.2875000000000014</v>
      </c>
      <c r="K208" s="119">
        <f t="shared" si="112"/>
        <v>0.4375</v>
      </c>
      <c r="L208" s="115">
        <f t="shared" si="113"/>
        <v>0.12820512820512819</v>
      </c>
      <c r="M208" s="102">
        <f t="shared" si="114"/>
        <v>1035.2564102564102</v>
      </c>
      <c r="N208" s="96">
        <f t="shared" si="115"/>
        <v>43.741682193239285</v>
      </c>
      <c r="O208" s="105">
        <f t="shared" si="103"/>
        <v>18.600000000000001</v>
      </c>
      <c r="P208" s="104">
        <f t="shared" ref="P208:P271" si="122">IF(O208&lt;0,IF(O208&lt;-2.174,$AG$2,O208*(10^-3)*$AG$3*(-1)),IF(O208&gt;2.174,$AG$2*(-1),O208*(10^-3)*$AG$3*(-1)))*$AG$8</f>
        <v>-652.17391304347825</v>
      </c>
      <c r="Q208" s="96">
        <f t="shared" si="14"/>
        <v>-45</v>
      </c>
      <c r="R208" s="96">
        <f t="shared" ref="R208:R271" si="123">IF(O208&lt;0,IF(O208&lt;$B$10,$AG$1,$AG$1*(1-(1-(O208/$B$10))^2)),0)*$AG$8</f>
        <v>0</v>
      </c>
      <c r="S208" s="96">
        <f t="shared" si="104"/>
        <v>-2.3368421052631581</v>
      </c>
      <c r="T208" s="104">
        <f t="shared" si="105"/>
        <v>0</v>
      </c>
      <c r="U208" s="96">
        <f t="shared" si="17"/>
        <v>45</v>
      </c>
      <c r="V208" s="105">
        <f t="shared" si="106"/>
        <v>0</v>
      </c>
      <c r="W208" s="124">
        <f t="shared" ref="W208:W271" si="124">A208-((A208-B208)/E208)*($AG$5-$AK$8)</f>
        <v>17.43684210526316</v>
      </c>
      <c r="X208" s="96">
        <f t="shared" ref="X208:X271" si="125">W208+$AK$9</f>
        <v>22.565047233468288</v>
      </c>
      <c r="Y208" s="34">
        <f t="shared" si="101"/>
        <v>-1182.608695652174</v>
      </c>
      <c r="Z208" s="96">
        <f t="shared" si="116"/>
        <v>-40</v>
      </c>
      <c r="AA208" s="96">
        <f t="shared" ref="AA208:AA271" si="126">IF(W208&lt;0,IF(W208&lt;$B$10,$AG$1,$AG$1*(1-(1-(W208/$B$10))^2)),0)*$AK$7</f>
        <v>0</v>
      </c>
      <c r="AC208" s="104">
        <f t="shared" si="117"/>
        <v>-799.52619843924208</v>
      </c>
      <c r="AD208" s="104">
        <f t="shared" si="118"/>
        <v>1219.3603079899312</v>
      </c>
      <c r="AF208" s="49" t="str">
        <f t="shared" si="119"/>
        <v xml:space="preserve"> </v>
      </c>
      <c r="AG208" s="52">
        <f t="shared" si="120"/>
        <v>-799.52619843924208</v>
      </c>
    </row>
    <row r="209" spans="1:33" x14ac:dyDescent="0.25">
      <c r="A209" s="97">
        <v>-3.5</v>
      </c>
      <c r="B209" s="96">
        <v>18.7</v>
      </c>
      <c r="C209" s="98" t="s">
        <v>23</v>
      </c>
      <c r="D209" s="99" t="s">
        <v>1</v>
      </c>
      <c r="E209" s="100">
        <f t="shared" si="109"/>
        <v>95</v>
      </c>
      <c r="F209" s="101" t="s">
        <v>20</v>
      </c>
      <c r="G209" s="119">
        <f t="shared" si="108"/>
        <v>0.15765765765765766</v>
      </c>
      <c r="H209" s="115">
        <f t="shared" si="110"/>
        <v>6.7567567567567571E-2</v>
      </c>
      <c r="I209" s="119">
        <f t="shared" si="121"/>
        <v>-41.07</v>
      </c>
      <c r="J209" s="115">
        <f t="shared" si="111"/>
        <v>8.3250000000000011</v>
      </c>
      <c r="K209" s="119">
        <f t="shared" si="112"/>
        <v>0.4375</v>
      </c>
      <c r="L209" s="115">
        <f t="shared" si="113"/>
        <v>0.12762762762762764</v>
      </c>
      <c r="M209" s="102">
        <f t="shared" si="114"/>
        <v>1030.5930930930931</v>
      </c>
      <c r="N209" s="96">
        <f t="shared" si="115"/>
        <v>43.76987281399046</v>
      </c>
      <c r="O209" s="105">
        <f t="shared" si="103"/>
        <v>18.7</v>
      </c>
      <c r="P209" s="104">
        <f t="shared" si="122"/>
        <v>-652.17391304347825</v>
      </c>
      <c r="Q209" s="96">
        <f t="shared" si="14"/>
        <v>-45</v>
      </c>
      <c r="R209" s="96">
        <f t="shared" si="123"/>
        <v>0</v>
      </c>
      <c r="S209" s="96">
        <f t="shared" si="104"/>
        <v>-2.3315789473684214</v>
      </c>
      <c r="T209" s="104">
        <f t="shared" si="105"/>
        <v>0</v>
      </c>
      <c r="U209" s="96">
        <f t="shared" si="17"/>
        <v>45</v>
      </c>
      <c r="V209" s="105">
        <f t="shared" si="106"/>
        <v>0</v>
      </c>
      <c r="W209" s="124">
        <f t="shared" si="124"/>
        <v>17.53157894736842</v>
      </c>
      <c r="X209" s="96">
        <f t="shared" si="125"/>
        <v>22.659784075573548</v>
      </c>
      <c r="Y209" s="34">
        <f t="shared" si="101"/>
        <v>-1182.608695652174</v>
      </c>
      <c r="Z209" s="96">
        <f t="shared" si="116"/>
        <v>-40</v>
      </c>
      <c r="AA209" s="96">
        <f t="shared" si="126"/>
        <v>0</v>
      </c>
      <c r="AC209" s="104">
        <f t="shared" si="117"/>
        <v>-804.18951560255914</v>
      </c>
      <c r="AD209" s="104">
        <f t="shared" si="118"/>
        <v>1217.6110252070519</v>
      </c>
      <c r="AF209" s="49" t="str">
        <f t="shared" si="119"/>
        <v xml:space="preserve"> </v>
      </c>
      <c r="AG209" s="52">
        <f t="shared" si="120"/>
        <v>-804.18951560255914</v>
      </c>
    </row>
    <row r="210" spans="1:33" x14ac:dyDescent="0.25">
      <c r="A210" s="97">
        <v>-3.5</v>
      </c>
      <c r="B210" s="97">
        <v>18.8</v>
      </c>
      <c r="C210" s="98" t="s">
        <v>23</v>
      </c>
      <c r="D210" s="99" t="s">
        <v>1</v>
      </c>
      <c r="E210" s="100">
        <f t="shared" si="109"/>
        <v>95</v>
      </c>
      <c r="F210" s="101" t="s">
        <v>20</v>
      </c>
      <c r="G210" s="119">
        <f t="shared" si="108"/>
        <v>0.15695067264573989</v>
      </c>
      <c r="H210" s="115">
        <f t="shared" si="110"/>
        <v>6.726457399103139E-2</v>
      </c>
      <c r="I210" s="119">
        <f t="shared" si="121"/>
        <v>-41.440833333333337</v>
      </c>
      <c r="J210" s="115">
        <f t="shared" si="111"/>
        <v>8.3624999999999989</v>
      </c>
      <c r="K210" s="119">
        <f t="shared" si="112"/>
        <v>0.4375</v>
      </c>
      <c r="L210" s="115">
        <f t="shared" si="113"/>
        <v>0.12705530642750373</v>
      </c>
      <c r="M210" s="102">
        <f t="shared" si="114"/>
        <v>1025.9715994020926</v>
      </c>
      <c r="N210" s="96">
        <f t="shared" si="115"/>
        <v>43.797810604062256</v>
      </c>
      <c r="O210" s="105">
        <f t="shared" si="103"/>
        <v>18.8</v>
      </c>
      <c r="P210" s="104">
        <f t="shared" si="122"/>
        <v>-652.17391304347825</v>
      </c>
      <c r="Q210" s="96">
        <f t="shared" si="14"/>
        <v>-45</v>
      </c>
      <c r="R210" s="96">
        <f t="shared" si="123"/>
        <v>0</v>
      </c>
      <c r="S210" s="96">
        <f t="shared" si="104"/>
        <v>-2.3263157894736839</v>
      </c>
      <c r="T210" s="104">
        <f t="shared" si="105"/>
        <v>0</v>
      </c>
      <c r="U210" s="96">
        <f t="shared" si="17"/>
        <v>45</v>
      </c>
      <c r="V210" s="105">
        <f t="shared" si="106"/>
        <v>0</v>
      </c>
      <c r="W210" s="124">
        <f t="shared" si="124"/>
        <v>17.626315789473683</v>
      </c>
      <c r="X210" s="96">
        <f t="shared" si="125"/>
        <v>22.754520917678811</v>
      </c>
      <c r="Y210" s="34">
        <f t="shared" si="101"/>
        <v>-1182.608695652174</v>
      </c>
      <c r="Z210" s="96">
        <f t="shared" si="116"/>
        <v>-40</v>
      </c>
      <c r="AA210" s="96">
        <f t="shared" si="126"/>
        <v>0</v>
      </c>
      <c r="AC210" s="104">
        <f t="shared" si="117"/>
        <v>-808.81100929355966</v>
      </c>
      <c r="AD210" s="104">
        <f t="shared" si="118"/>
        <v>1215.8748370880317</v>
      </c>
      <c r="AF210" s="49" t="str">
        <f t="shared" si="119"/>
        <v xml:space="preserve"> </v>
      </c>
      <c r="AG210" s="52">
        <f t="shared" si="120"/>
        <v>-808.81100929355966</v>
      </c>
    </row>
    <row r="211" spans="1:33" x14ac:dyDescent="0.25">
      <c r="A211" s="97">
        <v>-3.5</v>
      </c>
      <c r="B211" s="96">
        <v>18.899999999999999</v>
      </c>
      <c r="C211" s="98" t="s">
        <v>23</v>
      </c>
      <c r="D211" s="99" t="s">
        <v>1</v>
      </c>
      <c r="E211" s="100">
        <f t="shared" si="109"/>
        <v>95</v>
      </c>
      <c r="F211" s="101" t="s">
        <v>20</v>
      </c>
      <c r="G211" s="119">
        <f t="shared" si="108"/>
        <v>0.15625</v>
      </c>
      <c r="H211" s="115">
        <f t="shared" si="110"/>
        <v>6.6964285714285712E-2</v>
      </c>
      <c r="I211" s="119">
        <f t="shared" si="121"/>
        <v>-41.813333333333325</v>
      </c>
      <c r="J211" s="115">
        <f t="shared" si="111"/>
        <v>8.3999999999999986</v>
      </c>
      <c r="K211" s="119">
        <f t="shared" si="112"/>
        <v>0.4375</v>
      </c>
      <c r="L211" s="115">
        <f t="shared" si="113"/>
        <v>0.12648809523809523</v>
      </c>
      <c r="M211" s="102">
        <f t="shared" si="114"/>
        <v>1021.391369047619</v>
      </c>
      <c r="N211" s="96">
        <f t="shared" si="115"/>
        <v>43.825498949579831</v>
      </c>
      <c r="O211" s="105">
        <f t="shared" si="103"/>
        <v>18.899999999999999</v>
      </c>
      <c r="P211" s="104">
        <f t="shared" si="122"/>
        <v>-652.17391304347825</v>
      </c>
      <c r="Q211" s="96">
        <f t="shared" si="14"/>
        <v>-45</v>
      </c>
      <c r="R211" s="96">
        <f t="shared" si="123"/>
        <v>0</v>
      </c>
      <c r="S211" s="96">
        <f t="shared" si="104"/>
        <v>-2.3210526315789473</v>
      </c>
      <c r="T211" s="104">
        <f t="shared" si="105"/>
        <v>0</v>
      </c>
      <c r="U211" s="96">
        <f t="shared" si="17"/>
        <v>45</v>
      </c>
      <c r="V211" s="105">
        <f t="shared" si="106"/>
        <v>0</v>
      </c>
      <c r="W211" s="124">
        <f t="shared" si="124"/>
        <v>17.721052631578946</v>
      </c>
      <c r="X211" s="96">
        <f t="shared" si="125"/>
        <v>22.849257759784074</v>
      </c>
      <c r="Y211" s="34">
        <f t="shared" si="101"/>
        <v>-1182.608695652174</v>
      </c>
      <c r="Z211" s="96">
        <f t="shared" si="116"/>
        <v>-40</v>
      </c>
      <c r="AA211" s="96">
        <f t="shared" si="126"/>
        <v>0</v>
      </c>
      <c r="AC211" s="104">
        <f t="shared" si="117"/>
        <v>-813.39123964803321</v>
      </c>
      <c r="AD211" s="104">
        <f t="shared" si="118"/>
        <v>1214.151602843498</v>
      </c>
      <c r="AF211" s="49" t="str">
        <f t="shared" si="119"/>
        <v xml:space="preserve"> </v>
      </c>
      <c r="AG211" s="52">
        <f t="shared" si="120"/>
        <v>-813.39123964803321</v>
      </c>
    </row>
    <row r="212" spans="1:33" x14ac:dyDescent="0.25">
      <c r="A212" s="97">
        <v>-3.5</v>
      </c>
      <c r="B212" s="96">
        <v>19</v>
      </c>
      <c r="C212" s="98" t="s">
        <v>23</v>
      </c>
      <c r="D212" s="99" t="s">
        <v>1</v>
      </c>
      <c r="E212" s="100">
        <f t="shared" si="109"/>
        <v>95</v>
      </c>
      <c r="F212" s="101" t="s">
        <v>20</v>
      </c>
      <c r="G212" s="119">
        <f t="shared" si="108"/>
        <v>0.15555555555555556</v>
      </c>
      <c r="H212" s="115">
        <f t="shared" si="110"/>
        <v>6.6666666666666666E-2</v>
      </c>
      <c r="I212" s="119">
        <f t="shared" si="121"/>
        <v>-42.1875</v>
      </c>
      <c r="J212" s="115">
        <f t="shared" si="111"/>
        <v>8.4375</v>
      </c>
      <c r="K212" s="119">
        <f t="shared" si="112"/>
        <v>0.4375</v>
      </c>
      <c r="L212" s="115">
        <f t="shared" si="113"/>
        <v>0.12592592592592589</v>
      </c>
      <c r="M212" s="102">
        <f t="shared" si="114"/>
        <v>1016.8518518518515</v>
      </c>
      <c r="N212" s="96">
        <f t="shared" si="115"/>
        <v>43.852941176470587</v>
      </c>
      <c r="O212" s="105">
        <f t="shared" si="103"/>
        <v>19</v>
      </c>
      <c r="P212" s="104">
        <f t="shared" si="122"/>
        <v>-652.17391304347825</v>
      </c>
      <c r="Q212" s="96">
        <f t="shared" si="14"/>
        <v>-45</v>
      </c>
      <c r="R212" s="96">
        <f t="shared" si="123"/>
        <v>0</v>
      </c>
      <c r="S212" s="96">
        <f t="shared" si="104"/>
        <v>-2.3157894736842106</v>
      </c>
      <c r="T212" s="104">
        <f t="shared" si="105"/>
        <v>0</v>
      </c>
      <c r="U212" s="96">
        <f t="shared" si="17"/>
        <v>45</v>
      </c>
      <c r="V212" s="105">
        <f t="shared" si="106"/>
        <v>0</v>
      </c>
      <c r="W212" s="124">
        <f t="shared" si="124"/>
        <v>17.815789473684209</v>
      </c>
      <c r="X212" s="96">
        <f t="shared" si="125"/>
        <v>22.943994601889337</v>
      </c>
      <c r="Y212" s="34">
        <f t="shared" si="101"/>
        <v>-1182.608695652174</v>
      </c>
      <c r="Z212" s="96">
        <f t="shared" si="116"/>
        <v>-40</v>
      </c>
      <c r="AA212" s="96">
        <f t="shared" si="126"/>
        <v>0</v>
      </c>
      <c r="AC212" s="104">
        <f t="shared" si="117"/>
        <v>-817.93075684380074</v>
      </c>
      <c r="AD212" s="104">
        <f t="shared" si="118"/>
        <v>1212.441183574879</v>
      </c>
      <c r="AF212" s="49" t="str">
        <f t="shared" si="119"/>
        <v xml:space="preserve"> </v>
      </c>
      <c r="AG212" s="52">
        <f t="shared" si="120"/>
        <v>-817.93075684380074</v>
      </c>
    </row>
    <row r="213" spans="1:33" x14ac:dyDescent="0.25">
      <c r="A213" s="97">
        <v>-3.5</v>
      </c>
      <c r="B213" s="96">
        <v>19.100000000000001</v>
      </c>
      <c r="C213" s="98" t="s">
        <v>23</v>
      </c>
      <c r="D213" s="99" t="s">
        <v>1</v>
      </c>
      <c r="E213" s="100">
        <f t="shared" si="109"/>
        <v>95</v>
      </c>
      <c r="F213" s="101" t="s">
        <v>20</v>
      </c>
      <c r="G213" s="119">
        <f t="shared" si="108"/>
        <v>0.15486725663716813</v>
      </c>
      <c r="H213" s="115">
        <f t="shared" si="110"/>
        <v>6.6371681415929196E-2</v>
      </c>
      <c r="I213" s="119">
        <f t="shared" si="121"/>
        <v>-42.56333333333334</v>
      </c>
      <c r="J213" s="115">
        <f t="shared" si="111"/>
        <v>8.4750000000000014</v>
      </c>
      <c r="K213" s="119">
        <f t="shared" si="112"/>
        <v>0.4375</v>
      </c>
      <c r="L213" s="115">
        <f t="shared" si="113"/>
        <v>0.12536873156342182</v>
      </c>
      <c r="M213" s="102">
        <f t="shared" si="114"/>
        <v>1012.3525073746312</v>
      </c>
      <c r="N213" s="96">
        <f t="shared" si="115"/>
        <v>43.88014055179594</v>
      </c>
      <c r="O213" s="105">
        <f t="shared" si="103"/>
        <v>19.100000000000001</v>
      </c>
      <c r="P213" s="104">
        <f t="shared" si="122"/>
        <v>-652.17391304347825</v>
      </c>
      <c r="Q213" s="96">
        <f t="shared" si="14"/>
        <v>-45</v>
      </c>
      <c r="R213" s="96">
        <f t="shared" si="123"/>
        <v>0</v>
      </c>
      <c r="S213" s="96">
        <f t="shared" si="104"/>
        <v>-2.3105263157894735</v>
      </c>
      <c r="T213" s="104">
        <f t="shared" si="105"/>
        <v>0</v>
      </c>
      <c r="U213" s="96">
        <f t="shared" si="17"/>
        <v>45</v>
      </c>
      <c r="V213" s="105">
        <f t="shared" si="106"/>
        <v>0</v>
      </c>
      <c r="W213" s="124">
        <f t="shared" si="124"/>
        <v>17.910526315789475</v>
      </c>
      <c r="X213" s="96">
        <f t="shared" si="125"/>
        <v>23.038731443994603</v>
      </c>
      <c r="Y213" s="34">
        <f t="shared" si="101"/>
        <v>-1182.608695652174</v>
      </c>
      <c r="Z213" s="96">
        <f t="shared" si="116"/>
        <v>-40</v>
      </c>
      <c r="AA213" s="96">
        <f t="shared" si="126"/>
        <v>0</v>
      </c>
      <c r="AC213" s="104">
        <f t="shared" si="117"/>
        <v>-822.43010132102108</v>
      </c>
      <c r="AD213" s="104">
        <f t="shared" si="118"/>
        <v>1210.7434422460533</v>
      </c>
      <c r="AF213" s="49" t="str">
        <f t="shared" si="119"/>
        <v xml:space="preserve"> </v>
      </c>
      <c r="AG213" s="52">
        <f t="shared" si="120"/>
        <v>-822.43010132102108</v>
      </c>
    </row>
    <row r="214" spans="1:33" x14ac:dyDescent="0.25">
      <c r="A214" s="97">
        <v>-3.5</v>
      </c>
      <c r="B214" s="97">
        <v>19.2</v>
      </c>
      <c r="C214" s="98" t="s">
        <v>23</v>
      </c>
      <c r="D214" s="99" t="s">
        <v>1</v>
      </c>
      <c r="E214" s="100">
        <f t="shared" si="109"/>
        <v>95</v>
      </c>
      <c r="F214" s="101" t="s">
        <v>20</v>
      </c>
      <c r="G214" s="119">
        <f>A214/(A214-B214)</f>
        <v>0.15418502202643172</v>
      </c>
      <c r="H214" s="115">
        <f t="shared" si="110"/>
        <v>6.6079295154185022E-2</v>
      </c>
      <c r="I214" s="119">
        <f t="shared" si="121"/>
        <v>-42.94083333333333</v>
      </c>
      <c r="J214" s="115">
        <f t="shared" si="111"/>
        <v>8.5125000000000011</v>
      </c>
      <c r="K214" s="119">
        <f t="shared" si="112"/>
        <v>0.4375</v>
      </c>
      <c r="L214" s="115">
        <f t="shared" si="113"/>
        <v>0.12481644640234954</v>
      </c>
      <c r="M214" s="102">
        <f t="shared" si="114"/>
        <v>1007.8928046989726</v>
      </c>
      <c r="N214" s="96">
        <f t="shared" si="115"/>
        <v>43.907100285047939</v>
      </c>
      <c r="O214" s="105">
        <f t="shared" si="103"/>
        <v>19.2</v>
      </c>
      <c r="P214" s="104">
        <f t="shared" si="122"/>
        <v>-652.17391304347825</v>
      </c>
      <c r="Q214" s="96">
        <f t="shared" si="14"/>
        <v>-45</v>
      </c>
      <c r="R214" s="96">
        <f t="shared" si="123"/>
        <v>0</v>
      </c>
      <c r="S214" s="96">
        <f t="shared" si="104"/>
        <v>-2.3052631578947369</v>
      </c>
      <c r="T214" s="104">
        <f t="shared" si="105"/>
        <v>0</v>
      </c>
      <c r="U214" s="96">
        <f t="shared" si="17"/>
        <v>45</v>
      </c>
      <c r="V214" s="105">
        <f t="shared" si="106"/>
        <v>0</v>
      </c>
      <c r="W214" s="124">
        <f t="shared" si="124"/>
        <v>18.005263157894738</v>
      </c>
      <c r="X214" s="96">
        <f t="shared" si="125"/>
        <v>23.133468286099866</v>
      </c>
      <c r="Y214" s="34">
        <f t="shared" ref="Y214:Y277" si="127">IF(X214&lt;0,IF(X214&lt;-$AK$10,$AK$11,X214*(10^-3)*$AK$12*(-1)),IF(X214&gt;$AK$10,$AK$11*(-1),X214*(10^-3)*$AK$12*(-1)))*$AK$7</f>
        <v>-1182.608695652174</v>
      </c>
      <c r="Z214" s="96">
        <f t="shared" si="116"/>
        <v>-40</v>
      </c>
      <c r="AA214" s="96">
        <f t="shared" si="126"/>
        <v>0</v>
      </c>
      <c r="AC214" s="104">
        <f t="shared" si="117"/>
        <v>-826.88980399667969</v>
      </c>
      <c r="AD214" s="104">
        <f t="shared" si="118"/>
        <v>1209.058243655395</v>
      </c>
      <c r="AF214" s="49" t="str">
        <f t="shared" si="119"/>
        <v xml:space="preserve"> </v>
      </c>
      <c r="AG214" s="52">
        <f t="shared" si="120"/>
        <v>-826.88980399667969</v>
      </c>
    </row>
    <row r="215" spans="1:33" x14ac:dyDescent="0.25">
      <c r="A215" s="97">
        <v>-3.5</v>
      </c>
      <c r="B215" s="96">
        <v>19.3</v>
      </c>
      <c r="C215" s="98" t="s">
        <v>23</v>
      </c>
      <c r="D215" s="99" t="s">
        <v>1</v>
      </c>
      <c r="E215" s="100">
        <f t="shared" si="109"/>
        <v>95</v>
      </c>
      <c r="F215" s="101" t="s">
        <v>20</v>
      </c>
      <c r="G215" s="119">
        <f t="shared" ref="G215:G235" si="128">A215/(A215-B215)</f>
        <v>0.15350877192982457</v>
      </c>
      <c r="H215" s="115">
        <f t="shared" si="110"/>
        <v>6.5789473684210523E-2</v>
      </c>
      <c r="I215" s="119">
        <f t="shared" si="121"/>
        <v>-43.32</v>
      </c>
      <c r="J215" s="115">
        <f t="shared" si="111"/>
        <v>8.5499999999999989</v>
      </c>
      <c r="K215" s="119">
        <f t="shared" si="112"/>
        <v>0.4375</v>
      </c>
      <c r="L215" s="115">
        <f t="shared" si="113"/>
        <v>0.12426900584795317</v>
      </c>
      <c r="M215" s="102">
        <f t="shared" si="114"/>
        <v>1003.4722222222218</v>
      </c>
      <c r="N215" s="96">
        <f t="shared" si="115"/>
        <v>43.933823529411768</v>
      </c>
      <c r="O215" s="105">
        <f t="shared" si="103"/>
        <v>19.3</v>
      </c>
      <c r="P215" s="104">
        <f t="shared" si="122"/>
        <v>-652.17391304347825</v>
      </c>
      <c r="Q215" s="96">
        <f t="shared" si="14"/>
        <v>-45</v>
      </c>
      <c r="R215" s="96">
        <f t="shared" si="123"/>
        <v>0</v>
      </c>
      <c r="S215" s="96">
        <f t="shared" si="104"/>
        <v>-2.2999999999999998</v>
      </c>
      <c r="T215" s="104">
        <f t="shared" si="105"/>
        <v>0</v>
      </c>
      <c r="U215" s="96">
        <f t="shared" si="17"/>
        <v>45</v>
      </c>
      <c r="V215" s="105">
        <f t="shared" si="106"/>
        <v>0</v>
      </c>
      <c r="W215" s="124">
        <f t="shared" si="124"/>
        <v>18.100000000000001</v>
      </c>
      <c r="X215" s="96">
        <f t="shared" si="125"/>
        <v>23.228205128205129</v>
      </c>
      <c r="Y215" s="34">
        <f t="shared" si="127"/>
        <v>-1182.608695652174</v>
      </c>
      <c r="Z215" s="96">
        <f t="shared" si="116"/>
        <v>-40</v>
      </c>
      <c r="AA215" s="96">
        <f t="shared" si="126"/>
        <v>0</v>
      </c>
      <c r="AC215" s="104">
        <f t="shared" si="117"/>
        <v>-831.31038647343041</v>
      </c>
      <c r="AD215" s="104">
        <f t="shared" si="118"/>
        <v>1207.3854544082126</v>
      </c>
      <c r="AF215" s="49" t="str">
        <f t="shared" si="119"/>
        <v xml:space="preserve"> </v>
      </c>
      <c r="AG215" s="52">
        <f t="shared" si="120"/>
        <v>-831.31038647343041</v>
      </c>
    </row>
    <row r="216" spans="1:33" x14ac:dyDescent="0.25">
      <c r="A216" s="97">
        <v>-3.5</v>
      </c>
      <c r="B216" s="96">
        <v>19.399999999999999</v>
      </c>
      <c r="C216" s="98" t="s">
        <v>23</v>
      </c>
      <c r="D216" s="99" t="s">
        <v>1</v>
      </c>
      <c r="E216" s="100">
        <f t="shared" si="109"/>
        <v>95</v>
      </c>
      <c r="F216" s="101" t="s">
        <v>20</v>
      </c>
      <c r="G216" s="119">
        <f t="shared" si="128"/>
        <v>0.15283842794759828</v>
      </c>
      <c r="H216" s="115">
        <f t="shared" si="110"/>
        <v>6.5502183406113537E-2</v>
      </c>
      <c r="I216" s="119">
        <f t="shared" si="121"/>
        <v>-43.700833333333328</v>
      </c>
      <c r="J216" s="115">
        <f t="shared" si="111"/>
        <v>8.5874999999999986</v>
      </c>
      <c r="K216" s="119">
        <f t="shared" si="112"/>
        <v>0.4375</v>
      </c>
      <c r="L216" s="115">
        <f t="shared" si="113"/>
        <v>0.12372634643377001</v>
      </c>
      <c r="M216" s="102">
        <f t="shared" si="114"/>
        <v>999.09024745269278</v>
      </c>
      <c r="N216" s="96">
        <f t="shared" si="115"/>
        <v>43.960313382995125</v>
      </c>
      <c r="O216" s="105">
        <f t="shared" si="103"/>
        <v>19.399999999999999</v>
      </c>
      <c r="P216" s="104">
        <f t="shared" si="122"/>
        <v>-652.17391304347825</v>
      </c>
      <c r="Q216" s="96">
        <f t="shared" si="14"/>
        <v>-45</v>
      </c>
      <c r="R216" s="96">
        <f t="shared" si="123"/>
        <v>0</v>
      </c>
      <c r="S216" s="96">
        <f t="shared" si="104"/>
        <v>-2.2947368421052632</v>
      </c>
      <c r="T216" s="104">
        <f t="shared" si="105"/>
        <v>0</v>
      </c>
      <c r="U216" s="96">
        <f t="shared" si="17"/>
        <v>45</v>
      </c>
      <c r="V216" s="105">
        <f t="shared" si="106"/>
        <v>0</v>
      </c>
      <c r="W216" s="124">
        <f t="shared" si="124"/>
        <v>18.194736842105261</v>
      </c>
      <c r="X216" s="96">
        <f t="shared" si="125"/>
        <v>23.322941970310389</v>
      </c>
      <c r="Y216" s="34">
        <f t="shared" si="127"/>
        <v>-1182.608695652174</v>
      </c>
      <c r="Z216" s="96">
        <f t="shared" si="116"/>
        <v>-40</v>
      </c>
      <c r="AA216" s="96">
        <f t="shared" si="126"/>
        <v>0</v>
      </c>
      <c r="AC216" s="104">
        <f t="shared" si="117"/>
        <v>-835.69236124295946</v>
      </c>
      <c r="AD216" s="104">
        <f t="shared" si="118"/>
        <v>1205.72494288958</v>
      </c>
      <c r="AF216" s="49" t="str">
        <f t="shared" si="119"/>
        <v xml:space="preserve"> </v>
      </c>
      <c r="AG216" s="52">
        <f t="shared" si="120"/>
        <v>-835.69236124295946</v>
      </c>
    </row>
    <row r="217" spans="1:33" x14ac:dyDescent="0.25">
      <c r="A217" s="97">
        <v>-3.5</v>
      </c>
      <c r="B217" s="96">
        <v>19.5</v>
      </c>
      <c r="C217" s="98" t="s">
        <v>23</v>
      </c>
      <c r="D217" s="99" t="s">
        <v>1</v>
      </c>
      <c r="E217" s="100">
        <f t="shared" si="109"/>
        <v>95</v>
      </c>
      <c r="F217" s="101" t="s">
        <v>20</v>
      </c>
      <c r="G217" s="119">
        <f t="shared" si="128"/>
        <v>0.15217391304347827</v>
      </c>
      <c r="H217" s="115">
        <f t="shared" si="110"/>
        <v>6.5217391304347824E-2</v>
      </c>
      <c r="I217" s="119">
        <f t="shared" si="121"/>
        <v>-44.083333333333336</v>
      </c>
      <c r="J217" s="115">
        <f t="shared" si="111"/>
        <v>8.625</v>
      </c>
      <c r="K217" s="119">
        <f t="shared" si="112"/>
        <v>0.4375</v>
      </c>
      <c r="L217" s="115">
        <f t="shared" si="113"/>
        <v>0.12318840579710146</v>
      </c>
      <c r="M217" s="102">
        <f t="shared" si="114"/>
        <v>994.74637681159425</v>
      </c>
      <c r="N217" s="96">
        <f t="shared" si="115"/>
        <v>43.98657289002557</v>
      </c>
      <c r="O217" s="105">
        <f t="shared" si="103"/>
        <v>19.5</v>
      </c>
      <c r="P217" s="104">
        <f t="shared" si="122"/>
        <v>-652.17391304347825</v>
      </c>
      <c r="Q217" s="96">
        <f t="shared" si="14"/>
        <v>-45</v>
      </c>
      <c r="R217" s="96">
        <f t="shared" si="123"/>
        <v>0</v>
      </c>
      <c r="S217" s="96">
        <f t="shared" si="104"/>
        <v>-2.2894736842105265</v>
      </c>
      <c r="T217" s="104">
        <f t="shared" si="105"/>
        <v>0</v>
      </c>
      <c r="U217" s="96">
        <f t="shared" si="17"/>
        <v>45</v>
      </c>
      <c r="V217" s="105">
        <f t="shared" si="106"/>
        <v>0</v>
      </c>
      <c r="W217" s="124">
        <f t="shared" si="124"/>
        <v>18.289473684210527</v>
      </c>
      <c r="X217" s="96">
        <f t="shared" si="125"/>
        <v>23.417678812415655</v>
      </c>
      <c r="Y217" s="34">
        <f t="shared" si="127"/>
        <v>-1182.608695652174</v>
      </c>
      <c r="Z217" s="96">
        <f t="shared" si="116"/>
        <v>-40</v>
      </c>
      <c r="AA217" s="96">
        <f t="shared" si="126"/>
        <v>0</v>
      </c>
      <c r="AC217" s="104">
        <f t="shared" si="117"/>
        <v>-840.036231884058</v>
      </c>
      <c r="AD217" s="104">
        <f t="shared" si="118"/>
        <v>1204.0765792375551</v>
      </c>
      <c r="AF217" s="49" t="str">
        <f t="shared" si="119"/>
        <v xml:space="preserve"> </v>
      </c>
      <c r="AG217" s="52">
        <f t="shared" si="120"/>
        <v>-840.036231884058</v>
      </c>
    </row>
    <row r="218" spans="1:33" x14ac:dyDescent="0.25">
      <c r="A218" s="97">
        <v>-3.5</v>
      </c>
      <c r="B218" s="97">
        <v>19.600000000000001</v>
      </c>
      <c r="C218" s="98" t="s">
        <v>23</v>
      </c>
      <c r="D218" s="99" t="s">
        <v>1</v>
      </c>
      <c r="E218" s="100">
        <f t="shared" si="109"/>
        <v>95</v>
      </c>
      <c r="F218" s="101" t="s">
        <v>20</v>
      </c>
      <c r="G218" s="119">
        <f t="shared" si="128"/>
        <v>0.15151515151515152</v>
      </c>
      <c r="H218" s="115">
        <f t="shared" si="110"/>
        <v>6.4935064935064929E-2</v>
      </c>
      <c r="I218" s="119">
        <f t="shared" si="121"/>
        <v>-44.467500000000001</v>
      </c>
      <c r="J218" s="115">
        <f t="shared" si="111"/>
        <v>8.6625000000000014</v>
      </c>
      <c r="K218" s="119">
        <f t="shared" si="112"/>
        <v>0.4375</v>
      </c>
      <c r="L218" s="115">
        <f t="shared" si="113"/>
        <v>0.1226551226551227</v>
      </c>
      <c r="M218" s="102">
        <f t="shared" si="114"/>
        <v>990.44011544011573</v>
      </c>
      <c r="N218" s="96">
        <f t="shared" si="115"/>
        <v>44.012605042016808</v>
      </c>
      <c r="O218" s="105">
        <f t="shared" si="103"/>
        <v>19.600000000000001</v>
      </c>
      <c r="P218" s="104">
        <f t="shared" si="122"/>
        <v>-652.17391304347825</v>
      </c>
      <c r="Q218" s="96">
        <f t="shared" si="14"/>
        <v>-45</v>
      </c>
      <c r="R218" s="96">
        <f t="shared" si="123"/>
        <v>0</v>
      </c>
      <c r="S218" s="96">
        <f t="shared" si="104"/>
        <v>-2.2842105263157895</v>
      </c>
      <c r="T218" s="104">
        <f t="shared" si="105"/>
        <v>0</v>
      </c>
      <c r="U218" s="96">
        <f t="shared" si="17"/>
        <v>45</v>
      </c>
      <c r="V218" s="105">
        <f t="shared" si="106"/>
        <v>0</v>
      </c>
      <c r="W218" s="124">
        <f t="shared" si="124"/>
        <v>18.38421052631579</v>
      </c>
      <c r="X218" s="96">
        <f t="shared" si="125"/>
        <v>23.512415654520918</v>
      </c>
      <c r="Y218" s="34">
        <f t="shared" si="127"/>
        <v>-1182.608695652174</v>
      </c>
      <c r="Z218" s="96">
        <f t="shared" si="116"/>
        <v>-40</v>
      </c>
      <c r="AA218" s="96">
        <f t="shared" si="126"/>
        <v>0</v>
      </c>
      <c r="AC218" s="104">
        <f t="shared" si="117"/>
        <v>-844.34249325553651</v>
      </c>
      <c r="AD218" s="104">
        <f t="shared" si="118"/>
        <v>1202.4402353167882</v>
      </c>
      <c r="AF218" s="49" t="str">
        <f t="shared" si="119"/>
        <v xml:space="preserve"> </v>
      </c>
      <c r="AG218" s="52">
        <f t="shared" si="120"/>
        <v>-844.34249325553651</v>
      </c>
    </row>
    <row r="219" spans="1:33" x14ac:dyDescent="0.25">
      <c r="A219" s="97">
        <v>-3.5</v>
      </c>
      <c r="B219" s="97">
        <v>19.7</v>
      </c>
      <c r="C219" s="98" t="s">
        <v>23</v>
      </c>
      <c r="D219" s="99" t="s">
        <v>1</v>
      </c>
      <c r="E219" s="100">
        <f t="shared" si="109"/>
        <v>95</v>
      </c>
      <c r="F219" s="101" t="s">
        <v>20</v>
      </c>
      <c r="G219" s="119">
        <f t="shared" si="128"/>
        <v>0.15086206896551724</v>
      </c>
      <c r="H219" s="115">
        <f t="shared" si="110"/>
        <v>6.4655172413793108E-2</v>
      </c>
      <c r="I219" s="119">
        <f t="shared" si="121"/>
        <v>-44.853333333333332</v>
      </c>
      <c r="J219" s="115">
        <f t="shared" si="111"/>
        <v>8.7000000000000011</v>
      </c>
      <c r="K219" s="119">
        <f t="shared" si="112"/>
        <v>0.4375</v>
      </c>
      <c r="L219" s="115">
        <f t="shared" si="113"/>
        <v>0.12212643678160924</v>
      </c>
      <c r="M219" s="102">
        <f t="shared" si="114"/>
        <v>986.17097701149464</v>
      </c>
      <c r="N219" s="96">
        <f t="shared" si="115"/>
        <v>44.038412778904664</v>
      </c>
      <c r="O219" s="105">
        <f t="shared" si="103"/>
        <v>19.7</v>
      </c>
      <c r="P219" s="104">
        <f t="shared" si="122"/>
        <v>-652.17391304347825</v>
      </c>
      <c r="Q219" s="96">
        <f t="shared" si="14"/>
        <v>-45</v>
      </c>
      <c r="R219" s="96">
        <f t="shared" si="123"/>
        <v>0</v>
      </c>
      <c r="S219" s="96">
        <f t="shared" si="104"/>
        <v>-2.2789473684210524</v>
      </c>
      <c r="T219" s="104">
        <f t="shared" si="105"/>
        <v>0</v>
      </c>
      <c r="U219" s="96">
        <f t="shared" si="17"/>
        <v>45</v>
      </c>
      <c r="V219" s="105">
        <f t="shared" si="106"/>
        <v>0</v>
      </c>
      <c r="W219" s="124">
        <f t="shared" si="124"/>
        <v>18.47894736842105</v>
      </c>
      <c r="X219" s="96">
        <f t="shared" si="125"/>
        <v>23.607152496626178</v>
      </c>
      <c r="Y219" s="34">
        <f t="shared" si="127"/>
        <v>-1182.608695652174</v>
      </c>
      <c r="Z219" s="96">
        <f t="shared" si="116"/>
        <v>-40</v>
      </c>
      <c r="AA219" s="96">
        <f t="shared" si="126"/>
        <v>0</v>
      </c>
      <c r="AC219" s="104">
        <f t="shared" si="117"/>
        <v>-848.6116316841576</v>
      </c>
      <c r="AD219" s="104">
        <f t="shared" si="118"/>
        <v>1200.8157846925139</v>
      </c>
      <c r="AF219" s="49" t="str">
        <f t="shared" si="119"/>
        <v xml:space="preserve"> </v>
      </c>
      <c r="AG219" s="52">
        <f t="shared" si="120"/>
        <v>-848.6116316841576</v>
      </c>
    </row>
    <row r="220" spans="1:33" x14ac:dyDescent="0.25">
      <c r="A220" s="97">
        <v>-3.5</v>
      </c>
      <c r="B220" s="96">
        <v>19.8</v>
      </c>
      <c r="C220" s="98" t="s">
        <v>23</v>
      </c>
      <c r="D220" s="99" t="s">
        <v>1</v>
      </c>
      <c r="E220" s="100">
        <f t="shared" si="109"/>
        <v>95</v>
      </c>
      <c r="F220" s="101" t="s">
        <v>20</v>
      </c>
      <c r="G220" s="119">
        <f t="shared" si="128"/>
        <v>0.15021459227467809</v>
      </c>
      <c r="H220" s="115">
        <f t="shared" si="110"/>
        <v>6.4377682403433473E-2</v>
      </c>
      <c r="I220" s="119">
        <f t="shared" si="121"/>
        <v>-45.240833333333335</v>
      </c>
      <c r="J220" s="115">
        <f t="shared" si="111"/>
        <v>8.7374999999999989</v>
      </c>
      <c r="K220" s="119">
        <f t="shared" si="112"/>
        <v>0.4375</v>
      </c>
      <c r="L220" s="115">
        <f t="shared" si="113"/>
        <v>0.12160228898426322</v>
      </c>
      <c r="M220" s="102">
        <f t="shared" si="114"/>
        <v>981.93848354792544</v>
      </c>
      <c r="N220" s="96">
        <f t="shared" si="115"/>
        <v>44.063998990154005</v>
      </c>
      <c r="O220" s="105">
        <f t="shared" si="103"/>
        <v>19.8</v>
      </c>
      <c r="P220" s="104">
        <f t="shared" si="122"/>
        <v>-652.17391304347825</v>
      </c>
      <c r="Q220" s="96">
        <f t="shared" si="14"/>
        <v>-45</v>
      </c>
      <c r="R220" s="96">
        <f t="shared" si="123"/>
        <v>0</v>
      </c>
      <c r="S220" s="96">
        <f t="shared" si="104"/>
        <v>-2.2736842105263158</v>
      </c>
      <c r="T220" s="104">
        <f t="shared" si="105"/>
        <v>0</v>
      </c>
      <c r="U220" s="96">
        <f t="shared" si="17"/>
        <v>45</v>
      </c>
      <c r="V220" s="105">
        <f t="shared" si="106"/>
        <v>0</v>
      </c>
      <c r="W220" s="124">
        <f t="shared" si="124"/>
        <v>18.573684210526316</v>
      </c>
      <c r="X220" s="96">
        <f t="shared" si="125"/>
        <v>23.701889338731444</v>
      </c>
      <c r="Y220" s="34">
        <f t="shared" si="127"/>
        <v>-1182.608695652174</v>
      </c>
      <c r="Z220" s="96">
        <f t="shared" si="116"/>
        <v>-40</v>
      </c>
      <c r="AA220" s="96">
        <f t="shared" si="126"/>
        <v>0</v>
      </c>
      <c r="AC220" s="104">
        <f t="shared" si="117"/>
        <v>-852.8441251477268</v>
      </c>
      <c r="AD220" s="104">
        <f t="shared" si="118"/>
        <v>1199.2031026049262</v>
      </c>
      <c r="AF220" s="49" t="str">
        <f t="shared" si="119"/>
        <v xml:space="preserve"> </v>
      </c>
      <c r="AG220" s="52">
        <f t="shared" si="120"/>
        <v>-852.8441251477268</v>
      </c>
    </row>
    <row r="221" spans="1:33" x14ac:dyDescent="0.25">
      <c r="A221" s="97">
        <v>-3.5</v>
      </c>
      <c r="B221" s="96">
        <v>19.899999999999999</v>
      </c>
      <c r="C221" s="98" t="s">
        <v>23</v>
      </c>
      <c r="D221" s="99" t="s">
        <v>1</v>
      </c>
      <c r="E221" s="100">
        <f t="shared" si="109"/>
        <v>95</v>
      </c>
      <c r="F221" s="101" t="s">
        <v>20</v>
      </c>
      <c r="G221" s="119">
        <f t="shared" si="128"/>
        <v>0.14957264957264957</v>
      </c>
      <c r="H221" s="115">
        <f t="shared" si="110"/>
        <v>6.4102564102564111E-2</v>
      </c>
      <c r="I221" s="119">
        <f t="shared" si="121"/>
        <v>-45.629999999999995</v>
      </c>
      <c r="J221" s="115">
        <f t="shared" si="111"/>
        <v>8.7749999999999986</v>
      </c>
      <c r="K221" s="119">
        <f t="shared" si="112"/>
        <v>0.4375</v>
      </c>
      <c r="L221" s="115">
        <f t="shared" si="113"/>
        <v>0.12108262108262105</v>
      </c>
      <c r="M221" s="102">
        <f t="shared" si="114"/>
        <v>977.74216524216502</v>
      </c>
      <c r="N221" s="96">
        <f t="shared" si="115"/>
        <v>44.089366515837106</v>
      </c>
      <c r="O221" s="105">
        <f t="shared" si="103"/>
        <v>19.899999999999999</v>
      </c>
      <c r="P221" s="104">
        <f t="shared" si="122"/>
        <v>-652.17391304347825</v>
      </c>
      <c r="Q221" s="96">
        <f t="shared" si="14"/>
        <v>-45</v>
      </c>
      <c r="R221" s="96">
        <f t="shared" si="123"/>
        <v>0</v>
      </c>
      <c r="S221" s="96">
        <f t="shared" si="104"/>
        <v>-2.2684210526315791</v>
      </c>
      <c r="T221" s="104">
        <f t="shared" si="105"/>
        <v>0</v>
      </c>
      <c r="U221" s="96">
        <f t="shared" si="17"/>
        <v>45</v>
      </c>
      <c r="V221" s="105">
        <f t="shared" si="106"/>
        <v>0</v>
      </c>
      <c r="W221" s="124">
        <f t="shared" si="124"/>
        <v>18.668421052631576</v>
      </c>
      <c r="X221" s="96">
        <f t="shared" si="125"/>
        <v>23.796626180836704</v>
      </c>
      <c r="Y221" s="34">
        <f t="shared" si="127"/>
        <v>-1182.608695652174</v>
      </c>
      <c r="Z221" s="96">
        <f t="shared" si="116"/>
        <v>-40</v>
      </c>
      <c r="AA221" s="96">
        <f t="shared" si="126"/>
        <v>0</v>
      </c>
      <c r="AC221" s="104">
        <f t="shared" si="117"/>
        <v>-857.04044345348723</v>
      </c>
      <c r="AD221" s="104">
        <f t="shared" si="118"/>
        <v>1197.6020659439346</v>
      </c>
      <c r="AF221" s="49" t="str">
        <f t="shared" si="119"/>
        <v xml:space="preserve"> </v>
      </c>
      <c r="AG221" s="52">
        <f t="shared" si="120"/>
        <v>-857.04044345348723</v>
      </c>
    </row>
    <row r="222" spans="1:33" x14ac:dyDescent="0.25">
      <c r="A222" s="97">
        <v>-3.5</v>
      </c>
      <c r="B222" s="96">
        <v>20</v>
      </c>
      <c r="C222" s="98" t="s">
        <v>23</v>
      </c>
      <c r="D222" s="99" t="s">
        <v>1</v>
      </c>
      <c r="E222" s="100">
        <f t="shared" si="109"/>
        <v>95</v>
      </c>
      <c r="F222" s="101" t="s">
        <v>20</v>
      </c>
      <c r="G222" s="119">
        <f t="shared" si="128"/>
        <v>0.14893617021276595</v>
      </c>
      <c r="H222" s="115">
        <f t="shared" si="110"/>
        <v>6.3829787234042548E-2</v>
      </c>
      <c r="I222" s="119">
        <f t="shared" si="121"/>
        <v>-46.020833333333336</v>
      </c>
      <c r="J222" s="115">
        <f t="shared" si="111"/>
        <v>8.8125</v>
      </c>
      <c r="K222" s="119">
        <f t="shared" si="112"/>
        <v>0.4375</v>
      </c>
      <c r="L222" s="115">
        <f t="shared" si="113"/>
        <v>0.12056737588652482</v>
      </c>
      <c r="M222" s="102">
        <f t="shared" si="114"/>
        <v>973.58156028368785</v>
      </c>
      <c r="N222" s="96">
        <f t="shared" si="115"/>
        <v>44.114518147684606</v>
      </c>
      <c r="O222" s="105">
        <f t="shared" si="103"/>
        <v>20</v>
      </c>
      <c r="P222" s="104">
        <f t="shared" si="122"/>
        <v>-652.17391304347825</v>
      </c>
      <c r="Q222" s="96">
        <f t="shared" si="14"/>
        <v>-45</v>
      </c>
      <c r="R222" s="96">
        <f t="shared" si="123"/>
        <v>0</v>
      </c>
      <c r="S222" s="96">
        <f t="shared" si="104"/>
        <v>-2.263157894736842</v>
      </c>
      <c r="T222" s="104">
        <f t="shared" si="105"/>
        <v>0</v>
      </c>
      <c r="U222" s="96">
        <f t="shared" si="17"/>
        <v>45</v>
      </c>
      <c r="V222" s="105">
        <f t="shared" si="106"/>
        <v>0</v>
      </c>
      <c r="W222" s="124">
        <f t="shared" si="124"/>
        <v>18.763157894736842</v>
      </c>
      <c r="X222" s="96">
        <f t="shared" si="125"/>
        <v>23.89136302294197</v>
      </c>
      <c r="Y222" s="34">
        <f t="shared" si="127"/>
        <v>-1182.608695652174</v>
      </c>
      <c r="Z222" s="96">
        <f t="shared" si="116"/>
        <v>-40</v>
      </c>
      <c r="AA222" s="96">
        <f t="shared" si="126"/>
        <v>0</v>
      </c>
      <c r="AC222" s="104">
        <f t="shared" si="117"/>
        <v>-861.20104841196439</v>
      </c>
      <c r="AD222" s="104">
        <f t="shared" si="118"/>
        <v>1196.0125532242932</v>
      </c>
      <c r="AF222" s="49" t="str">
        <f t="shared" si="119"/>
        <v xml:space="preserve"> </v>
      </c>
      <c r="AG222" s="52">
        <f t="shared" si="120"/>
        <v>-861.20104841196439</v>
      </c>
    </row>
    <row r="223" spans="1:33" x14ac:dyDescent="0.25">
      <c r="A223" s="97">
        <v>-3.5</v>
      </c>
      <c r="B223" s="97">
        <v>20.100000000000001</v>
      </c>
      <c r="C223" s="98" t="s">
        <v>23</v>
      </c>
      <c r="D223" s="99" t="s">
        <v>1</v>
      </c>
      <c r="E223" s="100">
        <f t="shared" si="109"/>
        <v>95</v>
      </c>
      <c r="F223" s="101" t="s">
        <v>20</v>
      </c>
      <c r="G223" s="119">
        <f t="shared" si="128"/>
        <v>0.14830508474576271</v>
      </c>
      <c r="H223" s="115">
        <f t="shared" si="110"/>
        <v>6.3559322033898302E-2</v>
      </c>
      <c r="I223" s="119">
        <f t="shared" si="121"/>
        <v>-46.413333333333334</v>
      </c>
      <c r="J223" s="115">
        <f t="shared" si="111"/>
        <v>8.8500000000000014</v>
      </c>
      <c r="K223" s="119">
        <f t="shared" si="112"/>
        <v>0.4375</v>
      </c>
      <c r="L223" s="115">
        <f t="shared" si="113"/>
        <v>0.12005649717514123</v>
      </c>
      <c r="M223" s="102">
        <f t="shared" si="114"/>
        <v>969.45621468926549</v>
      </c>
      <c r="N223" s="96">
        <f t="shared" si="115"/>
        <v>44.13945663010967</v>
      </c>
      <c r="O223" s="105">
        <f t="shared" si="103"/>
        <v>20.100000000000001</v>
      </c>
      <c r="P223" s="104">
        <f t="shared" si="122"/>
        <v>-652.17391304347825</v>
      </c>
      <c r="Q223" s="96">
        <f t="shared" si="14"/>
        <v>-45</v>
      </c>
      <c r="R223" s="96">
        <f t="shared" si="123"/>
        <v>0</v>
      </c>
      <c r="S223" s="96">
        <f t="shared" si="104"/>
        <v>-2.257894736842105</v>
      </c>
      <c r="T223" s="104">
        <f t="shared" si="105"/>
        <v>0</v>
      </c>
      <c r="U223" s="96">
        <f t="shared" si="17"/>
        <v>45</v>
      </c>
      <c r="V223" s="105">
        <f t="shared" si="106"/>
        <v>0</v>
      </c>
      <c r="W223" s="124">
        <f t="shared" si="124"/>
        <v>18.857894736842105</v>
      </c>
      <c r="X223" s="96">
        <f t="shared" si="125"/>
        <v>23.986099865047233</v>
      </c>
      <c r="Y223" s="34">
        <f t="shared" si="127"/>
        <v>-1182.608695652174</v>
      </c>
      <c r="Z223" s="96">
        <f t="shared" si="116"/>
        <v>-40</v>
      </c>
      <c r="AA223" s="96">
        <f t="shared" si="126"/>
        <v>0</v>
      </c>
      <c r="AC223" s="104">
        <f t="shared" si="117"/>
        <v>-865.32639400638675</v>
      </c>
      <c r="AD223" s="104">
        <f t="shared" si="118"/>
        <v>1194.4344445611061</v>
      </c>
      <c r="AF223" s="49" t="str">
        <f t="shared" si="119"/>
        <v xml:space="preserve"> </v>
      </c>
      <c r="AG223" s="52">
        <f t="shared" si="120"/>
        <v>-865.32639400638675</v>
      </c>
    </row>
    <row r="224" spans="1:33" x14ac:dyDescent="0.25">
      <c r="A224" s="97">
        <v>-3.5</v>
      </c>
      <c r="B224" s="96">
        <v>20.2</v>
      </c>
      <c r="C224" s="98" t="s">
        <v>23</v>
      </c>
      <c r="D224" s="99" t="s">
        <v>1</v>
      </c>
      <c r="E224" s="100">
        <f t="shared" si="109"/>
        <v>95</v>
      </c>
      <c r="F224" s="101" t="s">
        <v>20</v>
      </c>
      <c r="G224" s="119">
        <f t="shared" si="128"/>
        <v>0.14767932489451477</v>
      </c>
      <c r="H224" s="115">
        <f t="shared" si="110"/>
        <v>6.3291139240506333E-2</v>
      </c>
      <c r="I224" s="119">
        <f t="shared" si="121"/>
        <v>-46.807499999999997</v>
      </c>
      <c r="J224" s="115">
        <f t="shared" si="111"/>
        <v>8.8875000000000011</v>
      </c>
      <c r="K224" s="119">
        <f t="shared" si="112"/>
        <v>0.4375</v>
      </c>
      <c r="L224" s="115">
        <f t="shared" si="113"/>
        <v>0.11954992967651198</v>
      </c>
      <c r="M224" s="102">
        <f t="shared" si="114"/>
        <v>965.36568213783426</v>
      </c>
      <c r="N224" s="96">
        <f t="shared" si="115"/>
        <v>44.164184661206249</v>
      </c>
      <c r="O224" s="105">
        <f t="shared" si="103"/>
        <v>20.2</v>
      </c>
      <c r="P224" s="104">
        <f t="shared" si="122"/>
        <v>-652.17391304347825</v>
      </c>
      <c r="Q224" s="96">
        <f t="shared" si="14"/>
        <v>-45</v>
      </c>
      <c r="R224" s="96">
        <f t="shared" si="123"/>
        <v>0</v>
      </c>
      <c r="S224" s="96">
        <f t="shared" si="104"/>
        <v>-2.2526315789473683</v>
      </c>
      <c r="T224" s="104">
        <f t="shared" si="105"/>
        <v>0</v>
      </c>
      <c r="U224" s="96">
        <f t="shared" si="17"/>
        <v>45</v>
      </c>
      <c r="V224" s="105">
        <f t="shared" si="106"/>
        <v>0</v>
      </c>
      <c r="W224" s="124">
        <f t="shared" si="124"/>
        <v>18.952631578947368</v>
      </c>
      <c r="X224" s="96">
        <f t="shared" si="125"/>
        <v>24.080836707152496</v>
      </c>
      <c r="Y224" s="34">
        <f t="shared" si="127"/>
        <v>-1182.608695652174</v>
      </c>
      <c r="Z224" s="96">
        <f t="shared" si="116"/>
        <v>-40</v>
      </c>
      <c r="AA224" s="96">
        <f t="shared" si="126"/>
        <v>0</v>
      </c>
      <c r="AC224" s="104">
        <f t="shared" si="117"/>
        <v>-869.41692655781799</v>
      </c>
      <c r="AD224" s="104">
        <f t="shared" si="118"/>
        <v>1192.8676216457013</v>
      </c>
      <c r="AF224" s="49" t="str">
        <f t="shared" si="119"/>
        <v xml:space="preserve"> </v>
      </c>
      <c r="AG224" s="52">
        <f t="shared" si="120"/>
        <v>-869.41692655781799</v>
      </c>
    </row>
    <row r="225" spans="1:33" x14ac:dyDescent="0.25">
      <c r="A225" s="97">
        <v>-3.5</v>
      </c>
      <c r="B225" s="96">
        <v>20.3</v>
      </c>
      <c r="C225" s="98" t="s">
        <v>23</v>
      </c>
      <c r="D225" s="99" t="s">
        <v>1</v>
      </c>
      <c r="E225" s="100">
        <f t="shared" si="109"/>
        <v>95</v>
      </c>
      <c r="F225" s="101" t="s">
        <v>20</v>
      </c>
      <c r="G225" s="119">
        <f t="shared" si="128"/>
        <v>0.14705882352941177</v>
      </c>
      <c r="H225" s="115">
        <f t="shared" si="110"/>
        <v>6.3025210084033612E-2</v>
      </c>
      <c r="I225" s="119">
        <f t="shared" si="121"/>
        <v>-47.20333333333334</v>
      </c>
      <c r="J225" s="115">
        <f t="shared" si="111"/>
        <v>8.9249999999999989</v>
      </c>
      <c r="K225" s="119">
        <f t="shared" si="112"/>
        <v>0.4375</v>
      </c>
      <c r="L225" s="115">
        <f t="shared" si="113"/>
        <v>0.11904761904761901</v>
      </c>
      <c r="M225" s="102">
        <f t="shared" si="114"/>
        <v>961.30952380952351</v>
      </c>
      <c r="N225" s="96">
        <f t="shared" si="115"/>
        <v>44.188704893722196</v>
      </c>
      <c r="O225" s="105">
        <f t="shared" si="103"/>
        <v>20.3</v>
      </c>
      <c r="P225" s="104">
        <f t="shared" si="122"/>
        <v>-652.17391304347825</v>
      </c>
      <c r="Q225" s="96">
        <f t="shared" si="14"/>
        <v>-45</v>
      </c>
      <c r="R225" s="96">
        <f t="shared" si="123"/>
        <v>0</v>
      </c>
      <c r="S225" s="96">
        <f t="shared" si="104"/>
        <v>-2.2473684210526317</v>
      </c>
      <c r="T225" s="104">
        <f t="shared" si="105"/>
        <v>0</v>
      </c>
      <c r="U225" s="96">
        <f t="shared" si="17"/>
        <v>45</v>
      </c>
      <c r="V225" s="105">
        <f t="shared" si="106"/>
        <v>0</v>
      </c>
      <c r="W225" s="124">
        <f t="shared" si="124"/>
        <v>19.047368421052635</v>
      </c>
      <c r="X225" s="96">
        <f t="shared" si="125"/>
        <v>24.175573549257763</v>
      </c>
      <c r="Y225" s="34">
        <f t="shared" si="127"/>
        <v>-1182.608695652174</v>
      </c>
      <c r="Z225" s="96">
        <f t="shared" si="116"/>
        <v>-40</v>
      </c>
      <c r="AA225" s="96">
        <f t="shared" si="126"/>
        <v>0</v>
      </c>
      <c r="AC225" s="104">
        <f t="shared" si="117"/>
        <v>-873.47308488612873</v>
      </c>
      <c r="AD225" s="104">
        <f t="shared" si="118"/>
        <v>1191.3119677218713</v>
      </c>
      <c r="AF225" s="49" t="str">
        <f t="shared" si="119"/>
        <v xml:space="preserve"> </v>
      </c>
      <c r="AG225" s="52">
        <f t="shared" si="120"/>
        <v>-873.47308488612873</v>
      </c>
    </row>
    <row r="226" spans="1:33" x14ac:dyDescent="0.25">
      <c r="A226" s="97">
        <v>-3.5</v>
      </c>
      <c r="B226" s="96">
        <v>20.399999999999999</v>
      </c>
      <c r="C226" s="98" t="s">
        <v>23</v>
      </c>
      <c r="D226" s="99" t="s">
        <v>1</v>
      </c>
      <c r="E226" s="100">
        <f t="shared" si="109"/>
        <v>95</v>
      </c>
      <c r="F226" s="101" t="s">
        <v>20</v>
      </c>
      <c r="G226" s="119">
        <f t="shared" si="128"/>
        <v>0.14644351464435149</v>
      </c>
      <c r="H226" s="115">
        <f t="shared" si="110"/>
        <v>6.2761506276150625E-2</v>
      </c>
      <c r="I226" s="119">
        <f t="shared" si="121"/>
        <v>-47.600833333333327</v>
      </c>
      <c r="J226" s="115">
        <f t="shared" si="111"/>
        <v>8.9624999999999986</v>
      </c>
      <c r="K226" s="119">
        <f t="shared" si="112"/>
        <v>0.4375</v>
      </c>
      <c r="L226" s="115">
        <f t="shared" si="113"/>
        <v>0.11854951185495118</v>
      </c>
      <c r="M226" s="102">
        <f t="shared" si="114"/>
        <v>957.28730822873069</v>
      </c>
      <c r="N226" s="96">
        <f t="shared" si="115"/>
        <v>44.213019936007882</v>
      </c>
      <c r="O226" s="105">
        <f t="shared" si="103"/>
        <v>20.399999999999995</v>
      </c>
      <c r="P226" s="104">
        <f t="shared" si="122"/>
        <v>-652.17391304347825</v>
      </c>
      <c r="Q226" s="96">
        <f t="shared" si="14"/>
        <v>-45</v>
      </c>
      <c r="R226" s="96">
        <f t="shared" si="123"/>
        <v>0</v>
      </c>
      <c r="S226" s="96">
        <f t="shared" si="104"/>
        <v>-2.242105263157895</v>
      </c>
      <c r="T226" s="104">
        <f t="shared" si="105"/>
        <v>0</v>
      </c>
      <c r="U226" s="96">
        <f t="shared" si="17"/>
        <v>45</v>
      </c>
      <c r="V226" s="105">
        <f t="shared" si="106"/>
        <v>0</v>
      </c>
      <c r="W226" s="124">
        <f t="shared" si="124"/>
        <v>19.142105263157891</v>
      </c>
      <c r="X226" s="96">
        <f t="shared" si="125"/>
        <v>24.270310391363019</v>
      </c>
      <c r="Y226" s="34">
        <f t="shared" si="127"/>
        <v>-1182.608695652174</v>
      </c>
      <c r="Z226" s="96">
        <f t="shared" si="116"/>
        <v>-40</v>
      </c>
      <c r="AA226" s="96">
        <f t="shared" si="126"/>
        <v>0</v>
      </c>
      <c r="AC226" s="104">
        <f t="shared" si="117"/>
        <v>-877.49530046692155</v>
      </c>
      <c r="AD226" s="104">
        <f t="shared" si="118"/>
        <v>1189.7673675624767</v>
      </c>
      <c r="AF226" s="49" t="str">
        <f t="shared" si="119"/>
        <v xml:space="preserve"> </v>
      </c>
      <c r="AG226" s="52">
        <f t="shared" si="120"/>
        <v>-877.49530046692155</v>
      </c>
    </row>
    <row r="227" spans="1:33" x14ac:dyDescent="0.25">
      <c r="A227" s="97">
        <v>-3.5</v>
      </c>
      <c r="B227" s="97">
        <v>20.5</v>
      </c>
      <c r="C227" s="98" t="s">
        <v>23</v>
      </c>
      <c r="D227" s="99" t="s">
        <v>1</v>
      </c>
      <c r="E227" s="100">
        <f t="shared" si="109"/>
        <v>95</v>
      </c>
      <c r="F227" s="101" t="s">
        <v>20</v>
      </c>
      <c r="G227" s="119">
        <f t="shared" si="128"/>
        <v>0.14583333333333334</v>
      </c>
      <c r="H227" s="115">
        <f t="shared" si="110"/>
        <v>6.25E-2</v>
      </c>
      <c r="I227" s="119">
        <f t="shared" si="121"/>
        <v>-48</v>
      </c>
      <c r="J227" s="115">
        <f t="shared" si="111"/>
        <v>9</v>
      </c>
      <c r="K227" s="119">
        <f t="shared" si="112"/>
        <v>0.4375</v>
      </c>
      <c r="L227" s="115">
        <f t="shared" si="113"/>
        <v>0.11805555555555555</v>
      </c>
      <c r="M227" s="102">
        <f t="shared" si="114"/>
        <v>953.29861111111109</v>
      </c>
      <c r="N227" s="96">
        <f t="shared" si="115"/>
        <v>44.237132352941174</v>
      </c>
      <c r="O227" s="105">
        <f t="shared" si="103"/>
        <v>20.5</v>
      </c>
      <c r="P227" s="104">
        <f t="shared" si="122"/>
        <v>-652.17391304347825</v>
      </c>
      <c r="Q227" s="96">
        <f t="shared" si="14"/>
        <v>-45</v>
      </c>
      <c r="R227" s="96">
        <f t="shared" si="123"/>
        <v>0</v>
      </c>
      <c r="S227" s="96">
        <f t="shared" si="104"/>
        <v>-2.236842105263158</v>
      </c>
      <c r="T227" s="104">
        <f t="shared" si="105"/>
        <v>0</v>
      </c>
      <c r="U227" s="96">
        <f t="shared" si="17"/>
        <v>45</v>
      </c>
      <c r="V227" s="105">
        <f t="shared" si="106"/>
        <v>0</v>
      </c>
      <c r="W227" s="124">
        <f t="shared" si="124"/>
        <v>19.236842105263158</v>
      </c>
      <c r="X227" s="96">
        <f t="shared" si="125"/>
        <v>24.365047233468285</v>
      </c>
      <c r="Y227" s="34">
        <f t="shared" si="127"/>
        <v>-1182.608695652174</v>
      </c>
      <c r="Z227" s="96">
        <f t="shared" si="116"/>
        <v>-40</v>
      </c>
      <c r="AA227" s="96">
        <f t="shared" si="126"/>
        <v>0</v>
      </c>
      <c r="AC227" s="104">
        <f t="shared" si="117"/>
        <v>-881.48399758454116</v>
      </c>
      <c r="AD227" s="104">
        <f t="shared" si="118"/>
        <v>1188.2337074464069</v>
      </c>
      <c r="AF227" s="49" t="str">
        <f t="shared" si="119"/>
        <v xml:space="preserve"> </v>
      </c>
      <c r="AG227" s="52">
        <f t="shared" si="120"/>
        <v>-881.48399758454116</v>
      </c>
    </row>
    <row r="228" spans="1:33" x14ac:dyDescent="0.25">
      <c r="A228" s="97">
        <v>-3.5</v>
      </c>
      <c r="B228" s="96">
        <v>20.6</v>
      </c>
      <c r="C228" s="98" t="s">
        <v>23</v>
      </c>
      <c r="D228" s="99" t="s">
        <v>1</v>
      </c>
      <c r="E228" s="100">
        <f t="shared" si="109"/>
        <v>95</v>
      </c>
      <c r="F228" s="101" t="s">
        <v>20</v>
      </c>
      <c r="G228" s="119">
        <f t="shared" si="128"/>
        <v>0.14522821576763484</v>
      </c>
      <c r="H228" s="115">
        <f t="shared" si="110"/>
        <v>6.2240663900414932E-2</v>
      </c>
      <c r="I228" s="119">
        <f t="shared" si="121"/>
        <v>-48.400833333333338</v>
      </c>
      <c r="J228" s="115">
        <f t="shared" si="111"/>
        <v>9.0375000000000014</v>
      </c>
      <c r="K228" s="119">
        <f t="shared" si="112"/>
        <v>0.4375</v>
      </c>
      <c r="L228" s="115">
        <f t="shared" si="113"/>
        <v>0.11756569847856155</v>
      </c>
      <c r="M228" s="102">
        <f t="shared" si="114"/>
        <v>949.34301521438454</v>
      </c>
      <c r="N228" s="96">
        <f t="shared" si="115"/>
        <v>44.261044666829392</v>
      </c>
      <c r="O228" s="105">
        <f t="shared" si="103"/>
        <v>20.6</v>
      </c>
      <c r="P228" s="104">
        <f t="shared" si="122"/>
        <v>-652.17391304347825</v>
      </c>
      <c r="Q228" s="96">
        <f t="shared" si="14"/>
        <v>-45</v>
      </c>
      <c r="R228" s="96">
        <f t="shared" si="123"/>
        <v>0</v>
      </c>
      <c r="S228" s="96">
        <f t="shared" si="104"/>
        <v>-2.2315789473684209</v>
      </c>
      <c r="T228" s="104">
        <f t="shared" si="105"/>
        <v>0</v>
      </c>
      <c r="U228" s="96">
        <f t="shared" si="17"/>
        <v>45</v>
      </c>
      <c r="V228" s="105">
        <f t="shared" si="106"/>
        <v>0</v>
      </c>
      <c r="W228" s="124">
        <f t="shared" si="124"/>
        <v>19.331578947368421</v>
      </c>
      <c r="X228" s="96">
        <f t="shared" si="125"/>
        <v>24.459784075573548</v>
      </c>
      <c r="Y228" s="34">
        <f t="shared" si="127"/>
        <v>-1182.608695652174</v>
      </c>
      <c r="Z228" s="96">
        <f t="shared" si="116"/>
        <v>-40</v>
      </c>
      <c r="AA228" s="96">
        <f t="shared" si="126"/>
        <v>0</v>
      </c>
      <c r="AC228" s="104">
        <f t="shared" si="117"/>
        <v>-885.43959348126771</v>
      </c>
      <c r="AD228" s="104">
        <f t="shared" si="118"/>
        <v>1186.7108751358983</v>
      </c>
      <c r="AF228" s="49" t="str">
        <f t="shared" si="119"/>
        <v xml:space="preserve"> </v>
      </c>
      <c r="AG228" s="52">
        <f t="shared" si="120"/>
        <v>-885.43959348126771</v>
      </c>
    </row>
    <row r="229" spans="1:33" x14ac:dyDescent="0.25">
      <c r="A229" s="97">
        <v>-3.5</v>
      </c>
      <c r="B229" s="96">
        <v>20.7</v>
      </c>
      <c r="C229" s="98" t="s">
        <v>23</v>
      </c>
      <c r="D229" s="99" t="s">
        <v>1</v>
      </c>
      <c r="E229" s="100">
        <f t="shared" si="109"/>
        <v>95</v>
      </c>
      <c r="F229" s="101" t="s">
        <v>20</v>
      </c>
      <c r="G229" s="119">
        <f t="shared" si="128"/>
        <v>0.14462809917355374</v>
      </c>
      <c r="H229" s="115">
        <f t="shared" si="110"/>
        <v>6.1983471074380167E-2</v>
      </c>
      <c r="I229" s="119">
        <f t="shared" si="121"/>
        <v>-48.803333333333335</v>
      </c>
      <c r="J229" s="115">
        <f t="shared" si="111"/>
        <v>9.0750000000000011</v>
      </c>
      <c r="K229" s="119">
        <f t="shared" si="112"/>
        <v>0.4375</v>
      </c>
      <c r="L229" s="115">
        <f t="shared" si="113"/>
        <v>0.11707988980716255</v>
      </c>
      <c r="M229" s="102">
        <f t="shared" si="114"/>
        <v>945.42011019283757</v>
      </c>
      <c r="N229" s="96">
        <f t="shared" si="115"/>
        <v>44.284759358288767</v>
      </c>
      <c r="O229" s="105">
        <f t="shared" si="103"/>
        <v>20.7</v>
      </c>
      <c r="P229" s="104">
        <f t="shared" si="122"/>
        <v>-652.17391304347825</v>
      </c>
      <c r="Q229" s="96">
        <f t="shared" si="14"/>
        <v>-45</v>
      </c>
      <c r="R229" s="96">
        <f t="shared" si="123"/>
        <v>0</v>
      </c>
      <c r="S229" s="96">
        <f t="shared" si="104"/>
        <v>-2.2263157894736842</v>
      </c>
      <c r="T229" s="104">
        <f t="shared" si="105"/>
        <v>0</v>
      </c>
      <c r="U229" s="96">
        <f t="shared" si="17"/>
        <v>45</v>
      </c>
      <c r="V229" s="105">
        <f t="shared" si="106"/>
        <v>0</v>
      </c>
      <c r="W229" s="124">
        <f t="shared" si="124"/>
        <v>19.426315789473684</v>
      </c>
      <c r="X229" s="96">
        <f t="shared" si="125"/>
        <v>24.554520917678811</v>
      </c>
      <c r="Y229" s="34">
        <f t="shared" si="127"/>
        <v>-1182.608695652174</v>
      </c>
      <c r="Z229" s="96">
        <f t="shared" si="116"/>
        <v>-40</v>
      </c>
      <c r="AA229" s="96">
        <f t="shared" si="126"/>
        <v>0</v>
      </c>
      <c r="AC229" s="104">
        <f t="shared" si="117"/>
        <v>-889.36249850281467</v>
      </c>
      <c r="AD229" s="104">
        <f t="shared" si="118"/>
        <v>1185.1987598542014</v>
      </c>
      <c r="AF229" s="49" t="str">
        <f t="shared" si="119"/>
        <v xml:space="preserve"> </v>
      </c>
      <c r="AG229" s="52">
        <f t="shared" si="120"/>
        <v>-889.36249850281467</v>
      </c>
    </row>
    <row r="230" spans="1:33" x14ac:dyDescent="0.25">
      <c r="A230" s="97">
        <v>-3.5</v>
      </c>
      <c r="B230" s="96">
        <v>20.8</v>
      </c>
      <c r="C230" s="98" t="s">
        <v>23</v>
      </c>
      <c r="D230" s="99" t="s">
        <v>1</v>
      </c>
      <c r="E230" s="100">
        <f t="shared" si="109"/>
        <v>95</v>
      </c>
      <c r="F230" s="101" t="s">
        <v>20</v>
      </c>
      <c r="G230" s="119">
        <f t="shared" si="128"/>
        <v>0.14403292181069957</v>
      </c>
      <c r="H230" s="115">
        <f t="shared" si="110"/>
        <v>6.1728395061728392E-2</v>
      </c>
      <c r="I230" s="119">
        <f t="shared" si="121"/>
        <v>-49.207500000000003</v>
      </c>
      <c r="J230" s="115">
        <f t="shared" si="111"/>
        <v>9.1124999999999989</v>
      </c>
      <c r="K230" s="119">
        <f t="shared" si="112"/>
        <v>0.4375</v>
      </c>
      <c r="L230" s="115">
        <f t="shared" si="113"/>
        <v>0.11659807956104248</v>
      </c>
      <c r="M230" s="102">
        <f t="shared" si="114"/>
        <v>941.52949245541811</v>
      </c>
      <c r="N230" s="96">
        <f t="shared" si="115"/>
        <v>44.308278867102395</v>
      </c>
      <c r="O230" s="105">
        <f t="shared" si="103"/>
        <v>20.799999999999997</v>
      </c>
      <c r="P230" s="104">
        <f t="shared" si="122"/>
        <v>-652.17391304347825</v>
      </c>
      <c r="Q230" s="96">
        <f t="shared" si="14"/>
        <v>-45</v>
      </c>
      <c r="R230" s="96">
        <f t="shared" si="123"/>
        <v>0</v>
      </c>
      <c r="S230" s="96">
        <f t="shared" si="104"/>
        <v>-2.2210526315789476</v>
      </c>
      <c r="T230" s="104">
        <f t="shared" si="105"/>
        <v>0</v>
      </c>
      <c r="U230" s="96">
        <f t="shared" si="17"/>
        <v>45</v>
      </c>
      <c r="V230" s="105">
        <f t="shared" si="106"/>
        <v>0</v>
      </c>
      <c r="W230" s="124">
        <f t="shared" si="124"/>
        <v>19.521052631578947</v>
      </c>
      <c r="X230" s="96">
        <f t="shared" si="125"/>
        <v>24.649257759784074</v>
      </c>
      <c r="Y230" s="34">
        <f t="shared" si="127"/>
        <v>-1182.608695652174</v>
      </c>
      <c r="Z230" s="96">
        <f t="shared" si="116"/>
        <v>-40</v>
      </c>
      <c r="AA230" s="96">
        <f t="shared" si="126"/>
        <v>0</v>
      </c>
      <c r="AC230" s="104">
        <f t="shared" si="117"/>
        <v>-893.25311624023414</v>
      </c>
      <c r="AD230" s="104">
        <f t="shared" si="118"/>
        <v>1183.6972522635954</v>
      </c>
      <c r="AF230" s="49" t="str">
        <f t="shared" si="119"/>
        <v xml:space="preserve"> </v>
      </c>
      <c r="AG230" s="52">
        <f t="shared" si="120"/>
        <v>-893.25311624023414</v>
      </c>
    </row>
    <row r="231" spans="1:33" x14ac:dyDescent="0.25">
      <c r="A231" s="97">
        <v>-3.5</v>
      </c>
      <c r="B231" s="97">
        <v>20.9</v>
      </c>
      <c r="C231" s="98" t="s">
        <v>23</v>
      </c>
      <c r="D231" s="99" t="s">
        <v>1</v>
      </c>
      <c r="E231" s="100">
        <f t="shared" si="109"/>
        <v>95</v>
      </c>
      <c r="F231" s="101" t="s">
        <v>20</v>
      </c>
      <c r="G231" s="119">
        <f t="shared" si="128"/>
        <v>0.14344262295081969</v>
      </c>
      <c r="H231" s="115">
        <f t="shared" si="110"/>
        <v>6.147540983606558E-2</v>
      </c>
      <c r="I231" s="119">
        <f t="shared" si="121"/>
        <v>-49.613333333333323</v>
      </c>
      <c r="J231" s="115">
        <f t="shared" si="111"/>
        <v>9.1499999999999986</v>
      </c>
      <c r="K231" s="119">
        <f t="shared" si="112"/>
        <v>0.4375</v>
      </c>
      <c r="L231" s="115">
        <f t="shared" si="113"/>
        <v>0.11612021857923499</v>
      </c>
      <c r="M231" s="102">
        <f t="shared" si="114"/>
        <v>937.67076502732255</v>
      </c>
      <c r="N231" s="96">
        <f t="shared" si="115"/>
        <v>44.331605593056899</v>
      </c>
      <c r="O231" s="105">
        <f t="shared" si="103"/>
        <v>20.9</v>
      </c>
      <c r="P231" s="104">
        <f t="shared" si="122"/>
        <v>-652.17391304347825</v>
      </c>
      <c r="Q231" s="96">
        <f t="shared" si="14"/>
        <v>-45</v>
      </c>
      <c r="R231" s="96">
        <f t="shared" si="123"/>
        <v>0</v>
      </c>
      <c r="S231" s="96">
        <f t="shared" si="104"/>
        <v>-2.2157894736842105</v>
      </c>
      <c r="T231" s="104">
        <f t="shared" si="105"/>
        <v>0</v>
      </c>
      <c r="U231" s="96">
        <f t="shared" si="17"/>
        <v>45</v>
      </c>
      <c r="V231" s="105">
        <f t="shared" si="106"/>
        <v>0</v>
      </c>
      <c r="W231" s="124">
        <f t="shared" si="124"/>
        <v>19.61578947368421</v>
      </c>
      <c r="X231" s="96">
        <f t="shared" si="125"/>
        <v>24.743994601889337</v>
      </c>
      <c r="Y231" s="34">
        <f t="shared" si="127"/>
        <v>-1182.608695652174</v>
      </c>
      <c r="Z231" s="96">
        <f t="shared" si="116"/>
        <v>-40</v>
      </c>
      <c r="AA231" s="96">
        <f t="shared" si="126"/>
        <v>0</v>
      </c>
      <c r="AC231" s="104">
        <f t="shared" si="117"/>
        <v>-897.1118436683297</v>
      </c>
      <c r="AD231" s="104">
        <f t="shared" si="118"/>
        <v>1182.2062444437468</v>
      </c>
      <c r="AF231" s="49" t="str">
        <f t="shared" si="119"/>
        <v xml:space="preserve"> </v>
      </c>
      <c r="AG231" s="52">
        <f t="shared" si="120"/>
        <v>-897.1118436683297</v>
      </c>
    </row>
    <row r="232" spans="1:33" x14ac:dyDescent="0.25">
      <c r="A232" s="97">
        <v>-3.5</v>
      </c>
      <c r="B232" s="96">
        <v>21</v>
      </c>
      <c r="C232" s="98" t="s">
        <v>23</v>
      </c>
      <c r="D232" s="99" t="s">
        <v>1</v>
      </c>
      <c r="E232" s="100">
        <f t="shared" si="109"/>
        <v>95</v>
      </c>
      <c r="F232" s="101" t="s">
        <v>20</v>
      </c>
      <c r="G232" s="119">
        <f t="shared" si="128"/>
        <v>0.14285714285714285</v>
      </c>
      <c r="H232" s="115">
        <f t="shared" si="110"/>
        <v>6.1224489795918366E-2</v>
      </c>
      <c r="I232" s="119">
        <f t="shared" si="121"/>
        <v>-50.020833333333336</v>
      </c>
      <c r="J232" s="115">
        <f t="shared" si="111"/>
        <v>9.1875</v>
      </c>
      <c r="K232" s="119">
        <f t="shared" si="112"/>
        <v>0.4375</v>
      </c>
      <c r="L232" s="115">
        <f t="shared" si="113"/>
        <v>0.11564625850340138</v>
      </c>
      <c r="M232" s="102">
        <f t="shared" si="114"/>
        <v>933.84353741496614</v>
      </c>
      <c r="N232" s="96">
        <f t="shared" si="115"/>
        <v>44.354741896758703</v>
      </c>
      <c r="O232" s="105">
        <f t="shared" si="103"/>
        <v>21.000000000000004</v>
      </c>
      <c r="P232" s="104">
        <f t="shared" si="122"/>
        <v>-652.17391304347825</v>
      </c>
      <c r="Q232" s="96">
        <f t="shared" si="14"/>
        <v>-45</v>
      </c>
      <c r="R232" s="96">
        <f t="shared" si="123"/>
        <v>0</v>
      </c>
      <c r="S232" s="96">
        <f t="shared" si="104"/>
        <v>-2.2105263157894735</v>
      </c>
      <c r="T232" s="104">
        <f t="shared" si="105"/>
        <v>0</v>
      </c>
      <c r="U232" s="96">
        <f t="shared" si="17"/>
        <v>45</v>
      </c>
      <c r="V232" s="105">
        <f t="shared" si="106"/>
        <v>0</v>
      </c>
      <c r="W232" s="124">
        <f t="shared" si="124"/>
        <v>19.710526315789476</v>
      </c>
      <c r="X232" s="96">
        <f t="shared" si="125"/>
        <v>24.838731443994604</v>
      </c>
      <c r="Y232" s="34">
        <f t="shared" si="127"/>
        <v>-1182.608695652174</v>
      </c>
      <c r="Z232" s="96">
        <f t="shared" si="116"/>
        <v>-40</v>
      </c>
      <c r="AA232" s="96">
        <f t="shared" si="126"/>
        <v>0</v>
      </c>
      <c r="AC232" s="104">
        <f t="shared" si="117"/>
        <v>-900.93907128068611</v>
      </c>
      <c r="AD232" s="104">
        <f t="shared" si="118"/>
        <v>1180.7256298704042</v>
      </c>
      <c r="AF232" s="49" t="str">
        <f t="shared" si="119"/>
        <v xml:space="preserve"> </v>
      </c>
      <c r="AG232" s="52">
        <f t="shared" si="120"/>
        <v>-900.93907128068611</v>
      </c>
    </row>
    <row r="233" spans="1:33" x14ac:dyDescent="0.25">
      <c r="A233" s="97">
        <v>-3.5</v>
      </c>
      <c r="B233" s="96">
        <v>21.1</v>
      </c>
      <c r="C233" s="98" t="s">
        <v>23</v>
      </c>
      <c r="D233" s="99" t="s">
        <v>1</v>
      </c>
      <c r="E233" s="100">
        <f t="shared" si="109"/>
        <v>95</v>
      </c>
      <c r="F233" s="101" t="s">
        <v>20</v>
      </c>
      <c r="G233" s="119">
        <f t="shared" si="128"/>
        <v>0.14227642276422764</v>
      </c>
      <c r="H233" s="115">
        <f t="shared" si="110"/>
        <v>6.097560975609756E-2</v>
      </c>
      <c r="I233" s="119">
        <f t="shared" si="121"/>
        <v>-50.430000000000007</v>
      </c>
      <c r="J233" s="115">
        <f t="shared" si="111"/>
        <v>9.2250000000000014</v>
      </c>
      <c r="K233" s="119">
        <f t="shared" si="112"/>
        <v>0.4375</v>
      </c>
      <c r="L233" s="115">
        <f t="shared" si="113"/>
        <v>0.11517615176151759</v>
      </c>
      <c r="M233" s="102">
        <f t="shared" si="114"/>
        <v>930.04742547425451</v>
      </c>
      <c r="N233" s="96">
        <f t="shared" si="115"/>
        <v>44.377690100430414</v>
      </c>
      <c r="O233" s="105">
        <f t="shared" si="103"/>
        <v>21.1</v>
      </c>
      <c r="P233" s="104">
        <f t="shared" si="122"/>
        <v>-652.17391304347825</v>
      </c>
      <c r="Q233" s="96">
        <f t="shared" si="14"/>
        <v>-45</v>
      </c>
      <c r="R233" s="96">
        <f t="shared" si="123"/>
        <v>0</v>
      </c>
      <c r="S233" s="96">
        <f t="shared" si="104"/>
        <v>-2.2052631578947368</v>
      </c>
      <c r="T233" s="104">
        <f t="shared" si="105"/>
        <v>0</v>
      </c>
      <c r="U233" s="96">
        <f t="shared" si="17"/>
        <v>45</v>
      </c>
      <c r="V233" s="105">
        <f t="shared" si="106"/>
        <v>0</v>
      </c>
      <c r="W233" s="124">
        <f t="shared" si="124"/>
        <v>19.805263157894739</v>
      </c>
      <c r="X233" s="96">
        <f t="shared" si="125"/>
        <v>24.933468286099867</v>
      </c>
      <c r="Y233" s="34">
        <f t="shared" si="127"/>
        <v>-1182.608695652174</v>
      </c>
      <c r="Z233" s="96">
        <f t="shared" si="116"/>
        <v>-40</v>
      </c>
      <c r="AA233" s="96">
        <f t="shared" si="126"/>
        <v>0</v>
      </c>
      <c r="AC233" s="104">
        <f t="shared" si="117"/>
        <v>-904.73518322139773</v>
      </c>
      <c r="AD233" s="104">
        <f t="shared" si="118"/>
        <v>1179.2553033944309</v>
      </c>
      <c r="AF233" s="49" t="str">
        <f t="shared" si="119"/>
        <v xml:space="preserve"> </v>
      </c>
      <c r="AG233" s="52">
        <f t="shared" si="120"/>
        <v>-904.73518322139773</v>
      </c>
    </row>
    <row r="234" spans="1:33" x14ac:dyDescent="0.25">
      <c r="A234" s="97">
        <v>-3.5</v>
      </c>
      <c r="B234" s="96">
        <v>21.2</v>
      </c>
      <c r="C234" s="98" t="s">
        <v>23</v>
      </c>
      <c r="D234" s="99" t="s">
        <v>1</v>
      </c>
      <c r="E234" s="100">
        <f t="shared" si="109"/>
        <v>95</v>
      </c>
      <c r="F234" s="101" t="s">
        <v>20</v>
      </c>
      <c r="G234" s="119">
        <f t="shared" si="128"/>
        <v>0.1417004048582996</v>
      </c>
      <c r="H234" s="115">
        <f t="shared" si="110"/>
        <v>6.0728744939271259E-2</v>
      </c>
      <c r="I234" s="119">
        <f t="shared" si="121"/>
        <v>-50.840833333333329</v>
      </c>
      <c r="J234" s="115">
        <f t="shared" si="111"/>
        <v>9.2625000000000011</v>
      </c>
      <c r="K234" s="119">
        <f t="shared" si="112"/>
        <v>0.4375</v>
      </c>
      <c r="L234" s="115">
        <f t="shared" si="113"/>
        <v>0.11470985155195683</v>
      </c>
      <c r="M234" s="102">
        <f t="shared" si="114"/>
        <v>926.28205128205138</v>
      </c>
      <c r="N234" s="96">
        <f t="shared" si="115"/>
        <v>44.400452488687776</v>
      </c>
      <c r="O234" s="105">
        <f t="shared" si="103"/>
        <v>21.2</v>
      </c>
      <c r="P234" s="104">
        <f t="shared" si="122"/>
        <v>-652.17391304347825</v>
      </c>
      <c r="Q234" s="96">
        <f t="shared" si="14"/>
        <v>-45</v>
      </c>
      <c r="R234" s="96">
        <f t="shared" si="123"/>
        <v>0</v>
      </c>
      <c r="S234" s="96">
        <f t="shared" si="104"/>
        <v>-2.2000000000000002</v>
      </c>
      <c r="T234" s="104">
        <f t="shared" si="105"/>
        <v>0</v>
      </c>
      <c r="U234" s="96">
        <f t="shared" si="17"/>
        <v>45</v>
      </c>
      <c r="V234" s="105">
        <f t="shared" si="106"/>
        <v>0</v>
      </c>
      <c r="W234" s="124">
        <f t="shared" si="124"/>
        <v>19.900000000000002</v>
      </c>
      <c r="X234" s="96">
        <f t="shared" si="125"/>
        <v>25.02820512820513</v>
      </c>
      <c r="Y234" s="34">
        <f t="shared" si="127"/>
        <v>-1182.608695652174</v>
      </c>
      <c r="Z234" s="96">
        <f t="shared" si="116"/>
        <v>-40</v>
      </c>
      <c r="AA234" s="96">
        <f t="shared" si="126"/>
        <v>0</v>
      </c>
      <c r="AC234" s="104">
        <f t="shared" si="117"/>
        <v>-908.50055741360086</v>
      </c>
      <c r="AD234" s="104">
        <f t="shared" si="118"/>
        <v>1177.7951612211646</v>
      </c>
      <c r="AF234" s="49" t="str">
        <f t="shared" si="119"/>
        <v xml:space="preserve"> </v>
      </c>
      <c r="AG234" s="52">
        <f t="shared" si="120"/>
        <v>-908.50055741360086</v>
      </c>
    </row>
    <row r="235" spans="1:33" x14ac:dyDescent="0.25">
      <c r="A235" s="97">
        <v>-3.5</v>
      </c>
      <c r="B235" s="97">
        <v>21.3</v>
      </c>
      <c r="C235" s="98" t="s">
        <v>23</v>
      </c>
      <c r="D235" s="99" t="s">
        <v>1</v>
      </c>
      <c r="E235" s="100">
        <f t="shared" si="109"/>
        <v>95</v>
      </c>
      <c r="F235" s="101" t="s">
        <v>20</v>
      </c>
      <c r="G235" s="119">
        <f t="shared" si="128"/>
        <v>0.1411290322580645</v>
      </c>
      <c r="H235" s="115">
        <f t="shared" si="110"/>
        <v>6.048387096774193E-2</v>
      </c>
      <c r="I235" s="119">
        <f t="shared" si="121"/>
        <v>-51.253333333333337</v>
      </c>
      <c r="J235" s="115">
        <f t="shared" si="111"/>
        <v>9.2999999999999989</v>
      </c>
      <c r="K235" s="119">
        <f t="shared" si="112"/>
        <v>0.4375</v>
      </c>
      <c r="L235" s="115">
        <f t="shared" si="113"/>
        <v>0.114247311827957</v>
      </c>
      <c r="M235" s="102">
        <f t="shared" si="114"/>
        <v>922.54704301075276</v>
      </c>
      <c r="N235" s="96">
        <f t="shared" si="115"/>
        <v>44.423031309297919</v>
      </c>
      <c r="O235" s="105">
        <f t="shared" si="103"/>
        <v>21.3</v>
      </c>
      <c r="P235" s="104">
        <f t="shared" si="122"/>
        <v>-652.17391304347825</v>
      </c>
      <c r="Q235" s="96">
        <f t="shared" si="14"/>
        <v>-45</v>
      </c>
      <c r="R235" s="96">
        <f t="shared" si="123"/>
        <v>0</v>
      </c>
      <c r="S235" s="96">
        <f t="shared" si="104"/>
        <v>-2.1947368421052631</v>
      </c>
      <c r="T235" s="104">
        <f t="shared" si="105"/>
        <v>0</v>
      </c>
      <c r="U235" s="96">
        <f t="shared" si="17"/>
        <v>45</v>
      </c>
      <c r="V235" s="105">
        <f t="shared" si="106"/>
        <v>0</v>
      </c>
      <c r="W235" s="124">
        <f t="shared" si="124"/>
        <v>19.994736842105262</v>
      </c>
      <c r="X235" s="96">
        <f t="shared" si="125"/>
        <v>25.122941970310389</v>
      </c>
      <c r="Y235" s="34">
        <f t="shared" si="127"/>
        <v>-1182.608695652174</v>
      </c>
      <c r="Z235" s="96">
        <f t="shared" si="116"/>
        <v>-40</v>
      </c>
      <c r="AA235" s="96">
        <f t="shared" si="126"/>
        <v>0</v>
      </c>
      <c r="AC235" s="104">
        <f t="shared" si="117"/>
        <v>-912.23556568489948</v>
      </c>
      <c r="AD235" s="104">
        <f t="shared" si="118"/>
        <v>1176.3451008901036</v>
      </c>
      <c r="AF235" s="49" t="str">
        <f t="shared" si="119"/>
        <v xml:space="preserve"> </v>
      </c>
      <c r="AG235" s="52">
        <f t="shared" si="120"/>
        <v>-912.23556568489948</v>
      </c>
    </row>
    <row r="236" spans="1:33" x14ac:dyDescent="0.25">
      <c r="A236" s="97">
        <v>-3.5</v>
      </c>
      <c r="B236" s="96">
        <v>21.4</v>
      </c>
      <c r="C236" s="98" t="s">
        <v>23</v>
      </c>
      <c r="D236" s="99" t="s">
        <v>1</v>
      </c>
      <c r="E236" s="100">
        <f t="shared" si="109"/>
        <v>95</v>
      </c>
      <c r="F236" s="101" t="s">
        <v>20</v>
      </c>
      <c r="G236" s="119">
        <f>A236/(A236-B236)</f>
        <v>0.14056224899598393</v>
      </c>
      <c r="H236" s="115">
        <f t="shared" si="110"/>
        <v>6.0240963855421693E-2</v>
      </c>
      <c r="I236" s="119">
        <f t="shared" si="121"/>
        <v>-51.66749999999999</v>
      </c>
      <c r="J236" s="115">
        <f t="shared" si="111"/>
        <v>9.3374999999999986</v>
      </c>
      <c r="K236" s="119">
        <f t="shared" si="112"/>
        <v>0.4375</v>
      </c>
      <c r="L236" s="115">
        <f t="shared" si="113"/>
        <v>0.1137884872824632</v>
      </c>
      <c r="M236" s="102">
        <f t="shared" si="114"/>
        <v>918.84203480589031</v>
      </c>
      <c r="N236" s="96">
        <f t="shared" si="115"/>
        <v>44.445428773919204</v>
      </c>
      <c r="O236" s="105">
        <f t="shared" si="103"/>
        <v>21.4</v>
      </c>
      <c r="P236" s="104">
        <f t="shared" si="122"/>
        <v>-652.17391304347825</v>
      </c>
      <c r="Q236" s="96">
        <f t="shared" si="14"/>
        <v>-45</v>
      </c>
      <c r="R236" s="96">
        <f t="shared" si="123"/>
        <v>0</v>
      </c>
      <c r="S236" s="96">
        <f t="shared" si="104"/>
        <v>-2.1894736842105265</v>
      </c>
      <c r="T236" s="104">
        <f t="shared" si="105"/>
        <v>0</v>
      </c>
      <c r="U236" s="96">
        <f t="shared" si="17"/>
        <v>45</v>
      </c>
      <c r="V236" s="105">
        <f t="shared" si="106"/>
        <v>0</v>
      </c>
      <c r="W236" s="124">
        <f t="shared" si="124"/>
        <v>20.089473684210525</v>
      </c>
      <c r="X236" s="96">
        <f t="shared" si="125"/>
        <v>25.217678812415652</v>
      </c>
      <c r="Y236" s="34">
        <f t="shared" si="127"/>
        <v>-1182.608695652174</v>
      </c>
      <c r="Z236" s="96">
        <f t="shared" si="116"/>
        <v>-40</v>
      </c>
      <c r="AA236" s="96">
        <f t="shared" si="126"/>
        <v>0</v>
      </c>
      <c r="AC236" s="104">
        <f t="shared" si="117"/>
        <v>-915.94057388976194</v>
      </c>
      <c r="AD236" s="104">
        <f t="shared" si="118"/>
        <v>1174.9050212549166</v>
      </c>
      <c r="AF236" s="49" t="str">
        <f t="shared" si="119"/>
        <v xml:space="preserve"> </v>
      </c>
      <c r="AG236" s="52">
        <f t="shared" si="120"/>
        <v>-915.94057388976194</v>
      </c>
    </row>
    <row r="237" spans="1:33" x14ac:dyDescent="0.25">
      <c r="A237" s="97">
        <v>-3.5</v>
      </c>
      <c r="B237" s="96">
        <v>21.5</v>
      </c>
      <c r="C237" s="98" t="s">
        <v>23</v>
      </c>
      <c r="D237" s="99" t="s">
        <v>1</v>
      </c>
      <c r="E237" s="100">
        <f t="shared" si="109"/>
        <v>95</v>
      </c>
      <c r="F237" s="101" t="s">
        <v>20</v>
      </c>
      <c r="G237" s="119">
        <f t="shared" ref="G237:G256" si="129">A237/(A237-B237)</f>
        <v>0.14000000000000001</v>
      </c>
      <c r="H237" s="115">
        <f t="shared" si="110"/>
        <v>0.06</v>
      </c>
      <c r="I237" s="119">
        <f t="shared" si="121"/>
        <v>-52.083333333333336</v>
      </c>
      <c r="J237" s="115">
        <f t="shared" si="111"/>
        <v>9.375</v>
      </c>
      <c r="K237" s="119">
        <f t="shared" si="112"/>
        <v>0.4375</v>
      </c>
      <c r="L237" s="115">
        <f t="shared" si="113"/>
        <v>0.11333333333333331</v>
      </c>
      <c r="M237" s="102">
        <f t="shared" si="114"/>
        <v>915.16666666666652</v>
      </c>
      <c r="N237" s="96">
        <f t="shared" si="115"/>
        <v>44.467647058823523</v>
      </c>
      <c r="O237" s="105">
        <f t="shared" si="103"/>
        <v>21.5</v>
      </c>
      <c r="P237" s="104">
        <f t="shared" si="122"/>
        <v>-652.17391304347825</v>
      </c>
      <c r="Q237" s="96">
        <f t="shared" si="14"/>
        <v>-45</v>
      </c>
      <c r="R237" s="96">
        <f t="shared" si="123"/>
        <v>0</v>
      </c>
      <c r="S237" s="96">
        <f t="shared" si="104"/>
        <v>-2.1842105263157894</v>
      </c>
      <c r="T237" s="104">
        <f t="shared" si="105"/>
        <v>0</v>
      </c>
      <c r="U237" s="96">
        <f t="shared" si="17"/>
        <v>45</v>
      </c>
      <c r="V237" s="105">
        <f t="shared" si="106"/>
        <v>0</v>
      </c>
      <c r="W237" s="124">
        <f t="shared" si="124"/>
        <v>20.184210526315788</v>
      </c>
      <c r="X237" s="96">
        <f t="shared" si="125"/>
        <v>25.312415654520915</v>
      </c>
      <c r="Y237" s="34">
        <f t="shared" si="127"/>
        <v>-1182.608695652174</v>
      </c>
      <c r="Z237" s="96">
        <f t="shared" si="116"/>
        <v>-40</v>
      </c>
      <c r="AA237" s="96">
        <f t="shared" si="126"/>
        <v>0</v>
      </c>
      <c r="AC237" s="104">
        <f t="shared" si="117"/>
        <v>-919.61594202898573</v>
      </c>
      <c r="AD237" s="104">
        <f t="shared" si="118"/>
        <v>1173.4748224637679</v>
      </c>
      <c r="AF237" s="49" t="str">
        <f t="shared" si="119"/>
        <v xml:space="preserve"> </v>
      </c>
      <c r="AG237" s="52">
        <f t="shared" si="120"/>
        <v>-919.61594202898573</v>
      </c>
    </row>
    <row r="238" spans="1:33" x14ac:dyDescent="0.25">
      <c r="A238" s="97">
        <v>-3.5</v>
      </c>
      <c r="B238" s="96">
        <v>21.6</v>
      </c>
      <c r="C238" s="98" t="s">
        <v>23</v>
      </c>
      <c r="D238" s="99" t="s">
        <v>1</v>
      </c>
      <c r="E238" s="100">
        <f t="shared" si="109"/>
        <v>95</v>
      </c>
      <c r="F238" s="101" t="s">
        <v>20</v>
      </c>
      <c r="G238" s="119">
        <f t="shared" si="129"/>
        <v>0.1394422310756972</v>
      </c>
      <c r="H238" s="115">
        <f t="shared" si="110"/>
        <v>5.97609561752988E-2</v>
      </c>
      <c r="I238" s="119">
        <f t="shared" si="121"/>
        <v>-52.50083333333334</v>
      </c>
      <c r="J238" s="115">
        <f t="shared" si="111"/>
        <v>9.4125000000000014</v>
      </c>
      <c r="K238" s="119">
        <f t="shared" si="112"/>
        <v>0.4375</v>
      </c>
      <c r="L238" s="115">
        <f t="shared" si="113"/>
        <v>0.11288180610889775</v>
      </c>
      <c r="M238" s="102">
        <f t="shared" si="114"/>
        <v>911.52058432934939</v>
      </c>
      <c r="N238" s="96">
        <f t="shared" si="115"/>
        <v>44.489688305601128</v>
      </c>
      <c r="O238" s="105">
        <f t="shared" si="103"/>
        <v>21.6</v>
      </c>
      <c r="P238" s="104">
        <f t="shared" si="122"/>
        <v>-652.17391304347825</v>
      </c>
      <c r="Q238" s="96">
        <f t="shared" si="14"/>
        <v>-45</v>
      </c>
      <c r="R238" s="96">
        <f t="shared" si="123"/>
        <v>0</v>
      </c>
      <c r="S238" s="96">
        <f t="shared" si="104"/>
        <v>-2.1789473684210527</v>
      </c>
      <c r="T238" s="104">
        <f t="shared" si="105"/>
        <v>0</v>
      </c>
      <c r="U238" s="96">
        <f t="shared" si="17"/>
        <v>45</v>
      </c>
      <c r="V238" s="105">
        <f t="shared" si="106"/>
        <v>0</v>
      </c>
      <c r="W238" s="124">
        <f t="shared" si="124"/>
        <v>20.278947368421054</v>
      </c>
      <c r="X238" s="96">
        <f t="shared" si="125"/>
        <v>25.407152496626182</v>
      </c>
      <c r="Y238" s="34">
        <f t="shared" si="127"/>
        <v>-1182.608695652174</v>
      </c>
      <c r="Z238" s="96">
        <f t="shared" si="116"/>
        <v>-40</v>
      </c>
      <c r="AA238" s="96">
        <f t="shared" si="126"/>
        <v>0</v>
      </c>
      <c r="AC238" s="104">
        <f t="shared" si="117"/>
        <v>-923.26202436630285</v>
      </c>
      <c r="AD238" s="104">
        <f t="shared" si="118"/>
        <v>1172.0544059399563</v>
      </c>
      <c r="AF238" s="49" t="str">
        <f t="shared" si="119"/>
        <v xml:space="preserve"> </v>
      </c>
      <c r="AG238" s="52">
        <f t="shared" si="120"/>
        <v>-923.26202436630285</v>
      </c>
    </row>
    <row r="239" spans="1:33" x14ac:dyDescent="0.25">
      <c r="A239" s="97">
        <v>-3.5</v>
      </c>
      <c r="B239" s="97">
        <v>21.7</v>
      </c>
      <c r="C239" s="98" t="s">
        <v>23</v>
      </c>
      <c r="D239" s="99" t="s">
        <v>1</v>
      </c>
      <c r="E239" s="100">
        <f t="shared" si="109"/>
        <v>95</v>
      </c>
      <c r="F239" s="101" t="s">
        <v>20</v>
      </c>
      <c r="G239" s="119">
        <f t="shared" si="129"/>
        <v>0.1388888888888889</v>
      </c>
      <c r="H239" s="115">
        <f t="shared" si="110"/>
        <v>5.9523809523809527E-2</v>
      </c>
      <c r="I239" s="119">
        <f t="shared" si="121"/>
        <v>-52.919999999999995</v>
      </c>
      <c r="J239" s="115">
        <f t="shared" si="111"/>
        <v>9.4500000000000011</v>
      </c>
      <c r="K239" s="119">
        <f t="shared" si="112"/>
        <v>0.4375</v>
      </c>
      <c r="L239" s="115">
        <f t="shared" si="113"/>
        <v>0.1124338624338625</v>
      </c>
      <c r="M239" s="102">
        <f t="shared" si="114"/>
        <v>907.90343915343965</v>
      </c>
      <c r="N239" s="96">
        <f t="shared" si="115"/>
        <v>44.511554621848738</v>
      </c>
      <c r="O239" s="105">
        <f t="shared" si="103"/>
        <v>21.699999999999996</v>
      </c>
      <c r="P239" s="104">
        <f t="shared" si="122"/>
        <v>-652.17391304347825</v>
      </c>
      <c r="Q239" s="96">
        <f t="shared" si="14"/>
        <v>-45</v>
      </c>
      <c r="R239" s="96">
        <f t="shared" si="123"/>
        <v>0</v>
      </c>
      <c r="S239" s="96">
        <f t="shared" si="104"/>
        <v>-2.1736842105263161</v>
      </c>
      <c r="T239" s="104">
        <f t="shared" si="105"/>
        <v>0</v>
      </c>
      <c r="U239" s="96">
        <f t="shared" si="17"/>
        <v>45</v>
      </c>
      <c r="V239" s="105">
        <f t="shared" si="106"/>
        <v>0</v>
      </c>
      <c r="W239" s="124">
        <f t="shared" si="124"/>
        <v>20.373684210526314</v>
      </c>
      <c r="X239" s="96">
        <f t="shared" si="125"/>
        <v>25.501889338731441</v>
      </c>
      <c r="Y239" s="34">
        <f t="shared" si="127"/>
        <v>-1182.608695652174</v>
      </c>
      <c r="Z239" s="96">
        <f t="shared" si="116"/>
        <v>-40</v>
      </c>
      <c r="AA239" s="96">
        <f t="shared" si="126"/>
        <v>0</v>
      </c>
      <c r="AC239" s="104">
        <f t="shared" si="117"/>
        <v>-926.87916954221259</v>
      </c>
      <c r="AD239" s="104">
        <f t="shared" si="118"/>
        <v>1170.6436743628612</v>
      </c>
      <c r="AF239" s="49" t="str">
        <f t="shared" si="119"/>
        <v xml:space="preserve"> </v>
      </c>
      <c r="AG239" s="52">
        <f t="shared" si="120"/>
        <v>-926.87916954221259</v>
      </c>
    </row>
    <row r="240" spans="1:33" x14ac:dyDescent="0.25">
      <c r="A240" s="97">
        <v>-3.5</v>
      </c>
      <c r="B240" s="96">
        <v>21.8</v>
      </c>
      <c r="C240" s="98" t="s">
        <v>23</v>
      </c>
      <c r="D240" s="99" t="s">
        <v>1</v>
      </c>
      <c r="E240" s="100">
        <f t="shared" si="109"/>
        <v>95</v>
      </c>
      <c r="F240" s="101" t="s">
        <v>20</v>
      </c>
      <c r="G240" s="119">
        <f t="shared" si="129"/>
        <v>0.13833992094861661</v>
      </c>
      <c r="H240" s="115">
        <f t="shared" si="110"/>
        <v>5.9288537549407112E-2</v>
      </c>
      <c r="I240" s="119">
        <f t="shared" si="121"/>
        <v>-53.340833333333336</v>
      </c>
      <c r="J240" s="115">
        <f t="shared" si="111"/>
        <v>9.4874999999999989</v>
      </c>
      <c r="K240" s="119">
        <f t="shared" si="112"/>
        <v>0.4375</v>
      </c>
      <c r="L240" s="115">
        <f t="shared" si="113"/>
        <v>0.11198945981554675</v>
      </c>
      <c r="M240" s="102">
        <f t="shared" si="114"/>
        <v>904.31488801054002</v>
      </c>
      <c r="N240" s="96">
        <f t="shared" si="115"/>
        <v>44.533248081841435</v>
      </c>
      <c r="O240" s="105">
        <f t="shared" si="103"/>
        <v>21.8</v>
      </c>
      <c r="P240" s="104">
        <f t="shared" si="122"/>
        <v>-652.17391304347825</v>
      </c>
      <c r="Q240" s="96">
        <f t="shared" si="14"/>
        <v>-45</v>
      </c>
      <c r="R240" s="96">
        <f t="shared" si="123"/>
        <v>0</v>
      </c>
      <c r="S240" s="96">
        <f t="shared" si="104"/>
        <v>-2.1684210526315786</v>
      </c>
      <c r="T240" s="104">
        <f t="shared" si="105"/>
        <v>0</v>
      </c>
      <c r="U240" s="96">
        <f t="shared" si="17"/>
        <v>45</v>
      </c>
      <c r="V240" s="105">
        <f t="shared" si="106"/>
        <v>0</v>
      </c>
      <c r="W240" s="124">
        <f t="shared" si="124"/>
        <v>20.46842105263158</v>
      </c>
      <c r="X240" s="96">
        <f t="shared" si="125"/>
        <v>25.596626180836708</v>
      </c>
      <c r="Y240" s="34">
        <f t="shared" si="127"/>
        <v>-1182.608695652174</v>
      </c>
      <c r="Z240" s="96">
        <f t="shared" si="116"/>
        <v>-40</v>
      </c>
      <c r="AA240" s="96">
        <f t="shared" si="126"/>
        <v>0</v>
      </c>
      <c r="AC240" s="104">
        <f t="shared" si="117"/>
        <v>-930.46772068511223</v>
      </c>
      <c r="AD240" s="104">
        <f t="shared" si="118"/>
        <v>1169.2425316491951</v>
      </c>
      <c r="AF240" s="49" t="str">
        <f t="shared" si="119"/>
        <v xml:space="preserve"> </v>
      </c>
      <c r="AG240" s="52">
        <f t="shared" si="120"/>
        <v>-930.46772068511223</v>
      </c>
    </row>
    <row r="241" spans="1:33" x14ac:dyDescent="0.25">
      <c r="A241" s="97">
        <v>-3.5</v>
      </c>
      <c r="B241" s="96">
        <v>21.9</v>
      </c>
      <c r="C241" s="98" t="s">
        <v>23</v>
      </c>
      <c r="D241" s="99" t="s">
        <v>1</v>
      </c>
      <c r="E241" s="100">
        <f t="shared" si="109"/>
        <v>95</v>
      </c>
      <c r="F241" s="101" t="s">
        <v>20</v>
      </c>
      <c r="G241" s="119">
        <f t="shared" si="129"/>
        <v>0.13779527559055119</v>
      </c>
      <c r="H241" s="115">
        <f t="shared" si="110"/>
        <v>5.9055118110236227E-2</v>
      </c>
      <c r="I241" s="119">
        <f t="shared" si="121"/>
        <v>-53.763333333333328</v>
      </c>
      <c r="J241" s="115">
        <f t="shared" si="111"/>
        <v>9.5249999999999986</v>
      </c>
      <c r="K241" s="119">
        <f t="shared" si="112"/>
        <v>0.4375</v>
      </c>
      <c r="L241" s="115">
        <f t="shared" si="113"/>
        <v>0.11154855643044617</v>
      </c>
      <c r="M241" s="102">
        <f t="shared" si="114"/>
        <v>900.75459317585285</v>
      </c>
      <c r="N241" s="96">
        <f t="shared" si="115"/>
        <v>44.554770727188519</v>
      </c>
      <c r="O241" s="105">
        <f t="shared" si="103"/>
        <v>21.900000000000002</v>
      </c>
      <c r="P241" s="104">
        <f t="shared" si="122"/>
        <v>-652.17391304347825</v>
      </c>
      <c r="Q241" s="96">
        <f t="shared" si="14"/>
        <v>-45</v>
      </c>
      <c r="R241" s="96">
        <f t="shared" si="123"/>
        <v>0</v>
      </c>
      <c r="S241" s="96">
        <f t="shared" si="104"/>
        <v>-2.1631578947368419</v>
      </c>
      <c r="T241" s="104">
        <f t="shared" si="105"/>
        <v>0</v>
      </c>
      <c r="U241" s="96">
        <f t="shared" si="17"/>
        <v>45</v>
      </c>
      <c r="V241" s="105">
        <f t="shared" si="106"/>
        <v>0</v>
      </c>
      <c r="W241" s="124">
        <f t="shared" si="124"/>
        <v>20.563157894736843</v>
      </c>
      <c r="X241" s="96">
        <f t="shared" si="125"/>
        <v>25.691363022941971</v>
      </c>
      <c r="Y241" s="34">
        <f t="shared" si="127"/>
        <v>-1182.608695652174</v>
      </c>
      <c r="Z241" s="96">
        <f t="shared" si="116"/>
        <v>-40</v>
      </c>
      <c r="AA241" s="96">
        <f t="shared" si="126"/>
        <v>0</v>
      </c>
      <c r="AC241" s="104">
        <f t="shared" si="117"/>
        <v>-934.0280155197994</v>
      </c>
      <c r="AD241" s="104">
        <f t="shared" si="118"/>
        <v>1167.8508829345558</v>
      </c>
      <c r="AF241" s="49" t="str">
        <f t="shared" si="119"/>
        <v xml:space="preserve"> </v>
      </c>
      <c r="AG241" s="52">
        <f t="shared" si="120"/>
        <v>-934.0280155197994</v>
      </c>
    </row>
    <row r="242" spans="1:33" x14ac:dyDescent="0.25">
      <c r="A242" s="97">
        <v>-3.5</v>
      </c>
      <c r="B242" s="96">
        <v>22</v>
      </c>
      <c r="C242" s="98" t="s">
        <v>23</v>
      </c>
      <c r="D242" s="99" t="s">
        <v>1</v>
      </c>
      <c r="E242" s="100">
        <f t="shared" si="109"/>
        <v>95</v>
      </c>
      <c r="F242" s="101" t="s">
        <v>20</v>
      </c>
      <c r="G242" s="119">
        <f t="shared" si="129"/>
        <v>0.13725490196078433</v>
      </c>
      <c r="H242" s="115">
        <f t="shared" si="110"/>
        <v>5.8823529411764705E-2</v>
      </c>
      <c r="I242" s="119">
        <f t="shared" si="121"/>
        <v>-54.1875</v>
      </c>
      <c r="J242" s="115">
        <f t="shared" si="111"/>
        <v>9.5625</v>
      </c>
      <c r="K242" s="119">
        <f t="shared" si="112"/>
        <v>0.4375</v>
      </c>
      <c r="L242" s="115">
        <f t="shared" si="113"/>
        <v>0.1111111111111111</v>
      </c>
      <c r="M242" s="102">
        <f t="shared" si="114"/>
        <v>897.22222222222217</v>
      </c>
      <c r="N242" s="96">
        <f t="shared" si="115"/>
        <v>44.576124567474054</v>
      </c>
      <c r="O242" s="105">
        <f t="shared" si="103"/>
        <v>22</v>
      </c>
      <c r="P242" s="104">
        <f t="shared" si="122"/>
        <v>-652.17391304347825</v>
      </c>
      <c r="Q242" s="96">
        <f t="shared" si="14"/>
        <v>-45</v>
      </c>
      <c r="R242" s="96">
        <f t="shared" si="123"/>
        <v>0</v>
      </c>
      <c r="S242" s="96">
        <f t="shared" si="104"/>
        <v>-2.1578947368421053</v>
      </c>
      <c r="T242" s="104">
        <f t="shared" si="105"/>
        <v>0</v>
      </c>
      <c r="U242" s="96">
        <f t="shared" si="17"/>
        <v>45</v>
      </c>
      <c r="V242" s="105">
        <f t="shared" si="106"/>
        <v>0</v>
      </c>
      <c r="W242" s="124">
        <f t="shared" si="124"/>
        <v>20.657894736842106</v>
      </c>
      <c r="X242" s="96">
        <f t="shared" si="125"/>
        <v>25.786099865047234</v>
      </c>
      <c r="Y242" s="34">
        <f t="shared" si="127"/>
        <v>-1182.608695652174</v>
      </c>
      <c r="Z242" s="96">
        <f t="shared" si="116"/>
        <v>-40</v>
      </c>
      <c r="AA242" s="96">
        <f t="shared" si="126"/>
        <v>0</v>
      </c>
      <c r="AC242" s="104">
        <f t="shared" si="117"/>
        <v>-937.56038647343007</v>
      </c>
      <c r="AD242" s="104">
        <f t="shared" si="118"/>
        <v>1166.4686345552714</v>
      </c>
      <c r="AF242" s="49" t="str">
        <f t="shared" si="119"/>
        <v xml:space="preserve"> </v>
      </c>
      <c r="AG242" s="52">
        <f t="shared" si="120"/>
        <v>-937.56038647343007</v>
      </c>
    </row>
    <row r="243" spans="1:33" x14ac:dyDescent="0.25">
      <c r="A243" s="97">
        <v>-3.5</v>
      </c>
      <c r="B243" s="97">
        <v>22.1</v>
      </c>
      <c r="C243" s="98" t="s">
        <v>23</v>
      </c>
      <c r="D243" s="99" t="s">
        <v>1</v>
      </c>
      <c r="E243" s="100">
        <f t="shared" si="109"/>
        <v>95</v>
      </c>
      <c r="F243" s="101" t="s">
        <v>20</v>
      </c>
      <c r="G243" s="119">
        <f t="shared" si="129"/>
        <v>0.13671875</v>
      </c>
      <c r="H243" s="115">
        <f t="shared" si="110"/>
        <v>5.859375E-2</v>
      </c>
      <c r="I243" s="119">
        <f t="shared" si="121"/>
        <v>-54.613333333333344</v>
      </c>
      <c r="J243" s="115">
        <f t="shared" si="111"/>
        <v>9.6000000000000014</v>
      </c>
      <c r="K243" s="119">
        <f t="shared" si="112"/>
        <v>0.4375</v>
      </c>
      <c r="L243" s="115">
        <f t="shared" si="113"/>
        <v>0.11067708333333334</v>
      </c>
      <c r="M243" s="102">
        <f t="shared" si="114"/>
        <v>893.71744791666674</v>
      </c>
      <c r="N243" s="96">
        <f t="shared" si="115"/>
        <v>44.597311580882355</v>
      </c>
      <c r="O243" s="105">
        <f t="shared" si="103"/>
        <v>22.099999999999998</v>
      </c>
      <c r="P243" s="104">
        <f t="shared" si="122"/>
        <v>-652.17391304347825</v>
      </c>
      <c r="Q243" s="96">
        <f t="shared" si="14"/>
        <v>-45</v>
      </c>
      <c r="R243" s="96">
        <f t="shared" si="123"/>
        <v>0</v>
      </c>
      <c r="S243" s="96">
        <f t="shared" si="104"/>
        <v>-2.1526315789473687</v>
      </c>
      <c r="T243" s="104">
        <f t="shared" si="105"/>
        <v>0</v>
      </c>
      <c r="U243" s="96">
        <f t="shared" si="17"/>
        <v>45</v>
      </c>
      <c r="V243" s="105">
        <f t="shared" si="106"/>
        <v>0</v>
      </c>
      <c r="W243" s="124">
        <f t="shared" si="124"/>
        <v>20.752631578947369</v>
      </c>
      <c r="X243" s="96">
        <f t="shared" si="125"/>
        <v>25.880836707152497</v>
      </c>
      <c r="Y243" s="34">
        <f t="shared" si="127"/>
        <v>-1182.608695652174</v>
      </c>
      <c r="Z243" s="96">
        <f t="shared" si="116"/>
        <v>-40</v>
      </c>
      <c r="AA243" s="96">
        <f t="shared" si="126"/>
        <v>0</v>
      </c>
      <c r="AC243" s="104">
        <f t="shared" si="117"/>
        <v>-941.0651607789855</v>
      </c>
      <c r="AD243" s="104">
        <f t="shared" si="118"/>
        <v>1165.0956940305407</v>
      </c>
      <c r="AF243" s="49" t="str">
        <f t="shared" si="119"/>
        <v xml:space="preserve"> </v>
      </c>
      <c r="AG243" s="52">
        <f t="shared" si="120"/>
        <v>-941.0651607789855</v>
      </c>
    </row>
    <row r="244" spans="1:33" x14ac:dyDescent="0.25">
      <c r="A244" s="97">
        <v>-3.5</v>
      </c>
      <c r="B244" s="96">
        <v>22.2</v>
      </c>
      <c r="C244" s="98" t="s">
        <v>23</v>
      </c>
      <c r="D244" s="99" t="s">
        <v>1</v>
      </c>
      <c r="E244" s="100">
        <f t="shared" si="109"/>
        <v>95</v>
      </c>
      <c r="F244" s="101" t="s">
        <v>20</v>
      </c>
      <c r="G244" s="119">
        <f t="shared" si="129"/>
        <v>0.13618677042801558</v>
      </c>
      <c r="H244" s="115">
        <f t="shared" si="110"/>
        <v>5.8365758754863814E-2</v>
      </c>
      <c r="I244" s="119">
        <f t="shared" si="121"/>
        <v>-55.040833333333332</v>
      </c>
      <c r="J244" s="115">
        <f t="shared" si="111"/>
        <v>9.6375000000000011</v>
      </c>
      <c r="K244" s="119">
        <f t="shared" si="112"/>
        <v>0.4375</v>
      </c>
      <c r="L244" s="115">
        <f t="shared" si="113"/>
        <v>0.11024643320363167</v>
      </c>
      <c r="M244" s="102">
        <f t="shared" si="114"/>
        <v>890.23994811932573</v>
      </c>
      <c r="N244" s="96">
        <f t="shared" si="115"/>
        <v>44.618333714808884</v>
      </c>
      <c r="O244" s="105">
        <f t="shared" si="103"/>
        <v>22.2</v>
      </c>
      <c r="P244" s="104">
        <f t="shared" si="122"/>
        <v>-652.17391304347825</v>
      </c>
      <c r="Q244" s="96">
        <f t="shared" si="14"/>
        <v>-45</v>
      </c>
      <c r="R244" s="96">
        <f t="shared" si="123"/>
        <v>0</v>
      </c>
      <c r="S244" s="96">
        <f t="shared" si="104"/>
        <v>-2.1473684210526316</v>
      </c>
      <c r="T244" s="104">
        <f t="shared" si="105"/>
        <v>0</v>
      </c>
      <c r="U244" s="96">
        <f t="shared" si="17"/>
        <v>45</v>
      </c>
      <c r="V244" s="105">
        <f t="shared" si="106"/>
        <v>0</v>
      </c>
      <c r="W244" s="124">
        <f t="shared" si="124"/>
        <v>20.847368421052629</v>
      </c>
      <c r="X244" s="96">
        <f t="shared" si="125"/>
        <v>25.975573549257756</v>
      </c>
      <c r="Y244" s="34">
        <f t="shared" si="127"/>
        <v>-1182.608695652174</v>
      </c>
      <c r="Z244" s="96">
        <f t="shared" si="116"/>
        <v>-40</v>
      </c>
      <c r="AA244" s="96">
        <f t="shared" si="126"/>
        <v>0</v>
      </c>
      <c r="AC244" s="104">
        <f t="shared" si="117"/>
        <v>-944.54266057632651</v>
      </c>
      <c r="AD244" s="104">
        <f t="shared" si="118"/>
        <v>1163.731970044857</v>
      </c>
      <c r="AF244" s="49" t="str">
        <f t="shared" si="119"/>
        <v xml:space="preserve"> </v>
      </c>
      <c r="AG244" s="52">
        <f t="shared" si="120"/>
        <v>-944.54266057632651</v>
      </c>
    </row>
    <row r="245" spans="1:33" x14ac:dyDescent="0.25">
      <c r="A245" s="97">
        <v>-3.5</v>
      </c>
      <c r="B245" s="97">
        <v>22.3</v>
      </c>
      <c r="C245" s="98" t="s">
        <v>23</v>
      </c>
      <c r="D245" s="99" t="s">
        <v>1</v>
      </c>
      <c r="E245" s="100">
        <f t="shared" si="109"/>
        <v>95</v>
      </c>
      <c r="F245" s="101" t="s">
        <v>20</v>
      </c>
      <c r="G245" s="119">
        <f t="shared" si="129"/>
        <v>0.13565891472868216</v>
      </c>
      <c r="H245" s="115">
        <f t="shared" si="110"/>
        <v>5.8139534883720929E-2</v>
      </c>
      <c r="I245" s="119">
        <f t="shared" si="121"/>
        <v>-55.47</v>
      </c>
      <c r="J245" s="115">
        <f t="shared" si="111"/>
        <v>9.6749999999999989</v>
      </c>
      <c r="K245" s="119">
        <f t="shared" si="112"/>
        <v>0.4375</v>
      </c>
      <c r="L245" s="115">
        <f t="shared" si="113"/>
        <v>0.10981912144702841</v>
      </c>
      <c r="M245" s="102">
        <f t="shared" si="114"/>
        <v>886.78940568475434</v>
      </c>
      <c r="N245" s="96">
        <f t="shared" si="115"/>
        <v>44.639192886456904</v>
      </c>
      <c r="O245" s="105">
        <f t="shared" si="103"/>
        <v>22.300000000000004</v>
      </c>
      <c r="P245" s="104">
        <f t="shared" si="122"/>
        <v>-652.17391304347825</v>
      </c>
      <c r="Q245" s="96">
        <f t="shared" si="14"/>
        <v>-45</v>
      </c>
      <c r="R245" s="96">
        <f t="shared" si="123"/>
        <v>0</v>
      </c>
      <c r="S245" s="96">
        <f t="shared" si="104"/>
        <v>-2.1421052631578945</v>
      </c>
      <c r="T245" s="104">
        <f t="shared" si="105"/>
        <v>0</v>
      </c>
      <c r="U245" s="96">
        <f t="shared" si="17"/>
        <v>45</v>
      </c>
      <c r="V245" s="105">
        <f t="shared" si="106"/>
        <v>0</v>
      </c>
      <c r="W245" s="124">
        <f t="shared" si="124"/>
        <v>20.942105263157899</v>
      </c>
      <c r="X245" s="96">
        <f t="shared" si="125"/>
        <v>26.070310391363027</v>
      </c>
      <c r="Y245" s="34">
        <f t="shared" si="127"/>
        <v>-1182.608695652174</v>
      </c>
      <c r="Z245" s="96">
        <f t="shared" si="116"/>
        <v>-40</v>
      </c>
      <c r="AA245" s="96">
        <f t="shared" si="126"/>
        <v>0</v>
      </c>
      <c r="AC245" s="104">
        <f t="shared" si="117"/>
        <v>-947.9932030108979</v>
      </c>
      <c r="AD245" s="104">
        <f t="shared" si="118"/>
        <v>1162.3773724307171</v>
      </c>
      <c r="AF245" s="49" t="str">
        <f t="shared" si="119"/>
        <v xml:space="preserve"> </v>
      </c>
      <c r="AG245" s="52">
        <f t="shared" si="120"/>
        <v>-947.9932030108979</v>
      </c>
    </row>
    <row r="246" spans="1:33" x14ac:dyDescent="0.25">
      <c r="A246" s="97">
        <v>-3.5</v>
      </c>
      <c r="B246" s="96">
        <v>22.4</v>
      </c>
      <c r="C246" s="98" t="s">
        <v>23</v>
      </c>
      <c r="D246" s="99" t="s">
        <v>1</v>
      </c>
      <c r="E246" s="100">
        <f t="shared" si="109"/>
        <v>95</v>
      </c>
      <c r="F246" s="101" t="s">
        <v>20</v>
      </c>
      <c r="G246" s="119">
        <f t="shared" si="129"/>
        <v>0.13513513513513514</v>
      </c>
      <c r="H246" s="115">
        <f t="shared" si="110"/>
        <v>5.7915057915057917E-2</v>
      </c>
      <c r="I246" s="119">
        <f t="shared" si="121"/>
        <v>-55.900833333333331</v>
      </c>
      <c r="J246" s="115">
        <f t="shared" si="111"/>
        <v>9.7124999999999986</v>
      </c>
      <c r="K246" s="119">
        <f t="shared" si="112"/>
        <v>0.4375</v>
      </c>
      <c r="L246" s="115">
        <f t="shared" si="113"/>
        <v>0.10939510939510938</v>
      </c>
      <c r="M246" s="102">
        <f t="shared" si="114"/>
        <v>883.36550836550828</v>
      </c>
      <c r="N246" s="96">
        <f t="shared" si="115"/>
        <v>44.659890983420397</v>
      </c>
      <c r="O246" s="105">
        <f t="shared" ref="O246:O301" si="130">A246-((A246-B246)/E246)*($AG$5-$AG$7)</f>
        <v>22.4</v>
      </c>
      <c r="P246" s="104">
        <f t="shared" si="122"/>
        <v>-652.17391304347825</v>
      </c>
      <c r="Q246" s="96">
        <f t="shared" si="14"/>
        <v>-45</v>
      </c>
      <c r="R246" s="96">
        <f t="shared" si="123"/>
        <v>0</v>
      </c>
      <c r="S246" s="96">
        <f t="shared" ref="S246:S301" si="131">A246-((A246-B246)/E246)*$AG$10</f>
        <v>-2.1368421052631579</v>
      </c>
      <c r="T246" s="104">
        <f t="shared" ref="T246:T301" si="132">IF(S246&lt;0,IF(S246&lt;-2.174,$AG$2,S246*(10^-3)*$AG$3*(-1)),IF(S246&gt;2.174,$AG$2*(-1),S246*(10^-3)*$AG$3*(-1)))*$AG$11</f>
        <v>0</v>
      </c>
      <c r="U246" s="96">
        <f t="shared" si="17"/>
        <v>45</v>
      </c>
      <c r="V246" s="105">
        <f t="shared" ref="V246:V301" si="133">IF(S246&lt;0,IF(S246&lt;$B$10,$AG$1,$AG$1*(1-(1-(S246/$B$10))^2)),0)*$AG$11</f>
        <v>0</v>
      </c>
      <c r="W246" s="124">
        <f t="shared" si="124"/>
        <v>21.036842105263155</v>
      </c>
      <c r="X246" s="96">
        <f t="shared" si="125"/>
        <v>26.165047233468282</v>
      </c>
      <c r="Y246" s="34">
        <f t="shared" si="127"/>
        <v>-1182.608695652174</v>
      </c>
      <c r="Z246" s="96">
        <f t="shared" si="116"/>
        <v>-40</v>
      </c>
      <c r="AA246" s="96">
        <f t="shared" si="126"/>
        <v>0</v>
      </c>
      <c r="AC246" s="104">
        <f t="shared" si="117"/>
        <v>-951.41710033014397</v>
      </c>
      <c r="AD246" s="104">
        <f t="shared" si="118"/>
        <v>1161.0318121516082</v>
      </c>
      <c r="AF246" s="49" t="str">
        <f t="shared" si="119"/>
        <v xml:space="preserve"> </v>
      </c>
      <c r="AG246" s="52">
        <f t="shared" si="120"/>
        <v>-951.41710033014397</v>
      </c>
    </row>
    <row r="247" spans="1:33" x14ac:dyDescent="0.25">
      <c r="A247" s="97">
        <v>-3.5</v>
      </c>
      <c r="B247" s="96">
        <v>22.5</v>
      </c>
      <c r="C247" s="98" t="s">
        <v>23</v>
      </c>
      <c r="D247" s="99" t="s">
        <v>1</v>
      </c>
      <c r="E247" s="100">
        <f t="shared" si="109"/>
        <v>95</v>
      </c>
      <c r="F247" s="101" t="s">
        <v>20</v>
      </c>
      <c r="G247" s="119">
        <f t="shared" si="129"/>
        <v>0.13461538461538461</v>
      </c>
      <c r="H247" s="115">
        <f t="shared" si="110"/>
        <v>5.7692307692307696E-2</v>
      </c>
      <c r="I247" s="119">
        <f t="shared" si="121"/>
        <v>-56.333333333333336</v>
      </c>
      <c r="J247" s="115">
        <f t="shared" si="111"/>
        <v>9.75</v>
      </c>
      <c r="K247" s="119">
        <f t="shared" si="112"/>
        <v>0.4375</v>
      </c>
      <c r="L247" s="115">
        <f t="shared" si="113"/>
        <v>0.108974358974359</v>
      </c>
      <c r="M247" s="102">
        <f t="shared" si="114"/>
        <v>879.96794871794896</v>
      </c>
      <c r="N247" s="96">
        <f t="shared" si="115"/>
        <v>44.680429864253398</v>
      </c>
      <c r="O247" s="105">
        <f t="shared" si="130"/>
        <v>22.5</v>
      </c>
      <c r="P247" s="104">
        <f t="shared" si="122"/>
        <v>-652.17391304347825</v>
      </c>
      <c r="Q247" s="96">
        <f t="shared" si="14"/>
        <v>-45</v>
      </c>
      <c r="R247" s="96">
        <f t="shared" si="123"/>
        <v>0</v>
      </c>
      <c r="S247" s="96">
        <f t="shared" si="131"/>
        <v>-2.1315789473684212</v>
      </c>
      <c r="T247" s="104">
        <f t="shared" si="132"/>
        <v>0</v>
      </c>
      <c r="U247" s="96">
        <f t="shared" si="17"/>
        <v>45</v>
      </c>
      <c r="V247" s="105">
        <f t="shared" si="133"/>
        <v>0</v>
      </c>
      <c r="W247" s="124">
        <f t="shared" si="124"/>
        <v>21.131578947368421</v>
      </c>
      <c r="X247" s="96">
        <f t="shared" si="125"/>
        <v>26.259784075573549</v>
      </c>
      <c r="Y247" s="34">
        <f t="shared" si="127"/>
        <v>-1182.608695652174</v>
      </c>
      <c r="Z247" s="96">
        <f t="shared" si="116"/>
        <v>-40</v>
      </c>
      <c r="AA247" s="96">
        <f t="shared" si="126"/>
        <v>0</v>
      </c>
      <c r="AC247" s="104">
        <f t="shared" si="117"/>
        <v>-954.81465997770329</v>
      </c>
      <c r="AD247" s="104">
        <f t="shared" si="118"/>
        <v>1159.6952012852673</v>
      </c>
      <c r="AF247" s="49" t="str">
        <f t="shared" si="119"/>
        <v xml:space="preserve"> </v>
      </c>
      <c r="AG247" s="52">
        <f t="shared" si="120"/>
        <v>-954.81465997770329</v>
      </c>
    </row>
    <row r="248" spans="1:33" x14ac:dyDescent="0.25">
      <c r="A248" s="97">
        <v>-3.5</v>
      </c>
      <c r="B248" s="96">
        <v>22.6</v>
      </c>
      <c r="C248" s="98" t="s">
        <v>23</v>
      </c>
      <c r="D248" s="99" t="s">
        <v>1</v>
      </c>
      <c r="E248" s="100">
        <f t="shared" si="109"/>
        <v>95</v>
      </c>
      <c r="F248" s="101" t="s">
        <v>20</v>
      </c>
      <c r="G248" s="119">
        <f t="shared" si="129"/>
        <v>0.13409961685823754</v>
      </c>
      <c r="H248" s="115">
        <f t="shared" si="110"/>
        <v>5.7471264367816091E-2</v>
      </c>
      <c r="I248" s="119">
        <f t="shared" si="121"/>
        <v>-56.767500000000005</v>
      </c>
      <c r="J248" s="115">
        <f t="shared" si="111"/>
        <v>9.7875000000000014</v>
      </c>
      <c r="K248" s="119">
        <f t="shared" si="112"/>
        <v>0.4375</v>
      </c>
      <c r="L248" s="115">
        <f t="shared" si="113"/>
        <v>0.10855683269476374</v>
      </c>
      <c r="M248" s="102">
        <f t="shared" si="114"/>
        <v>876.59642401021722</v>
      </c>
      <c r="N248" s="96">
        <f t="shared" si="115"/>
        <v>44.700811359026375</v>
      </c>
      <c r="O248" s="105">
        <f t="shared" si="130"/>
        <v>22.6</v>
      </c>
      <c r="P248" s="104">
        <f t="shared" si="122"/>
        <v>-652.17391304347825</v>
      </c>
      <c r="Q248" s="96">
        <f t="shared" si="14"/>
        <v>-45</v>
      </c>
      <c r="R248" s="96">
        <f t="shared" si="123"/>
        <v>0</v>
      </c>
      <c r="S248" s="96">
        <f t="shared" si="131"/>
        <v>-2.1263157894736842</v>
      </c>
      <c r="T248" s="104">
        <f t="shared" si="132"/>
        <v>0</v>
      </c>
      <c r="U248" s="96">
        <f t="shared" si="17"/>
        <v>45</v>
      </c>
      <c r="V248" s="105">
        <f t="shared" si="133"/>
        <v>0</v>
      </c>
      <c r="W248" s="124">
        <f t="shared" si="124"/>
        <v>21.226315789473684</v>
      </c>
      <c r="X248" s="96">
        <f t="shared" si="125"/>
        <v>26.354520917678812</v>
      </c>
      <c r="Y248" s="34">
        <f t="shared" si="127"/>
        <v>-1182.608695652174</v>
      </c>
      <c r="Z248" s="96">
        <f t="shared" si="116"/>
        <v>-40</v>
      </c>
      <c r="AA248" s="96">
        <f t="shared" si="126"/>
        <v>0</v>
      </c>
      <c r="AC248" s="104">
        <f t="shared" si="117"/>
        <v>-958.18618468543502</v>
      </c>
      <c r="AD248" s="104">
        <f t="shared" si="118"/>
        <v>1158.367453007213</v>
      </c>
      <c r="AF248" s="49" t="str">
        <f t="shared" si="119"/>
        <v xml:space="preserve"> </v>
      </c>
      <c r="AG248" s="52">
        <f t="shared" si="120"/>
        <v>-958.18618468543502</v>
      </c>
    </row>
    <row r="249" spans="1:33" x14ac:dyDescent="0.25">
      <c r="A249" s="97">
        <v>-3.5</v>
      </c>
      <c r="B249" s="97">
        <v>22.7</v>
      </c>
      <c r="C249" s="98" t="s">
        <v>23</v>
      </c>
      <c r="D249" s="99" t="s">
        <v>1</v>
      </c>
      <c r="E249" s="100">
        <f t="shared" si="109"/>
        <v>95</v>
      </c>
      <c r="F249" s="101" t="s">
        <v>20</v>
      </c>
      <c r="G249" s="119">
        <f t="shared" si="129"/>
        <v>0.13358778625954199</v>
      </c>
      <c r="H249" s="115">
        <f t="shared" si="110"/>
        <v>5.7251908396946563E-2</v>
      </c>
      <c r="I249" s="119">
        <f t="shared" si="121"/>
        <v>-57.203333333333326</v>
      </c>
      <c r="J249" s="115">
        <f t="shared" si="111"/>
        <v>9.8250000000000011</v>
      </c>
      <c r="K249" s="119">
        <f t="shared" si="112"/>
        <v>0.4375</v>
      </c>
      <c r="L249" s="115">
        <f t="shared" si="113"/>
        <v>0.1081424936386769</v>
      </c>
      <c r="M249" s="102">
        <f t="shared" si="114"/>
        <v>873.25063613231589</v>
      </c>
      <c r="N249" s="96">
        <f t="shared" si="115"/>
        <v>44.721037269869782</v>
      </c>
      <c r="O249" s="105">
        <f t="shared" si="130"/>
        <v>22.7</v>
      </c>
      <c r="P249" s="104">
        <f t="shared" si="122"/>
        <v>-652.17391304347825</v>
      </c>
      <c r="Q249" s="96">
        <f t="shared" si="14"/>
        <v>-45</v>
      </c>
      <c r="R249" s="96">
        <f t="shared" si="123"/>
        <v>0</v>
      </c>
      <c r="S249" s="96">
        <f t="shared" si="131"/>
        <v>-2.1210526315789471</v>
      </c>
      <c r="T249" s="104">
        <f t="shared" si="132"/>
        <v>0</v>
      </c>
      <c r="U249" s="96">
        <f t="shared" si="17"/>
        <v>45</v>
      </c>
      <c r="V249" s="105">
        <f t="shared" si="133"/>
        <v>0</v>
      </c>
      <c r="W249" s="124">
        <f t="shared" si="124"/>
        <v>21.321052631578947</v>
      </c>
      <c r="X249" s="96">
        <f t="shared" si="125"/>
        <v>26.449257759784075</v>
      </c>
      <c r="Y249" s="34">
        <f t="shared" si="127"/>
        <v>-1182.608695652174</v>
      </c>
      <c r="Z249" s="96">
        <f t="shared" si="116"/>
        <v>-40</v>
      </c>
      <c r="AA249" s="96">
        <f t="shared" si="126"/>
        <v>0</v>
      </c>
      <c r="AC249" s="104">
        <f t="shared" si="117"/>
        <v>-961.53197256333635</v>
      </c>
      <c r="AD249" s="104">
        <f t="shared" si="118"/>
        <v>1157.0484815745426</v>
      </c>
      <c r="AF249" s="49" t="str">
        <f t="shared" si="119"/>
        <v xml:space="preserve"> </v>
      </c>
      <c r="AG249" s="52">
        <f t="shared" si="120"/>
        <v>-961.53197256333635</v>
      </c>
    </row>
    <row r="250" spans="1:33" x14ac:dyDescent="0.25">
      <c r="A250" s="97">
        <v>-3.5</v>
      </c>
      <c r="B250" s="96">
        <v>22.8</v>
      </c>
      <c r="C250" s="98" t="s">
        <v>23</v>
      </c>
      <c r="D250" s="99" t="s">
        <v>1</v>
      </c>
      <c r="E250" s="100">
        <f t="shared" si="109"/>
        <v>95</v>
      </c>
      <c r="F250" s="101" t="s">
        <v>20</v>
      </c>
      <c r="G250" s="119">
        <f t="shared" si="129"/>
        <v>0.13307984790874525</v>
      </c>
      <c r="H250" s="115">
        <f t="shared" si="110"/>
        <v>5.7034220532319393E-2</v>
      </c>
      <c r="I250" s="119">
        <f t="shared" si="121"/>
        <v>-57.64083333333334</v>
      </c>
      <c r="J250" s="115">
        <f t="shared" si="111"/>
        <v>9.8624999999999989</v>
      </c>
      <c r="K250" s="119">
        <f t="shared" si="112"/>
        <v>0.4375</v>
      </c>
      <c r="L250" s="115">
        <f t="shared" si="113"/>
        <v>0.10773130544993659</v>
      </c>
      <c r="M250" s="102">
        <f t="shared" si="114"/>
        <v>869.93029150823793</v>
      </c>
      <c r="N250" s="96">
        <f t="shared" si="115"/>
        <v>44.741109371505253</v>
      </c>
      <c r="O250" s="105">
        <f t="shared" si="130"/>
        <v>22.8</v>
      </c>
      <c r="P250" s="104">
        <f t="shared" si="122"/>
        <v>-652.17391304347825</v>
      </c>
      <c r="Q250" s="96">
        <f t="shared" si="14"/>
        <v>-45</v>
      </c>
      <c r="R250" s="96">
        <f t="shared" si="123"/>
        <v>0</v>
      </c>
      <c r="S250" s="96">
        <f t="shared" si="131"/>
        <v>-2.1157894736842104</v>
      </c>
      <c r="T250" s="104">
        <f t="shared" si="132"/>
        <v>0</v>
      </c>
      <c r="U250" s="96">
        <f t="shared" si="17"/>
        <v>45</v>
      </c>
      <c r="V250" s="105">
        <f t="shared" si="133"/>
        <v>0</v>
      </c>
      <c r="W250" s="124">
        <f t="shared" si="124"/>
        <v>21.41578947368421</v>
      </c>
      <c r="X250" s="96">
        <f t="shared" si="125"/>
        <v>26.543994601889338</v>
      </c>
      <c r="Y250" s="34">
        <f t="shared" si="127"/>
        <v>-1182.608695652174</v>
      </c>
      <c r="Z250" s="96">
        <f t="shared" si="116"/>
        <v>-40</v>
      </c>
      <c r="AA250" s="96">
        <f t="shared" si="126"/>
        <v>0</v>
      </c>
      <c r="AC250" s="104">
        <f t="shared" si="117"/>
        <v>-964.85231718741431</v>
      </c>
      <c r="AD250" s="104">
        <f t="shared" si="118"/>
        <v>1155.7382023099899</v>
      </c>
      <c r="AF250" s="49" t="str">
        <f t="shared" si="119"/>
        <v xml:space="preserve"> </v>
      </c>
      <c r="AG250" s="52">
        <f t="shared" si="120"/>
        <v>-964.85231718741431</v>
      </c>
    </row>
    <row r="251" spans="1:33" x14ac:dyDescent="0.25">
      <c r="A251" s="97">
        <v>-3.5</v>
      </c>
      <c r="B251" s="96">
        <v>22.9</v>
      </c>
      <c r="C251" s="98" t="s">
        <v>23</v>
      </c>
      <c r="D251" s="99" t="s">
        <v>1</v>
      </c>
      <c r="E251" s="100">
        <f t="shared" si="109"/>
        <v>95</v>
      </c>
      <c r="F251" s="101" t="s">
        <v>20</v>
      </c>
      <c r="G251" s="119">
        <f t="shared" si="129"/>
        <v>0.13257575757575757</v>
      </c>
      <c r="H251" s="115">
        <f t="shared" si="110"/>
        <v>5.6818181818181823E-2</v>
      </c>
      <c r="I251" s="119">
        <f t="shared" si="121"/>
        <v>-58.079999999999991</v>
      </c>
      <c r="J251" s="115">
        <f t="shared" si="111"/>
        <v>9.8999999999999986</v>
      </c>
      <c r="K251" s="119">
        <f t="shared" si="112"/>
        <v>0.4375</v>
      </c>
      <c r="L251" s="115">
        <f t="shared" si="113"/>
        <v>0.10732323232323233</v>
      </c>
      <c r="M251" s="102">
        <f t="shared" si="114"/>
        <v>866.63510101010115</v>
      </c>
      <c r="N251" s="96">
        <f t="shared" si="115"/>
        <v>44.76102941176471</v>
      </c>
      <c r="O251" s="105">
        <f t="shared" si="130"/>
        <v>22.9</v>
      </c>
      <c r="P251" s="104">
        <f t="shared" si="122"/>
        <v>-652.17391304347825</v>
      </c>
      <c r="Q251" s="96">
        <f t="shared" si="14"/>
        <v>-45</v>
      </c>
      <c r="R251" s="96">
        <f t="shared" si="123"/>
        <v>0</v>
      </c>
      <c r="S251" s="96">
        <f t="shared" si="131"/>
        <v>-2.1105263157894738</v>
      </c>
      <c r="T251" s="104">
        <f t="shared" si="132"/>
        <v>0</v>
      </c>
      <c r="U251" s="96">
        <f t="shared" si="17"/>
        <v>45</v>
      </c>
      <c r="V251" s="105">
        <f t="shared" si="133"/>
        <v>0</v>
      </c>
      <c r="W251" s="124">
        <f t="shared" si="124"/>
        <v>21.510526315789473</v>
      </c>
      <c r="X251" s="96">
        <f t="shared" si="125"/>
        <v>26.638731443994601</v>
      </c>
      <c r="Y251" s="34">
        <f t="shared" si="127"/>
        <v>-1182.608695652174</v>
      </c>
      <c r="Z251" s="96">
        <f t="shared" si="116"/>
        <v>-40</v>
      </c>
      <c r="AA251" s="96">
        <f t="shared" si="126"/>
        <v>0</v>
      </c>
      <c r="AC251" s="104">
        <f t="shared" si="117"/>
        <v>-968.14750768555109</v>
      </c>
      <c r="AD251" s="104">
        <f t="shared" si="118"/>
        <v>1154.4365315862428</v>
      </c>
      <c r="AF251" s="49" t="str">
        <f t="shared" si="119"/>
        <v xml:space="preserve"> </v>
      </c>
      <c r="AG251" s="52">
        <f t="shared" si="120"/>
        <v>-968.14750768555109</v>
      </c>
    </row>
    <row r="252" spans="1:33" x14ac:dyDescent="0.25">
      <c r="A252" s="97">
        <v>-3.5</v>
      </c>
      <c r="B252" s="96">
        <v>23</v>
      </c>
      <c r="C252" s="98" t="s">
        <v>23</v>
      </c>
      <c r="D252" s="99" t="s">
        <v>1</v>
      </c>
      <c r="E252" s="100">
        <f t="shared" si="109"/>
        <v>95</v>
      </c>
      <c r="F252" s="101" t="s">
        <v>20</v>
      </c>
      <c r="G252" s="119">
        <f t="shared" si="129"/>
        <v>0.13207547169811321</v>
      </c>
      <c r="H252" s="115">
        <f t="shared" si="110"/>
        <v>5.6603773584905662E-2</v>
      </c>
      <c r="I252" s="119">
        <f t="shared" si="121"/>
        <v>-58.520833333333336</v>
      </c>
      <c r="J252" s="115">
        <f t="shared" si="111"/>
        <v>9.9375</v>
      </c>
      <c r="K252" s="119">
        <f t="shared" si="112"/>
        <v>0.4375</v>
      </c>
      <c r="L252" s="115">
        <f t="shared" si="113"/>
        <v>0.1069182389937107</v>
      </c>
      <c r="M252" s="102">
        <f t="shared" si="114"/>
        <v>863.36477987421392</v>
      </c>
      <c r="N252" s="96">
        <f t="shared" si="115"/>
        <v>44.780799112097668</v>
      </c>
      <c r="O252" s="105">
        <f t="shared" si="130"/>
        <v>22.999999999999996</v>
      </c>
      <c r="P252" s="104">
        <f t="shared" si="122"/>
        <v>-652.17391304347825</v>
      </c>
      <c r="Q252" s="96">
        <f t="shared" si="14"/>
        <v>-45</v>
      </c>
      <c r="R252" s="96">
        <f t="shared" si="123"/>
        <v>0</v>
      </c>
      <c r="S252" s="96">
        <f t="shared" si="131"/>
        <v>-2.1052631578947372</v>
      </c>
      <c r="T252" s="104">
        <f t="shared" si="132"/>
        <v>0</v>
      </c>
      <c r="U252" s="96">
        <f t="shared" si="17"/>
        <v>45</v>
      </c>
      <c r="V252" s="105">
        <f t="shared" si="133"/>
        <v>0</v>
      </c>
      <c r="W252" s="124">
        <f t="shared" si="124"/>
        <v>21.605263157894736</v>
      </c>
      <c r="X252" s="96">
        <f t="shared" si="125"/>
        <v>26.733468286099864</v>
      </c>
      <c r="Y252" s="34">
        <f t="shared" si="127"/>
        <v>-1182.608695652174</v>
      </c>
      <c r="Z252" s="96">
        <f t="shared" si="116"/>
        <v>-40</v>
      </c>
      <c r="AA252" s="96">
        <f t="shared" si="126"/>
        <v>0</v>
      </c>
      <c r="AC252" s="104">
        <f t="shared" si="117"/>
        <v>-971.41782882143832</v>
      </c>
      <c r="AD252" s="104">
        <f t="shared" si="118"/>
        <v>1153.1433868105109</v>
      </c>
      <c r="AF252" s="49" t="str">
        <f t="shared" si="119"/>
        <v xml:space="preserve"> </v>
      </c>
      <c r="AG252" s="52">
        <f t="shared" si="120"/>
        <v>-971.41782882143832</v>
      </c>
    </row>
    <row r="253" spans="1:33" x14ac:dyDescent="0.25">
      <c r="A253" s="97">
        <v>-3.5</v>
      </c>
      <c r="B253" s="97">
        <v>23.1</v>
      </c>
      <c r="C253" s="98" t="s">
        <v>23</v>
      </c>
      <c r="D253" s="99" t="s">
        <v>1</v>
      </c>
      <c r="E253" s="100">
        <f t="shared" si="109"/>
        <v>95</v>
      </c>
      <c r="F253" s="101" t="s">
        <v>20</v>
      </c>
      <c r="G253" s="119">
        <f t="shared" si="129"/>
        <v>0.13157894736842105</v>
      </c>
      <c r="H253" s="115">
        <f t="shared" si="110"/>
        <v>5.6390977443609019E-2</v>
      </c>
      <c r="I253" s="119">
        <f t="shared" si="121"/>
        <v>-58.963333333333338</v>
      </c>
      <c r="J253" s="115">
        <f t="shared" si="111"/>
        <v>9.9750000000000014</v>
      </c>
      <c r="K253" s="119">
        <f t="shared" si="112"/>
        <v>0.4375</v>
      </c>
      <c r="L253" s="115">
        <f t="shared" si="113"/>
        <v>0.10651629072681704</v>
      </c>
      <c r="M253" s="102">
        <f t="shared" si="114"/>
        <v>860.11904761904759</v>
      </c>
      <c r="N253" s="96">
        <f t="shared" si="115"/>
        <v>44.800420168067227</v>
      </c>
      <c r="O253" s="105">
        <f t="shared" si="130"/>
        <v>23.1</v>
      </c>
      <c r="P253" s="104">
        <f t="shared" si="122"/>
        <v>-652.17391304347825</v>
      </c>
      <c r="Q253" s="96">
        <f t="shared" si="14"/>
        <v>-45</v>
      </c>
      <c r="R253" s="96">
        <f t="shared" si="123"/>
        <v>0</v>
      </c>
      <c r="S253" s="96">
        <f t="shared" si="131"/>
        <v>-2.0999999999999996</v>
      </c>
      <c r="T253" s="104">
        <f t="shared" si="132"/>
        <v>0</v>
      </c>
      <c r="U253" s="96">
        <f t="shared" si="17"/>
        <v>45</v>
      </c>
      <c r="V253" s="105">
        <f t="shared" si="133"/>
        <v>0</v>
      </c>
      <c r="W253" s="124">
        <f t="shared" si="124"/>
        <v>21.700000000000003</v>
      </c>
      <c r="X253" s="96">
        <f t="shared" si="125"/>
        <v>26.828205128205131</v>
      </c>
      <c r="Y253" s="34">
        <f t="shared" si="127"/>
        <v>-1182.608695652174</v>
      </c>
      <c r="Z253" s="96">
        <f t="shared" si="116"/>
        <v>-40</v>
      </c>
      <c r="AA253" s="96">
        <f t="shared" si="126"/>
        <v>0</v>
      </c>
      <c r="AC253" s="104">
        <f t="shared" si="117"/>
        <v>-974.66356107660465</v>
      </c>
      <c r="AD253" s="104">
        <f t="shared" si="118"/>
        <v>1151.8586864093463</v>
      </c>
      <c r="AF253" s="49" t="str">
        <f t="shared" si="119"/>
        <v xml:space="preserve"> </v>
      </c>
      <c r="AG253" s="52">
        <f t="shared" si="120"/>
        <v>-974.66356107660465</v>
      </c>
    </row>
    <row r="254" spans="1:33" x14ac:dyDescent="0.25">
      <c r="A254" s="97">
        <v>-3.5</v>
      </c>
      <c r="B254" s="96">
        <v>23.2</v>
      </c>
      <c r="C254" s="98" t="s">
        <v>23</v>
      </c>
      <c r="D254" s="99" t="s">
        <v>1</v>
      </c>
      <c r="E254" s="100">
        <f t="shared" si="109"/>
        <v>95</v>
      </c>
      <c r="F254" s="101" t="s">
        <v>20</v>
      </c>
      <c r="G254" s="119">
        <f t="shared" si="129"/>
        <v>0.13108614232209739</v>
      </c>
      <c r="H254" s="115">
        <f t="shared" si="110"/>
        <v>5.6179775280898875E-2</v>
      </c>
      <c r="I254" s="119">
        <f t="shared" si="121"/>
        <v>-59.407499999999999</v>
      </c>
      <c r="J254" s="115">
        <f t="shared" si="111"/>
        <v>10.012500000000001</v>
      </c>
      <c r="K254" s="119">
        <f t="shared" si="112"/>
        <v>0.4375</v>
      </c>
      <c r="L254" s="115">
        <f t="shared" si="113"/>
        <v>0.10611735330836455</v>
      </c>
      <c r="M254" s="102">
        <f t="shared" si="114"/>
        <v>856.89762796504374</v>
      </c>
      <c r="N254" s="96">
        <f t="shared" si="115"/>
        <v>44.819894249834761</v>
      </c>
      <c r="O254" s="105">
        <f t="shared" si="130"/>
        <v>23.200000000000003</v>
      </c>
      <c r="P254" s="104">
        <f t="shared" si="122"/>
        <v>-652.17391304347825</v>
      </c>
      <c r="Q254" s="96">
        <f t="shared" si="14"/>
        <v>-45</v>
      </c>
      <c r="R254" s="96">
        <f t="shared" si="123"/>
        <v>0</v>
      </c>
      <c r="S254" s="96">
        <f t="shared" si="131"/>
        <v>-2.094736842105263</v>
      </c>
      <c r="T254" s="104">
        <f t="shared" si="132"/>
        <v>0</v>
      </c>
      <c r="U254" s="96">
        <f t="shared" si="17"/>
        <v>45</v>
      </c>
      <c r="V254" s="105">
        <f t="shared" si="133"/>
        <v>0</v>
      </c>
      <c r="W254" s="124">
        <f t="shared" si="124"/>
        <v>21.794736842105266</v>
      </c>
      <c r="X254" s="96">
        <f t="shared" si="125"/>
        <v>26.922941970310394</v>
      </c>
      <c r="Y254" s="34">
        <f t="shared" si="127"/>
        <v>-1182.608695652174</v>
      </c>
      <c r="Z254" s="96">
        <f t="shared" si="116"/>
        <v>-40</v>
      </c>
      <c r="AA254" s="96">
        <f t="shared" si="126"/>
        <v>0</v>
      </c>
      <c r="AC254" s="104">
        <f t="shared" si="117"/>
        <v>-977.8849807306085</v>
      </c>
      <c r="AD254" s="104">
        <f t="shared" si="118"/>
        <v>1150.5823498137099</v>
      </c>
      <c r="AF254" s="49" t="str">
        <f t="shared" si="119"/>
        <v xml:space="preserve"> </v>
      </c>
      <c r="AG254" s="52">
        <f t="shared" si="120"/>
        <v>-977.8849807306085</v>
      </c>
    </row>
    <row r="255" spans="1:33" x14ac:dyDescent="0.25">
      <c r="A255" s="97">
        <v>-3.5</v>
      </c>
      <c r="B255" s="96">
        <v>23.3</v>
      </c>
      <c r="C255" s="98" t="s">
        <v>23</v>
      </c>
      <c r="D255" s="99" t="s">
        <v>1</v>
      </c>
      <c r="E255" s="100">
        <f t="shared" si="109"/>
        <v>95</v>
      </c>
      <c r="F255" s="101" t="s">
        <v>20</v>
      </c>
      <c r="G255" s="119">
        <f t="shared" si="129"/>
        <v>0.13059701492537312</v>
      </c>
      <c r="H255" s="115">
        <f t="shared" si="110"/>
        <v>5.5970149253731345E-2</v>
      </c>
      <c r="I255" s="119">
        <f t="shared" si="121"/>
        <v>-59.853333333333332</v>
      </c>
      <c r="J255" s="115">
        <f t="shared" si="111"/>
        <v>10.049999999999999</v>
      </c>
      <c r="K255" s="119">
        <f t="shared" si="112"/>
        <v>0.4375</v>
      </c>
      <c r="L255" s="115">
        <f t="shared" si="113"/>
        <v>0.10572139303482583</v>
      </c>
      <c r="M255" s="102">
        <f t="shared" si="114"/>
        <v>853.70024875621857</v>
      </c>
      <c r="N255" s="96">
        <f t="shared" si="115"/>
        <v>44.839223002633886</v>
      </c>
      <c r="O255" s="105">
        <f t="shared" si="130"/>
        <v>23.3</v>
      </c>
      <c r="P255" s="104">
        <f t="shared" si="122"/>
        <v>-652.17391304347825</v>
      </c>
      <c r="Q255" s="96">
        <f t="shared" si="14"/>
        <v>-45</v>
      </c>
      <c r="R255" s="96">
        <f t="shared" si="123"/>
        <v>0</v>
      </c>
      <c r="S255" s="96">
        <f t="shared" si="131"/>
        <v>-2.0894736842105264</v>
      </c>
      <c r="T255" s="104">
        <f t="shared" si="132"/>
        <v>0</v>
      </c>
      <c r="U255" s="96">
        <f t="shared" si="17"/>
        <v>45</v>
      </c>
      <c r="V255" s="105">
        <f t="shared" si="133"/>
        <v>0</v>
      </c>
      <c r="W255" s="124">
        <f t="shared" si="124"/>
        <v>21.889473684210529</v>
      </c>
      <c r="X255" s="96">
        <f t="shared" si="125"/>
        <v>27.017678812415657</v>
      </c>
      <c r="Y255" s="34">
        <f t="shared" si="127"/>
        <v>-1182.608695652174</v>
      </c>
      <c r="Z255" s="96">
        <f t="shared" si="116"/>
        <v>-40</v>
      </c>
      <c r="AA255" s="96">
        <f t="shared" si="126"/>
        <v>0</v>
      </c>
      <c r="AC255" s="104">
        <f t="shared" si="117"/>
        <v>-981.08235993943367</v>
      </c>
      <c r="AD255" s="104">
        <f t="shared" si="118"/>
        <v>1149.3142974442758</v>
      </c>
      <c r="AF255" s="49" t="str">
        <f t="shared" si="119"/>
        <v xml:space="preserve"> </v>
      </c>
      <c r="AG255" s="52">
        <f t="shared" si="120"/>
        <v>-981.08235993943367</v>
      </c>
    </row>
    <row r="256" spans="1:33" x14ac:dyDescent="0.25">
      <c r="A256" s="97">
        <v>-3.5</v>
      </c>
      <c r="B256" s="97">
        <v>23.4</v>
      </c>
      <c r="C256" s="98" t="s">
        <v>23</v>
      </c>
      <c r="D256" s="99" t="s">
        <v>1</v>
      </c>
      <c r="E256" s="100">
        <f t="shared" si="109"/>
        <v>95</v>
      </c>
      <c r="F256" s="101" t="s">
        <v>20</v>
      </c>
      <c r="G256" s="119">
        <f t="shared" si="129"/>
        <v>0.13011152416356878</v>
      </c>
      <c r="H256" s="115">
        <f t="shared" si="110"/>
        <v>5.5762081784386623E-2</v>
      </c>
      <c r="I256" s="119">
        <f t="shared" si="121"/>
        <v>-60.300833333333323</v>
      </c>
      <c r="J256" s="115">
        <f t="shared" si="111"/>
        <v>10.087499999999999</v>
      </c>
      <c r="K256" s="119">
        <f t="shared" si="112"/>
        <v>0.4375</v>
      </c>
      <c r="L256" s="115">
        <f t="shared" si="113"/>
        <v>0.10532837670384138</v>
      </c>
      <c r="M256" s="102">
        <f t="shared" si="114"/>
        <v>850.52664188351912</v>
      </c>
      <c r="N256" s="96">
        <f t="shared" si="115"/>
        <v>44.858408047233766</v>
      </c>
      <c r="O256" s="105">
        <f t="shared" si="130"/>
        <v>23.4</v>
      </c>
      <c r="P256" s="104">
        <f t="shared" si="122"/>
        <v>-652.17391304347825</v>
      </c>
      <c r="Q256" s="96">
        <f t="shared" si="14"/>
        <v>-45</v>
      </c>
      <c r="R256" s="96">
        <f t="shared" si="123"/>
        <v>0</v>
      </c>
      <c r="S256" s="96">
        <f t="shared" si="131"/>
        <v>-2.0842105263157897</v>
      </c>
      <c r="T256" s="104">
        <f t="shared" si="132"/>
        <v>0</v>
      </c>
      <c r="U256" s="96">
        <f t="shared" si="17"/>
        <v>45</v>
      </c>
      <c r="V256" s="105">
        <f t="shared" si="133"/>
        <v>0</v>
      </c>
      <c r="W256" s="124">
        <f t="shared" si="124"/>
        <v>21.984210526315788</v>
      </c>
      <c r="X256" s="96">
        <f t="shared" si="125"/>
        <v>27.112415654520916</v>
      </c>
      <c r="Y256" s="34">
        <f t="shared" si="127"/>
        <v>-1182.608695652174</v>
      </c>
      <c r="Z256" s="96">
        <f t="shared" si="116"/>
        <v>-40</v>
      </c>
      <c r="AA256" s="96">
        <f t="shared" si="126"/>
        <v>0</v>
      </c>
      <c r="AC256" s="104">
        <f t="shared" si="117"/>
        <v>-984.25596681213312</v>
      </c>
      <c r="AD256" s="104">
        <f t="shared" si="118"/>
        <v>1148.0544506969784</v>
      </c>
      <c r="AF256" s="49" t="str">
        <f t="shared" si="119"/>
        <v xml:space="preserve"> </v>
      </c>
      <c r="AG256" s="52">
        <f t="shared" si="120"/>
        <v>-984.25596681213312</v>
      </c>
    </row>
    <row r="257" spans="1:33" x14ac:dyDescent="0.25">
      <c r="A257" s="97">
        <v>-3.5</v>
      </c>
      <c r="B257" s="96">
        <v>23.5</v>
      </c>
      <c r="C257" s="98" t="s">
        <v>23</v>
      </c>
      <c r="D257" s="99" t="s">
        <v>1</v>
      </c>
      <c r="E257" s="100">
        <f t="shared" si="109"/>
        <v>95</v>
      </c>
      <c r="F257" s="101" t="s">
        <v>20</v>
      </c>
      <c r="G257" s="119">
        <f>A257/(A257-B257)</f>
        <v>0.12962962962962962</v>
      </c>
      <c r="H257" s="115">
        <f t="shared" si="110"/>
        <v>5.5555555555555552E-2</v>
      </c>
      <c r="I257" s="119">
        <f t="shared" si="121"/>
        <v>-60.75</v>
      </c>
      <c r="J257" s="115">
        <f t="shared" si="111"/>
        <v>10.125</v>
      </c>
      <c r="K257" s="119">
        <f t="shared" si="112"/>
        <v>0.4375</v>
      </c>
      <c r="L257" s="115">
        <f t="shared" si="113"/>
        <v>0.10493827160493827</v>
      </c>
      <c r="M257" s="102">
        <f t="shared" si="114"/>
        <v>847.37654320987644</v>
      </c>
      <c r="N257" s="96">
        <f t="shared" si="115"/>
        <v>44.877450980392155</v>
      </c>
      <c r="O257" s="105">
        <f t="shared" si="130"/>
        <v>23.5</v>
      </c>
      <c r="P257" s="104">
        <f t="shared" si="122"/>
        <v>-652.17391304347825</v>
      </c>
      <c r="Q257" s="96">
        <f t="shared" si="14"/>
        <v>-45</v>
      </c>
      <c r="R257" s="96">
        <f t="shared" si="123"/>
        <v>0</v>
      </c>
      <c r="S257" s="96">
        <f t="shared" si="131"/>
        <v>-2.0789473684210527</v>
      </c>
      <c r="T257" s="104">
        <f t="shared" si="132"/>
        <v>0</v>
      </c>
      <c r="U257" s="96">
        <f t="shared" si="17"/>
        <v>45</v>
      </c>
      <c r="V257" s="105">
        <f t="shared" si="133"/>
        <v>0</v>
      </c>
      <c r="W257" s="124">
        <f t="shared" si="124"/>
        <v>22.078947368421051</v>
      </c>
      <c r="X257" s="96">
        <f t="shared" si="125"/>
        <v>27.207152496626179</v>
      </c>
      <c r="Y257" s="34">
        <f t="shared" si="127"/>
        <v>-1182.608695652174</v>
      </c>
      <c r="Z257" s="96">
        <f t="shared" si="116"/>
        <v>-40</v>
      </c>
      <c r="AA257" s="96">
        <f t="shared" si="126"/>
        <v>0</v>
      </c>
      <c r="AC257" s="104">
        <f t="shared" si="117"/>
        <v>-987.4060654857758</v>
      </c>
      <c r="AD257" s="104">
        <f t="shared" si="118"/>
        <v>1146.8027319287885</v>
      </c>
      <c r="AF257" s="49" t="str">
        <f t="shared" si="119"/>
        <v xml:space="preserve"> </v>
      </c>
      <c r="AG257" s="52">
        <f t="shared" si="120"/>
        <v>-987.4060654857758</v>
      </c>
    </row>
    <row r="258" spans="1:33" x14ac:dyDescent="0.25">
      <c r="A258" s="97">
        <v>-3.5</v>
      </c>
      <c r="B258" s="96">
        <v>23.6</v>
      </c>
      <c r="C258" s="98" t="s">
        <v>23</v>
      </c>
      <c r="D258" s="99" t="s">
        <v>1</v>
      </c>
      <c r="E258" s="100">
        <f t="shared" si="109"/>
        <v>95</v>
      </c>
      <c r="F258" s="101" t="s">
        <v>20</v>
      </c>
      <c r="G258" s="119">
        <f t="shared" ref="G258:G277" si="134">A258/(A258-B258)</f>
        <v>0.12915129151291513</v>
      </c>
      <c r="H258" s="115">
        <f t="shared" si="110"/>
        <v>5.5350553505535055E-2</v>
      </c>
      <c r="I258" s="119">
        <f t="shared" si="121"/>
        <v>-61.200833333333343</v>
      </c>
      <c r="J258" s="115">
        <f t="shared" si="111"/>
        <v>10.162500000000001</v>
      </c>
      <c r="K258" s="119">
        <f t="shared" si="112"/>
        <v>0.4375</v>
      </c>
      <c r="L258" s="115">
        <f t="shared" si="113"/>
        <v>0.1045510455104551</v>
      </c>
      <c r="M258" s="102">
        <f t="shared" si="114"/>
        <v>844.24969249692492</v>
      </c>
      <c r="N258" s="96">
        <f t="shared" si="115"/>
        <v>44.89635337529846</v>
      </c>
      <c r="O258" s="105">
        <f t="shared" si="130"/>
        <v>23.599999999999998</v>
      </c>
      <c r="P258" s="104">
        <f t="shared" si="122"/>
        <v>-652.17391304347825</v>
      </c>
      <c r="Q258" s="96">
        <f t="shared" ref="Q258:Q301" si="135">-($AG$5/2)+$AG$7</f>
        <v>-45</v>
      </c>
      <c r="R258" s="96">
        <f t="shared" si="123"/>
        <v>0</v>
      </c>
      <c r="S258" s="96">
        <f t="shared" si="131"/>
        <v>-2.0736842105263156</v>
      </c>
      <c r="T258" s="104">
        <f t="shared" si="132"/>
        <v>0</v>
      </c>
      <c r="U258" s="96">
        <f t="shared" ref="U258:U301" si="136">($AG$5/2)-$AG$10</f>
        <v>45</v>
      </c>
      <c r="V258" s="105">
        <f t="shared" si="133"/>
        <v>0</v>
      </c>
      <c r="W258" s="124">
        <f t="shared" si="124"/>
        <v>22.173684210526314</v>
      </c>
      <c r="X258" s="96">
        <f t="shared" si="125"/>
        <v>27.301889338731442</v>
      </c>
      <c r="Y258" s="34">
        <f t="shared" si="127"/>
        <v>-1182.608695652174</v>
      </c>
      <c r="Z258" s="96">
        <f t="shared" si="116"/>
        <v>-40</v>
      </c>
      <c r="AA258" s="96">
        <f t="shared" si="126"/>
        <v>0</v>
      </c>
      <c r="AC258" s="104">
        <f t="shared" si="117"/>
        <v>-990.53291619872732</v>
      </c>
      <c r="AD258" s="104">
        <f t="shared" si="118"/>
        <v>1145.5590644437248</v>
      </c>
      <c r="AF258" s="49" t="str">
        <f t="shared" si="119"/>
        <v xml:space="preserve"> </v>
      </c>
      <c r="AG258" s="52">
        <f t="shared" si="120"/>
        <v>-990.53291619872732</v>
      </c>
    </row>
    <row r="259" spans="1:33" x14ac:dyDescent="0.25">
      <c r="A259" s="97">
        <v>-3.5</v>
      </c>
      <c r="B259" s="96">
        <v>23.7</v>
      </c>
      <c r="C259" s="98" t="s">
        <v>23</v>
      </c>
      <c r="D259" s="99" t="s">
        <v>1</v>
      </c>
      <c r="E259" s="100">
        <f t="shared" si="109"/>
        <v>95</v>
      </c>
      <c r="F259" s="101" t="s">
        <v>20</v>
      </c>
      <c r="G259" s="119">
        <f t="shared" si="134"/>
        <v>0.12867647058823531</v>
      </c>
      <c r="H259" s="115">
        <f t="shared" si="110"/>
        <v>5.514705882352941E-2</v>
      </c>
      <c r="I259" s="119">
        <f t="shared" si="121"/>
        <v>-61.653333333333329</v>
      </c>
      <c r="J259" s="115">
        <f t="shared" si="111"/>
        <v>10.200000000000001</v>
      </c>
      <c r="K259" s="119">
        <f t="shared" si="112"/>
        <v>0.4375</v>
      </c>
      <c r="L259" s="115">
        <f t="shared" si="113"/>
        <v>0.10416666666666669</v>
      </c>
      <c r="M259" s="102">
        <f t="shared" si="114"/>
        <v>841.14583333333348</v>
      </c>
      <c r="N259" s="96">
        <f t="shared" si="115"/>
        <v>44.915116782006919</v>
      </c>
      <c r="O259" s="105">
        <f t="shared" si="130"/>
        <v>23.7</v>
      </c>
      <c r="P259" s="104">
        <f t="shared" si="122"/>
        <v>-652.17391304347825</v>
      </c>
      <c r="Q259" s="96">
        <f t="shared" si="135"/>
        <v>-45</v>
      </c>
      <c r="R259" s="96">
        <f t="shared" si="123"/>
        <v>0</v>
      </c>
      <c r="S259" s="96">
        <f t="shared" si="131"/>
        <v>-2.0684210526315789</v>
      </c>
      <c r="T259" s="104">
        <f t="shared" si="132"/>
        <v>0</v>
      </c>
      <c r="U259" s="96">
        <f t="shared" si="136"/>
        <v>45</v>
      </c>
      <c r="V259" s="105">
        <f t="shared" si="133"/>
        <v>0</v>
      </c>
      <c r="W259" s="124">
        <f t="shared" si="124"/>
        <v>22.268421052631577</v>
      </c>
      <c r="X259" s="96">
        <f t="shared" si="125"/>
        <v>27.396626180836705</v>
      </c>
      <c r="Y259" s="34">
        <f t="shared" si="127"/>
        <v>-1182.608695652174</v>
      </c>
      <c r="Z259" s="96">
        <f t="shared" si="116"/>
        <v>-40</v>
      </c>
      <c r="AA259" s="96">
        <f t="shared" si="126"/>
        <v>0</v>
      </c>
      <c r="AC259" s="104">
        <f t="shared" si="117"/>
        <v>-993.63677536231876</v>
      </c>
      <c r="AD259" s="104">
        <f t="shared" si="118"/>
        <v>1144.3233724790869</v>
      </c>
      <c r="AF259" s="49" t="str">
        <f t="shared" si="119"/>
        <v xml:space="preserve"> </v>
      </c>
      <c r="AG259" s="52">
        <f t="shared" si="120"/>
        <v>-993.63677536231876</v>
      </c>
    </row>
    <row r="260" spans="1:33" x14ac:dyDescent="0.25">
      <c r="A260" s="97">
        <v>-3.5</v>
      </c>
      <c r="B260" s="97">
        <v>23.8</v>
      </c>
      <c r="C260" s="98" t="s">
        <v>23</v>
      </c>
      <c r="D260" s="99" t="s">
        <v>1</v>
      </c>
      <c r="E260" s="100">
        <f t="shared" si="109"/>
        <v>95</v>
      </c>
      <c r="F260" s="101" t="s">
        <v>20</v>
      </c>
      <c r="G260" s="119">
        <f t="shared" si="134"/>
        <v>0.12820512820512819</v>
      </c>
      <c r="H260" s="115">
        <f t="shared" si="110"/>
        <v>5.4945054945054944E-2</v>
      </c>
      <c r="I260" s="119">
        <f t="shared" si="121"/>
        <v>-62.107500000000009</v>
      </c>
      <c r="J260" s="115">
        <f t="shared" si="111"/>
        <v>10.237499999999999</v>
      </c>
      <c r="K260" s="119">
        <f t="shared" si="112"/>
        <v>0.4375</v>
      </c>
      <c r="L260" s="115">
        <f t="shared" si="113"/>
        <v>0.10378510378510378</v>
      </c>
      <c r="M260" s="102">
        <f t="shared" si="114"/>
        <v>838.06471306471303</v>
      </c>
      <c r="N260" s="96">
        <f t="shared" si="115"/>
        <v>44.933742727860377</v>
      </c>
      <c r="O260" s="105">
        <f t="shared" si="130"/>
        <v>23.800000000000004</v>
      </c>
      <c r="P260" s="104">
        <f t="shared" si="122"/>
        <v>-652.17391304347825</v>
      </c>
      <c r="Q260" s="96">
        <f t="shared" si="135"/>
        <v>-45</v>
      </c>
      <c r="R260" s="96">
        <f t="shared" si="123"/>
        <v>0</v>
      </c>
      <c r="S260" s="96">
        <f t="shared" si="131"/>
        <v>-2.0631578947368419</v>
      </c>
      <c r="T260" s="104">
        <f t="shared" si="132"/>
        <v>0</v>
      </c>
      <c r="U260" s="96">
        <f t="shared" si="136"/>
        <v>45</v>
      </c>
      <c r="V260" s="105">
        <f t="shared" si="133"/>
        <v>0</v>
      </c>
      <c r="W260" s="124">
        <f t="shared" si="124"/>
        <v>22.363157894736844</v>
      </c>
      <c r="X260" s="96">
        <f t="shared" si="125"/>
        <v>27.491363022941972</v>
      </c>
      <c r="Y260" s="34">
        <f t="shared" si="127"/>
        <v>-1182.608695652174</v>
      </c>
      <c r="Z260" s="96">
        <f t="shared" si="116"/>
        <v>-40</v>
      </c>
      <c r="AA260" s="96">
        <f t="shared" si="126"/>
        <v>0</v>
      </c>
      <c r="AC260" s="104">
        <f t="shared" si="117"/>
        <v>-996.71789563093921</v>
      </c>
      <c r="AD260" s="104">
        <f t="shared" si="118"/>
        <v>1143.0955811919143</v>
      </c>
      <c r="AF260" s="49" t="str">
        <f t="shared" si="119"/>
        <v xml:space="preserve"> </v>
      </c>
      <c r="AG260" s="52">
        <f t="shared" si="120"/>
        <v>-996.71789563093921</v>
      </c>
    </row>
    <row r="261" spans="1:33" x14ac:dyDescent="0.25">
      <c r="A261" s="97">
        <v>-3.5</v>
      </c>
      <c r="B261" s="97">
        <v>23.9</v>
      </c>
      <c r="C261" s="98" t="s">
        <v>23</v>
      </c>
      <c r="D261" s="99" t="s">
        <v>1</v>
      </c>
      <c r="E261" s="100">
        <f t="shared" si="109"/>
        <v>95</v>
      </c>
      <c r="F261" s="101" t="s">
        <v>20</v>
      </c>
      <c r="G261" s="119">
        <f t="shared" si="134"/>
        <v>0.12773722627737227</v>
      </c>
      <c r="H261" s="115">
        <f t="shared" si="110"/>
        <v>5.4744525547445258E-2</v>
      </c>
      <c r="I261" s="119">
        <f t="shared" si="121"/>
        <v>-62.563333333333325</v>
      </c>
      <c r="J261" s="115">
        <f t="shared" si="111"/>
        <v>10.274999999999999</v>
      </c>
      <c r="K261" s="119">
        <f t="shared" si="112"/>
        <v>0.4375</v>
      </c>
      <c r="L261" s="115">
        <f t="shared" si="113"/>
        <v>0.10340632603406327</v>
      </c>
      <c r="M261" s="102">
        <f t="shared" si="114"/>
        <v>835.00608272506088</v>
      </c>
      <c r="N261" s="96">
        <f t="shared" si="115"/>
        <v>44.952232717904678</v>
      </c>
      <c r="O261" s="105">
        <f t="shared" si="130"/>
        <v>23.899999999999995</v>
      </c>
      <c r="P261" s="104">
        <f t="shared" si="122"/>
        <v>-652.17391304347825</v>
      </c>
      <c r="Q261" s="96">
        <f t="shared" si="135"/>
        <v>-45</v>
      </c>
      <c r="R261" s="96">
        <f t="shared" si="123"/>
        <v>0</v>
      </c>
      <c r="S261" s="96">
        <f t="shared" si="131"/>
        <v>-2.0578947368421057</v>
      </c>
      <c r="T261" s="104">
        <f t="shared" si="132"/>
        <v>0</v>
      </c>
      <c r="U261" s="96">
        <f t="shared" si="136"/>
        <v>45</v>
      </c>
      <c r="V261" s="105">
        <f t="shared" si="133"/>
        <v>0</v>
      </c>
      <c r="W261" s="124">
        <f t="shared" si="124"/>
        <v>22.457894736842103</v>
      </c>
      <c r="X261" s="96">
        <f t="shared" si="125"/>
        <v>27.586099865047231</v>
      </c>
      <c r="Y261" s="34">
        <f t="shared" si="127"/>
        <v>-1182.608695652174</v>
      </c>
      <c r="Z261" s="96">
        <f t="shared" si="116"/>
        <v>-40</v>
      </c>
      <c r="AA261" s="96">
        <f t="shared" si="126"/>
        <v>0</v>
      </c>
      <c r="AC261" s="104">
        <f t="shared" si="117"/>
        <v>-999.77652597059136</v>
      </c>
      <c r="AD261" s="104">
        <f t="shared" si="118"/>
        <v>1141.8756166456637</v>
      </c>
      <c r="AF261" s="49" t="str">
        <f t="shared" si="119"/>
        <v xml:space="preserve"> </v>
      </c>
      <c r="AG261" s="52">
        <f t="shared" si="120"/>
        <v>-999.77652597059136</v>
      </c>
    </row>
    <row r="262" spans="1:33" x14ac:dyDescent="0.25">
      <c r="A262" s="97">
        <v>-3.5</v>
      </c>
      <c r="B262" s="96">
        <v>24</v>
      </c>
      <c r="C262" s="98" t="s">
        <v>23</v>
      </c>
      <c r="D262" s="99" t="s">
        <v>1</v>
      </c>
      <c r="E262" s="100">
        <f t="shared" si="109"/>
        <v>95</v>
      </c>
      <c r="F262" s="101" t="s">
        <v>20</v>
      </c>
      <c r="G262" s="119">
        <f t="shared" si="134"/>
        <v>0.12727272727272726</v>
      </c>
      <c r="H262" s="115">
        <f t="shared" si="110"/>
        <v>5.4545454545454543E-2</v>
      </c>
      <c r="I262" s="119">
        <f t="shared" si="121"/>
        <v>-63.020833333333336</v>
      </c>
      <c r="J262" s="115">
        <f t="shared" si="111"/>
        <v>10.3125</v>
      </c>
      <c r="K262" s="119">
        <f t="shared" si="112"/>
        <v>0.4375</v>
      </c>
      <c r="L262" s="115">
        <f t="shared" si="113"/>
        <v>0.10303030303030303</v>
      </c>
      <c r="M262" s="102">
        <f t="shared" si="114"/>
        <v>831.969696969697</v>
      </c>
      <c r="N262" s="96">
        <f t="shared" si="115"/>
        <v>44.970588235294116</v>
      </c>
      <c r="O262" s="105">
        <f t="shared" si="130"/>
        <v>24</v>
      </c>
      <c r="P262" s="104">
        <f t="shared" si="122"/>
        <v>-652.17391304347825</v>
      </c>
      <c r="Q262" s="96">
        <f t="shared" si="135"/>
        <v>-45</v>
      </c>
      <c r="R262" s="96">
        <f t="shared" si="123"/>
        <v>0</v>
      </c>
      <c r="S262" s="96">
        <f t="shared" si="131"/>
        <v>-2.0526315789473681</v>
      </c>
      <c r="T262" s="104">
        <f t="shared" si="132"/>
        <v>0</v>
      </c>
      <c r="U262" s="96">
        <f t="shared" si="136"/>
        <v>45</v>
      </c>
      <c r="V262" s="105">
        <f t="shared" si="133"/>
        <v>0</v>
      </c>
      <c r="W262" s="124">
        <f t="shared" si="124"/>
        <v>22.55263157894737</v>
      </c>
      <c r="X262" s="96">
        <f t="shared" si="125"/>
        <v>27.680836707152498</v>
      </c>
      <c r="Y262" s="34">
        <f t="shared" si="127"/>
        <v>-1182.608695652174</v>
      </c>
      <c r="Z262" s="96">
        <f t="shared" si="116"/>
        <v>-40</v>
      </c>
      <c r="AA262" s="96">
        <f t="shared" si="126"/>
        <v>0</v>
      </c>
      <c r="AC262" s="104">
        <f t="shared" si="117"/>
        <v>-1002.8129117259552</v>
      </c>
      <c r="AD262" s="104">
        <f t="shared" si="118"/>
        <v>1140.6634057971014</v>
      </c>
      <c r="AF262" s="49" t="str">
        <f t="shared" si="119"/>
        <v xml:space="preserve"> </v>
      </c>
      <c r="AG262" s="52">
        <f t="shared" si="120"/>
        <v>-1002.8129117259552</v>
      </c>
    </row>
    <row r="263" spans="1:33" x14ac:dyDescent="0.25">
      <c r="A263" s="97">
        <v>-3.5</v>
      </c>
      <c r="B263" s="96">
        <v>24.1</v>
      </c>
      <c r="C263" s="98" t="s">
        <v>23</v>
      </c>
      <c r="D263" s="99" t="s">
        <v>1</v>
      </c>
      <c r="E263" s="100">
        <f t="shared" si="109"/>
        <v>95</v>
      </c>
      <c r="F263" s="101" t="s">
        <v>20</v>
      </c>
      <c r="G263" s="119">
        <f t="shared" si="134"/>
        <v>0.12681159420289853</v>
      </c>
      <c r="H263" s="115">
        <f t="shared" si="110"/>
        <v>5.434782608695652E-2</v>
      </c>
      <c r="I263" s="119">
        <f t="shared" si="121"/>
        <v>-63.480000000000011</v>
      </c>
      <c r="J263" s="115">
        <f t="shared" si="111"/>
        <v>10.350000000000001</v>
      </c>
      <c r="K263" s="119">
        <f t="shared" si="112"/>
        <v>0.4375</v>
      </c>
      <c r="L263" s="115">
        <f t="shared" si="113"/>
        <v>0.10265700483091789</v>
      </c>
      <c r="M263" s="102">
        <f t="shared" si="114"/>
        <v>828.95531400966195</v>
      </c>
      <c r="N263" s="96">
        <f t="shared" si="115"/>
        <v>44.988810741687985</v>
      </c>
      <c r="O263" s="105">
        <f t="shared" si="130"/>
        <v>24.1</v>
      </c>
      <c r="P263" s="104">
        <f t="shared" si="122"/>
        <v>-652.17391304347825</v>
      </c>
      <c r="Q263" s="96">
        <f t="shared" si="135"/>
        <v>-45</v>
      </c>
      <c r="R263" s="96">
        <f t="shared" si="123"/>
        <v>0</v>
      </c>
      <c r="S263" s="96">
        <f t="shared" si="131"/>
        <v>-2.0473684210526315</v>
      </c>
      <c r="T263" s="104">
        <f t="shared" si="132"/>
        <v>0</v>
      </c>
      <c r="U263" s="96">
        <f t="shared" si="136"/>
        <v>45</v>
      </c>
      <c r="V263" s="105">
        <f t="shared" si="133"/>
        <v>0</v>
      </c>
      <c r="W263" s="124">
        <f t="shared" si="124"/>
        <v>22.647368421052633</v>
      </c>
      <c r="X263" s="96">
        <f t="shared" si="125"/>
        <v>27.775573549257761</v>
      </c>
      <c r="Y263" s="34">
        <f t="shared" si="127"/>
        <v>-1182.608695652174</v>
      </c>
      <c r="Z263" s="96">
        <f t="shared" si="116"/>
        <v>-40</v>
      </c>
      <c r="AA263" s="96">
        <f t="shared" si="126"/>
        <v>0</v>
      </c>
      <c r="AC263" s="104">
        <f t="shared" si="117"/>
        <v>-1005.8272946859903</v>
      </c>
      <c r="AD263" s="104">
        <f t="shared" si="118"/>
        <v>1139.458876483407</v>
      </c>
      <c r="AF263" s="49" t="str">
        <f t="shared" si="119"/>
        <v xml:space="preserve"> </v>
      </c>
      <c r="AG263" s="52">
        <f t="shared" si="120"/>
        <v>-1005.8272946859903</v>
      </c>
    </row>
    <row r="264" spans="1:33" x14ac:dyDescent="0.25">
      <c r="A264" s="97">
        <v>-3.5</v>
      </c>
      <c r="B264" s="96">
        <v>24.2</v>
      </c>
      <c r="C264" s="98" t="s">
        <v>23</v>
      </c>
      <c r="D264" s="99" t="s">
        <v>1</v>
      </c>
      <c r="E264" s="100">
        <f t="shared" si="109"/>
        <v>95</v>
      </c>
      <c r="F264" s="101" t="s">
        <v>20</v>
      </c>
      <c r="G264" s="119">
        <f t="shared" si="134"/>
        <v>0.1263537906137184</v>
      </c>
      <c r="H264" s="115">
        <f t="shared" si="110"/>
        <v>5.4151624548736461E-2</v>
      </c>
      <c r="I264" s="119">
        <f t="shared" si="121"/>
        <v>-63.94083333333333</v>
      </c>
      <c r="J264" s="115">
        <f t="shared" si="111"/>
        <v>10.387500000000001</v>
      </c>
      <c r="K264" s="119">
        <f t="shared" si="112"/>
        <v>0.4375</v>
      </c>
      <c r="L264" s="115">
        <f t="shared" si="113"/>
        <v>0.10228640192539114</v>
      </c>
      <c r="M264" s="102">
        <f t="shared" si="114"/>
        <v>825.96269554753349</v>
      </c>
      <c r="N264" s="96">
        <f t="shared" si="115"/>
        <v>45.006901677638567</v>
      </c>
      <c r="O264" s="105">
        <f t="shared" si="130"/>
        <v>24.2</v>
      </c>
      <c r="P264" s="104">
        <f t="shared" si="122"/>
        <v>-652.17391304347825</v>
      </c>
      <c r="Q264" s="96">
        <f t="shared" si="135"/>
        <v>-45</v>
      </c>
      <c r="R264" s="96">
        <f t="shared" si="123"/>
        <v>0</v>
      </c>
      <c r="S264" s="96">
        <f t="shared" si="131"/>
        <v>-2.0421052631578949</v>
      </c>
      <c r="T264" s="104">
        <f t="shared" si="132"/>
        <v>0</v>
      </c>
      <c r="U264" s="96">
        <f t="shared" si="136"/>
        <v>45</v>
      </c>
      <c r="V264" s="105">
        <f t="shared" si="133"/>
        <v>0</v>
      </c>
      <c r="W264" s="124">
        <f t="shared" si="124"/>
        <v>22.742105263157896</v>
      </c>
      <c r="X264" s="96">
        <f t="shared" si="125"/>
        <v>27.870310391363024</v>
      </c>
      <c r="Y264" s="34">
        <f t="shared" si="127"/>
        <v>-1182.608695652174</v>
      </c>
      <c r="Z264" s="96">
        <f t="shared" si="116"/>
        <v>-40</v>
      </c>
      <c r="AA264" s="96">
        <f t="shared" si="126"/>
        <v>0</v>
      </c>
      <c r="AC264" s="104">
        <f t="shared" si="117"/>
        <v>-1008.8199131481188</v>
      </c>
      <c r="AD264" s="104">
        <f t="shared" si="118"/>
        <v>1138.2619574094863</v>
      </c>
      <c r="AF264" s="49" t="str">
        <f t="shared" si="119"/>
        <v xml:space="preserve"> </v>
      </c>
      <c r="AG264" s="52">
        <f t="shared" si="120"/>
        <v>-1008.8199131481188</v>
      </c>
    </row>
    <row r="265" spans="1:33" x14ac:dyDescent="0.25">
      <c r="A265" s="97">
        <v>-3.5</v>
      </c>
      <c r="B265" s="97">
        <v>24.3</v>
      </c>
      <c r="C265" s="98" t="s">
        <v>23</v>
      </c>
      <c r="D265" s="99" t="s">
        <v>1</v>
      </c>
      <c r="E265" s="100">
        <f t="shared" si="109"/>
        <v>95</v>
      </c>
      <c r="F265" s="101" t="s">
        <v>20</v>
      </c>
      <c r="G265" s="119">
        <f t="shared" si="134"/>
        <v>0.12589928057553956</v>
      </c>
      <c r="H265" s="115">
        <f t="shared" si="110"/>
        <v>5.3956834532374098E-2</v>
      </c>
      <c r="I265" s="119">
        <f t="shared" si="121"/>
        <v>-64.403333333333336</v>
      </c>
      <c r="J265" s="115">
        <f t="shared" si="111"/>
        <v>10.424999999999999</v>
      </c>
      <c r="K265" s="119">
        <f t="shared" si="112"/>
        <v>0.4375</v>
      </c>
      <c r="L265" s="115">
        <f t="shared" si="113"/>
        <v>0.10191846522781774</v>
      </c>
      <c r="M265" s="102">
        <f t="shared" si="114"/>
        <v>822.99160671462823</v>
      </c>
      <c r="N265" s="96">
        <f t="shared" si="115"/>
        <v>45.024862462970802</v>
      </c>
      <c r="O265" s="105">
        <f t="shared" si="130"/>
        <v>24.299999999999997</v>
      </c>
      <c r="P265" s="104">
        <f t="shared" si="122"/>
        <v>-652.17391304347825</v>
      </c>
      <c r="Q265" s="96">
        <f t="shared" si="135"/>
        <v>-45</v>
      </c>
      <c r="R265" s="96">
        <f t="shared" si="123"/>
        <v>0</v>
      </c>
      <c r="S265" s="96">
        <f t="shared" si="131"/>
        <v>-2.0368421052631582</v>
      </c>
      <c r="T265" s="104">
        <f t="shared" si="132"/>
        <v>0</v>
      </c>
      <c r="U265" s="96">
        <f t="shared" si="136"/>
        <v>45</v>
      </c>
      <c r="V265" s="105">
        <f t="shared" si="133"/>
        <v>0</v>
      </c>
      <c r="W265" s="124">
        <f t="shared" si="124"/>
        <v>22.836842105263155</v>
      </c>
      <c r="X265" s="96">
        <f t="shared" si="125"/>
        <v>27.965047233468283</v>
      </c>
      <c r="Y265" s="34">
        <f t="shared" si="127"/>
        <v>-1182.608695652174</v>
      </c>
      <c r="Z265" s="96">
        <f t="shared" si="116"/>
        <v>-40</v>
      </c>
      <c r="AA265" s="96">
        <f t="shared" si="126"/>
        <v>0</v>
      </c>
      <c r="AC265" s="104">
        <f t="shared" si="117"/>
        <v>-1011.791001981024</v>
      </c>
      <c r="AD265" s="104">
        <f t="shared" si="118"/>
        <v>1137.0725781354897</v>
      </c>
      <c r="AF265" s="49" t="str">
        <f t="shared" si="119"/>
        <v xml:space="preserve"> </v>
      </c>
      <c r="AG265" s="52">
        <f t="shared" si="120"/>
        <v>-1011.791001981024</v>
      </c>
    </row>
    <row r="266" spans="1:33" x14ac:dyDescent="0.25">
      <c r="A266" s="97">
        <v>-3.5</v>
      </c>
      <c r="B266" s="97">
        <v>24.4</v>
      </c>
      <c r="C266" s="98" t="s">
        <v>23</v>
      </c>
      <c r="D266" s="99" t="s">
        <v>1</v>
      </c>
      <c r="E266" s="100">
        <f t="shared" si="109"/>
        <v>95</v>
      </c>
      <c r="F266" s="101" t="s">
        <v>20</v>
      </c>
      <c r="G266" s="119">
        <f t="shared" si="134"/>
        <v>0.12544802867383514</v>
      </c>
      <c r="H266" s="115">
        <f t="shared" si="110"/>
        <v>5.3763440860215055E-2</v>
      </c>
      <c r="I266" s="119">
        <f t="shared" si="121"/>
        <v>-64.867499999999993</v>
      </c>
      <c r="J266" s="115">
        <f t="shared" si="111"/>
        <v>10.462499999999999</v>
      </c>
      <c r="K266" s="119">
        <f t="shared" si="112"/>
        <v>0.4375</v>
      </c>
      <c r="L266" s="115">
        <f t="shared" si="113"/>
        <v>0.10155316606929507</v>
      </c>
      <c r="M266" s="102">
        <f t="shared" si="114"/>
        <v>820.04181600955769</v>
      </c>
      <c r="N266" s="96">
        <f t="shared" si="115"/>
        <v>45.042694497153697</v>
      </c>
      <c r="O266" s="105">
        <f t="shared" si="130"/>
        <v>24.4</v>
      </c>
      <c r="P266" s="104">
        <f t="shared" si="122"/>
        <v>-652.17391304347825</v>
      </c>
      <c r="Q266" s="96">
        <f t="shared" si="135"/>
        <v>-45</v>
      </c>
      <c r="R266" s="96">
        <f t="shared" si="123"/>
        <v>0</v>
      </c>
      <c r="S266" s="96">
        <f t="shared" si="131"/>
        <v>-2.0315789473684212</v>
      </c>
      <c r="T266" s="104">
        <f t="shared" si="132"/>
        <v>0</v>
      </c>
      <c r="U266" s="96">
        <f t="shared" si="136"/>
        <v>45</v>
      </c>
      <c r="V266" s="105">
        <f t="shared" si="133"/>
        <v>0</v>
      </c>
      <c r="W266" s="124">
        <f t="shared" si="124"/>
        <v>22.931578947368418</v>
      </c>
      <c r="X266" s="96">
        <f t="shared" si="125"/>
        <v>28.059784075573546</v>
      </c>
      <c r="Y266" s="34">
        <f t="shared" si="127"/>
        <v>-1182.608695652174</v>
      </c>
      <c r="Z266" s="96">
        <f t="shared" si="116"/>
        <v>-40</v>
      </c>
      <c r="AA266" s="96">
        <f t="shared" si="126"/>
        <v>0</v>
      </c>
      <c r="AC266" s="104">
        <f t="shared" si="117"/>
        <v>-1014.7407926860946</v>
      </c>
      <c r="AD266" s="104">
        <f t="shared" si="118"/>
        <v>1135.890669064531</v>
      </c>
      <c r="AF266" s="49" t="str">
        <f t="shared" si="119"/>
        <v xml:space="preserve"> </v>
      </c>
      <c r="AG266" s="52">
        <f t="shared" si="120"/>
        <v>-1014.7407926860946</v>
      </c>
    </row>
    <row r="267" spans="1:33" x14ac:dyDescent="0.25">
      <c r="A267" s="97">
        <v>-3.5</v>
      </c>
      <c r="B267" s="96">
        <v>24.5</v>
      </c>
      <c r="C267" s="98" t="s">
        <v>23</v>
      </c>
      <c r="D267" s="99" t="s">
        <v>1</v>
      </c>
      <c r="E267" s="100">
        <f t="shared" si="109"/>
        <v>95</v>
      </c>
      <c r="F267" s="101" t="s">
        <v>20</v>
      </c>
      <c r="G267" s="119">
        <f t="shared" si="134"/>
        <v>0.125</v>
      </c>
      <c r="H267" s="115">
        <f t="shared" si="110"/>
        <v>5.3571428571428568E-2</v>
      </c>
      <c r="I267" s="119">
        <f t="shared" si="121"/>
        <v>-65.333333333333329</v>
      </c>
      <c r="J267" s="115">
        <f t="shared" si="111"/>
        <v>10.5</v>
      </c>
      <c r="K267" s="119">
        <f t="shared" si="112"/>
        <v>0.4375</v>
      </c>
      <c r="L267" s="115">
        <f t="shared" si="113"/>
        <v>0.10119047619047619</v>
      </c>
      <c r="M267" s="102">
        <f t="shared" si="114"/>
        <v>817.1130952380953</v>
      </c>
      <c r="N267" s="96">
        <f t="shared" si="115"/>
        <v>45.060399159663866</v>
      </c>
      <c r="O267" s="105">
        <f t="shared" si="130"/>
        <v>24.499999999999996</v>
      </c>
      <c r="P267" s="104">
        <f t="shared" si="122"/>
        <v>-652.17391304347825</v>
      </c>
      <c r="Q267" s="96">
        <f t="shared" si="135"/>
        <v>-45</v>
      </c>
      <c r="R267" s="96">
        <f t="shared" si="123"/>
        <v>0</v>
      </c>
      <c r="S267" s="96">
        <f t="shared" si="131"/>
        <v>-2.0263157894736841</v>
      </c>
      <c r="T267" s="104">
        <f t="shared" si="132"/>
        <v>0</v>
      </c>
      <c r="U267" s="96">
        <f t="shared" si="136"/>
        <v>45</v>
      </c>
      <c r="V267" s="105">
        <f t="shared" si="133"/>
        <v>0</v>
      </c>
      <c r="W267" s="124">
        <f t="shared" si="124"/>
        <v>23.026315789473681</v>
      </c>
      <c r="X267" s="96">
        <f t="shared" si="125"/>
        <v>28.154520917678809</v>
      </c>
      <c r="Y267" s="34">
        <f t="shared" si="127"/>
        <v>-1182.608695652174</v>
      </c>
      <c r="Z267" s="96">
        <f t="shared" si="116"/>
        <v>-40</v>
      </c>
      <c r="AA267" s="96">
        <f t="shared" si="126"/>
        <v>0</v>
      </c>
      <c r="AC267" s="104">
        <f t="shared" si="117"/>
        <v>-1017.6695134575569</v>
      </c>
      <c r="AD267" s="104">
        <f t="shared" si="118"/>
        <v>1134.7161614306049</v>
      </c>
      <c r="AF267" s="49" t="str">
        <f t="shared" si="119"/>
        <v xml:space="preserve"> </v>
      </c>
      <c r="AG267" s="52">
        <f t="shared" si="120"/>
        <v>-1017.6695134575569</v>
      </c>
    </row>
    <row r="268" spans="1:33" x14ac:dyDescent="0.25">
      <c r="A268" s="97">
        <v>-3.5</v>
      </c>
      <c r="B268" s="96">
        <v>24.6</v>
      </c>
      <c r="C268" s="98" t="s">
        <v>23</v>
      </c>
      <c r="D268" s="99" t="s">
        <v>1</v>
      </c>
      <c r="E268" s="100">
        <f t="shared" si="109"/>
        <v>95</v>
      </c>
      <c r="F268" s="101" t="s">
        <v>20</v>
      </c>
      <c r="G268" s="119">
        <f t="shared" si="134"/>
        <v>0.12455516014234874</v>
      </c>
      <c r="H268" s="115">
        <f t="shared" si="110"/>
        <v>5.3380782918149461E-2</v>
      </c>
      <c r="I268" s="119">
        <f t="shared" si="121"/>
        <v>-65.800833333333344</v>
      </c>
      <c r="J268" s="115">
        <f t="shared" si="111"/>
        <v>10.537500000000001</v>
      </c>
      <c r="K268" s="119">
        <f t="shared" si="112"/>
        <v>0.4375</v>
      </c>
      <c r="L268" s="115">
        <f t="shared" si="113"/>
        <v>0.10083036773428232</v>
      </c>
      <c r="M268" s="102">
        <f t="shared" si="114"/>
        <v>814.20521945432972</v>
      </c>
      <c r="N268" s="96">
        <f t="shared" si="115"/>
        <v>45.077977810341217</v>
      </c>
      <c r="O268" s="105">
        <f t="shared" si="130"/>
        <v>24.6</v>
      </c>
      <c r="P268" s="104">
        <f t="shared" si="122"/>
        <v>-652.17391304347825</v>
      </c>
      <c r="Q268" s="96">
        <f t="shared" si="135"/>
        <v>-45</v>
      </c>
      <c r="R268" s="96">
        <f t="shared" si="123"/>
        <v>0</v>
      </c>
      <c r="S268" s="96">
        <f t="shared" si="131"/>
        <v>-2.0210526315789474</v>
      </c>
      <c r="T268" s="104">
        <f t="shared" si="132"/>
        <v>0</v>
      </c>
      <c r="U268" s="96">
        <f t="shared" si="136"/>
        <v>45</v>
      </c>
      <c r="V268" s="105">
        <f t="shared" si="133"/>
        <v>0</v>
      </c>
      <c r="W268" s="124">
        <f t="shared" si="124"/>
        <v>23.121052631578948</v>
      </c>
      <c r="X268" s="96">
        <f t="shared" si="125"/>
        <v>28.249257759784076</v>
      </c>
      <c r="Y268" s="34">
        <f t="shared" si="127"/>
        <v>-1182.608695652174</v>
      </c>
      <c r="Z268" s="96">
        <f t="shared" si="116"/>
        <v>-40</v>
      </c>
      <c r="AA268" s="96">
        <f t="shared" si="126"/>
        <v>0</v>
      </c>
      <c r="AC268" s="104">
        <f t="shared" si="117"/>
        <v>-1020.5773892413225</v>
      </c>
      <c r="AD268" s="104">
        <f t="shared" si="118"/>
        <v>1133.5489872866974</v>
      </c>
      <c r="AF268" s="49" t="str">
        <f t="shared" si="119"/>
        <v xml:space="preserve"> </v>
      </c>
      <c r="AG268" s="52">
        <f t="shared" si="120"/>
        <v>-1020.5773892413225</v>
      </c>
    </row>
    <row r="269" spans="1:33" x14ac:dyDescent="0.25">
      <c r="A269" s="97">
        <v>-3.5</v>
      </c>
      <c r="B269" s="96">
        <v>24.7</v>
      </c>
      <c r="C269" s="98" t="s">
        <v>23</v>
      </c>
      <c r="D269" s="99" t="s">
        <v>1</v>
      </c>
      <c r="E269" s="100">
        <f t="shared" si="109"/>
        <v>95</v>
      </c>
      <c r="F269" s="101" t="s">
        <v>20</v>
      </c>
      <c r="G269" s="119">
        <f t="shared" si="134"/>
        <v>0.12411347517730496</v>
      </c>
      <c r="H269" s="115">
        <f t="shared" si="110"/>
        <v>5.3191489361702128E-2</v>
      </c>
      <c r="I269" s="119">
        <f t="shared" si="121"/>
        <v>-66.27</v>
      </c>
      <c r="J269" s="115">
        <f t="shared" si="111"/>
        <v>10.575000000000001</v>
      </c>
      <c r="K269" s="119">
        <f t="shared" si="112"/>
        <v>0.4375</v>
      </c>
      <c r="L269" s="115">
        <f t="shared" si="113"/>
        <v>0.10047281323877072</v>
      </c>
      <c r="M269" s="102">
        <f t="shared" si="114"/>
        <v>811.31796690307351</v>
      </c>
      <c r="N269" s="96">
        <f t="shared" si="115"/>
        <v>45.095431789737177</v>
      </c>
      <c r="O269" s="105">
        <f t="shared" si="130"/>
        <v>24.700000000000003</v>
      </c>
      <c r="P269" s="104">
        <f t="shared" si="122"/>
        <v>-652.17391304347825</v>
      </c>
      <c r="Q269" s="96">
        <f t="shared" si="135"/>
        <v>-45</v>
      </c>
      <c r="R269" s="96">
        <f t="shared" si="123"/>
        <v>0</v>
      </c>
      <c r="S269" s="96">
        <f t="shared" si="131"/>
        <v>-2.0157894736842104</v>
      </c>
      <c r="T269" s="104">
        <f t="shared" si="132"/>
        <v>0</v>
      </c>
      <c r="U269" s="96">
        <f t="shared" si="136"/>
        <v>45</v>
      </c>
      <c r="V269" s="105">
        <f t="shared" si="133"/>
        <v>0</v>
      </c>
      <c r="W269" s="124">
        <f t="shared" si="124"/>
        <v>23.215789473684211</v>
      </c>
      <c r="X269" s="96">
        <f t="shared" si="125"/>
        <v>28.343994601889339</v>
      </c>
      <c r="Y269" s="34">
        <f t="shared" si="127"/>
        <v>-1182.608695652174</v>
      </c>
      <c r="Z269" s="96">
        <f t="shared" si="116"/>
        <v>-40</v>
      </c>
      <c r="AA269" s="96">
        <f t="shared" si="126"/>
        <v>0</v>
      </c>
      <c r="AC269" s="104">
        <f t="shared" si="117"/>
        <v>-1023.4646417925787</v>
      </c>
      <c r="AD269" s="104">
        <f t="shared" si="118"/>
        <v>1132.3890794930928</v>
      </c>
      <c r="AF269" s="49" t="str">
        <f t="shared" si="119"/>
        <v xml:space="preserve"> </v>
      </c>
      <c r="AG269" s="52">
        <f t="shared" si="120"/>
        <v>-1023.4646417925787</v>
      </c>
    </row>
    <row r="270" spans="1:33" x14ac:dyDescent="0.25">
      <c r="A270" s="97">
        <v>-3.5</v>
      </c>
      <c r="B270" s="97">
        <v>24.8</v>
      </c>
      <c r="C270" s="98" t="s">
        <v>23</v>
      </c>
      <c r="D270" s="99" t="s">
        <v>1</v>
      </c>
      <c r="E270" s="100">
        <f t="shared" si="109"/>
        <v>95</v>
      </c>
      <c r="F270" s="101" t="s">
        <v>20</v>
      </c>
      <c r="G270" s="119">
        <f t="shared" si="134"/>
        <v>0.12367491166077738</v>
      </c>
      <c r="H270" s="115">
        <f t="shared" si="110"/>
        <v>5.3003533568904596E-2</v>
      </c>
      <c r="I270" s="119">
        <f t="shared" si="121"/>
        <v>-66.740833333333327</v>
      </c>
      <c r="J270" s="115">
        <f t="shared" si="111"/>
        <v>10.612499999999999</v>
      </c>
      <c r="K270" s="119">
        <f t="shared" si="112"/>
        <v>0.4375</v>
      </c>
      <c r="L270" s="115">
        <f t="shared" si="113"/>
        <v>0.10011778563015311</v>
      </c>
      <c r="M270" s="102">
        <f t="shared" si="114"/>
        <v>808.45111896348635</v>
      </c>
      <c r="N270" s="96">
        <f t="shared" si="115"/>
        <v>45.112762419455414</v>
      </c>
      <c r="O270" s="105">
        <f t="shared" si="130"/>
        <v>24.8</v>
      </c>
      <c r="P270" s="104">
        <f t="shared" si="122"/>
        <v>-652.17391304347825</v>
      </c>
      <c r="Q270" s="96">
        <f t="shared" si="135"/>
        <v>-45</v>
      </c>
      <c r="R270" s="96">
        <f t="shared" si="123"/>
        <v>0</v>
      </c>
      <c r="S270" s="96">
        <f t="shared" si="131"/>
        <v>-2.0105263157894737</v>
      </c>
      <c r="T270" s="104">
        <f t="shared" si="132"/>
        <v>0</v>
      </c>
      <c r="U270" s="96">
        <f t="shared" si="136"/>
        <v>45</v>
      </c>
      <c r="V270" s="105">
        <f t="shared" si="133"/>
        <v>0</v>
      </c>
      <c r="W270" s="124">
        <f t="shared" si="124"/>
        <v>23.310526315789474</v>
      </c>
      <c r="X270" s="96">
        <f t="shared" si="125"/>
        <v>28.438731443994602</v>
      </c>
      <c r="Y270" s="34">
        <f t="shared" si="127"/>
        <v>-1182.608695652174</v>
      </c>
      <c r="Z270" s="96">
        <f t="shared" si="116"/>
        <v>-40</v>
      </c>
      <c r="AA270" s="96">
        <f t="shared" si="126"/>
        <v>0</v>
      </c>
      <c r="AC270" s="104">
        <f t="shared" si="117"/>
        <v>-1026.3314897321659</v>
      </c>
      <c r="AD270" s="104">
        <f t="shared" si="118"/>
        <v>1131.2363717058613</v>
      </c>
      <c r="AF270" s="49" t="str">
        <f t="shared" si="119"/>
        <v xml:space="preserve"> </v>
      </c>
      <c r="AG270" s="52">
        <f t="shared" si="120"/>
        <v>-1026.3314897321659</v>
      </c>
    </row>
    <row r="271" spans="1:33" x14ac:dyDescent="0.25">
      <c r="A271" s="97">
        <v>-3.5</v>
      </c>
      <c r="B271" s="97">
        <v>24.9</v>
      </c>
      <c r="C271" s="98" t="s">
        <v>23</v>
      </c>
      <c r="D271" s="99" t="s">
        <v>1</v>
      </c>
      <c r="E271" s="100">
        <f t="shared" ref="E271:E308" si="137">IF(C271="h",$AG$5,IF(C271="d",$AG$5-$AG$7,E270-($AG$7/4)))</f>
        <v>95</v>
      </c>
      <c r="F271" s="101" t="s">
        <v>20</v>
      </c>
      <c r="G271" s="119">
        <f t="shared" si="134"/>
        <v>0.12323943661971831</v>
      </c>
      <c r="H271" s="115">
        <f t="shared" ref="H271:H287" si="138">(A271-$B$10)/(A271-B271)</f>
        <v>5.281690140845071E-2</v>
      </c>
      <c r="I271" s="119">
        <f t="shared" si="121"/>
        <v>-67.213333333333324</v>
      </c>
      <c r="J271" s="115">
        <f t="shared" ref="J271:J308" si="139">((A271^2-A271*B271)/$B$10^2)-((A271-B271)/$B$10)</f>
        <v>10.649999999999999</v>
      </c>
      <c r="K271" s="119">
        <f t="shared" ref="K271:K308" si="140">(2*A271/$B$10)-(A271^2/$B$10^2)</f>
        <v>0.4375</v>
      </c>
      <c r="L271" s="115">
        <f t="shared" ref="L271:L308" si="141">(I271*(G271^3-H271^3)+J271*(G271^2-H271^2)+K271*(G271-H271)+H271)</f>
        <v>9.9765258215962438E-2</v>
      </c>
      <c r="M271" s="102">
        <f t="shared" ref="M271:M308" si="142">$AG$4*$AG$1*E271*L271</f>
        <v>805.60446009389671</v>
      </c>
      <c r="N271" s="96">
        <f t="shared" ref="N271:N302" si="143">($AG$5/2)-($AG$4*$AG$1*E271^2*((3/4)*I271*(G271^4-H271^4)+(2/3)*J271*(G271^3-H271^3)+(1/2)*K271*(G271^2-H271^2)+(H271^2/2))/M271)</f>
        <v>45.129971002485505</v>
      </c>
      <c r="O271" s="105">
        <f t="shared" si="130"/>
        <v>24.9</v>
      </c>
      <c r="P271" s="104">
        <f t="shared" si="122"/>
        <v>-652.17391304347825</v>
      </c>
      <c r="Q271" s="96">
        <f t="shared" si="135"/>
        <v>-45</v>
      </c>
      <c r="R271" s="96">
        <f t="shared" si="123"/>
        <v>0</v>
      </c>
      <c r="S271" s="96">
        <f t="shared" si="131"/>
        <v>-2.0052631578947366</v>
      </c>
      <c r="T271" s="104">
        <f t="shared" si="132"/>
        <v>0</v>
      </c>
      <c r="U271" s="96">
        <f t="shared" si="136"/>
        <v>45</v>
      </c>
      <c r="V271" s="105">
        <f t="shared" si="133"/>
        <v>0</v>
      </c>
      <c r="W271" s="124">
        <f t="shared" si="124"/>
        <v>23.405263157894737</v>
      </c>
      <c r="X271" s="96">
        <f t="shared" si="125"/>
        <v>28.533468286099865</v>
      </c>
      <c r="Y271" s="34">
        <f t="shared" si="127"/>
        <v>-1182.608695652174</v>
      </c>
      <c r="Z271" s="96">
        <f t="shared" ref="Z271:Z308" si="144">-($AG$5/2)+$AK$8</f>
        <v>-40</v>
      </c>
      <c r="AA271" s="96">
        <f t="shared" si="126"/>
        <v>0</v>
      </c>
      <c r="AC271" s="104">
        <f t="shared" ref="AC271:AC308" si="145">M271+P271-R271+T271-V271+Y271-AA271</f>
        <v>-1029.1781486017555</v>
      </c>
      <c r="AD271" s="104">
        <f t="shared" ref="AD271:AD308" si="146">(M271*N271+(P271-R271)*Q271+(T271-V271)*U271+(Y271-AA271)*Z271)/100</f>
        <v>1130.0907983655402</v>
      </c>
      <c r="AF271" s="49" t="str">
        <f t="shared" ref="AF271:AF308" si="147">IF(AC271&gt;$AC$5,AC271," ")</f>
        <v xml:space="preserve"> </v>
      </c>
      <c r="AG271" s="52">
        <f t="shared" ref="AG271:AG308" si="148">IF(AC271&lt;$AC$5,AC271," ")</f>
        <v>-1029.1781486017555</v>
      </c>
    </row>
    <row r="272" spans="1:33" x14ac:dyDescent="0.25">
      <c r="A272" s="97">
        <v>-3.5</v>
      </c>
      <c r="B272" s="96">
        <v>25</v>
      </c>
      <c r="C272" s="98" t="s">
        <v>23</v>
      </c>
      <c r="D272" s="99" t="s">
        <v>1</v>
      </c>
      <c r="E272" s="100">
        <f t="shared" si="137"/>
        <v>95</v>
      </c>
      <c r="F272" s="101" t="s">
        <v>20</v>
      </c>
      <c r="G272" s="119">
        <f t="shared" si="134"/>
        <v>0.12280701754385964</v>
      </c>
      <c r="H272" s="115">
        <f t="shared" si="138"/>
        <v>5.2631578947368418E-2</v>
      </c>
      <c r="I272" s="119">
        <f t="shared" ref="I272:I308" si="149">-((A272-B272)^2/(3*$B$10^2))</f>
        <v>-67.6875</v>
      </c>
      <c r="J272" s="115">
        <f t="shared" si="139"/>
        <v>10.6875</v>
      </c>
      <c r="K272" s="119">
        <f t="shared" si="140"/>
        <v>0.4375</v>
      </c>
      <c r="L272" s="115">
        <f t="shared" si="141"/>
        <v>9.9415204678362595E-2</v>
      </c>
      <c r="M272" s="102">
        <f t="shared" si="142"/>
        <v>802.77777777777794</v>
      </c>
      <c r="N272" s="96">
        <f t="shared" si="143"/>
        <v>45.147058823529413</v>
      </c>
      <c r="O272" s="105">
        <f t="shared" si="130"/>
        <v>25</v>
      </c>
      <c r="P272" s="104">
        <f t="shared" ref="P272:P308" si="150">IF(O272&lt;0,IF(O272&lt;-2.174,$AG$2,O272*(10^-3)*$AG$3*(-1)),IF(O272&gt;2.174,$AG$2*(-1),O272*(10^-3)*$AG$3*(-1)))*$AG$8</f>
        <v>-652.17391304347825</v>
      </c>
      <c r="Q272" s="96">
        <f t="shared" si="135"/>
        <v>-45</v>
      </c>
      <c r="R272" s="96">
        <f t="shared" ref="R272:R308" si="151">IF(O272&lt;0,IF(O272&lt;$B$10,$AG$1,$AG$1*(1-(1-(O272/$B$10))^2)),0)*$AG$8</f>
        <v>0</v>
      </c>
      <c r="S272" s="96">
        <f t="shared" si="131"/>
        <v>-2</v>
      </c>
      <c r="T272" s="104">
        <f t="shared" si="132"/>
        <v>0</v>
      </c>
      <c r="U272" s="96">
        <f t="shared" si="136"/>
        <v>45</v>
      </c>
      <c r="V272" s="105">
        <f t="shared" si="133"/>
        <v>0</v>
      </c>
      <c r="W272" s="124">
        <f t="shared" ref="W272:W308" si="152">A272-((A272-B272)/E272)*($AG$5-$AK$8)</f>
        <v>23.5</v>
      </c>
      <c r="X272" s="96">
        <f t="shared" ref="X272:X308" si="153">W272+$AK$9</f>
        <v>28.628205128205128</v>
      </c>
      <c r="Y272" s="34">
        <f t="shared" si="127"/>
        <v>-1182.608695652174</v>
      </c>
      <c r="Z272" s="96">
        <f t="shared" si="144"/>
        <v>-40</v>
      </c>
      <c r="AA272" s="96">
        <f t="shared" ref="AA272:AA308" si="154">IF(W272&lt;0,IF(W272&lt;$B$10,$AG$1,$AG$1*(1-(1-(W272/$B$10))^2)),0)*$AK$7</f>
        <v>0</v>
      </c>
      <c r="AC272" s="104">
        <f t="shared" si="145"/>
        <v>-1032.0048309178742</v>
      </c>
      <c r="AD272" s="104">
        <f t="shared" si="146"/>
        <v>1128.9522946859904</v>
      </c>
      <c r="AF272" s="49" t="str">
        <f t="shared" si="147"/>
        <v xml:space="preserve"> </v>
      </c>
      <c r="AG272" s="52">
        <f t="shared" si="148"/>
        <v>-1032.0048309178742</v>
      </c>
    </row>
    <row r="273" spans="1:33" x14ac:dyDescent="0.25">
      <c r="A273" s="97">
        <v>-3.4</v>
      </c>
      <c r="B273" s="96">
        <v>25</v>
      </c>
      <c r="C273" s="98" t="s">
        <v>23</v>
      </c>
      <c r="D273" s="99" t="s">
        <v>1</v>
      </c>
      <c r="E273" s="100">
        <f t="shared" si="137"/>
        <v>95</v>
      </c>
      <c r="F273" s="101" t="s">
        <v>20</v>
      </c>
      <c r="G273" s="119">
        <f t="shared" si="134"/>
        <v>0.11971830985915494</v>
      </c>
      <c r="H273" s="115">
        <f t="shared" si="138"/>
        <v>4.9295774647887321E-2</v>
      </c>
      <c r="I273" s="119">
        <f t="shared" si="149"/>
        <v>-67.213333333333324</v>
      </c>
      <c r="J273" s="115">
        <f t="shared" si="139"/>
        <v>9.9400000000000013</v>
      </c>
      <c r="K273" s="119">
        <f t="shared" si="140"/>
        <v>0.51000000000000023</v>
      </c>
      <c r="L273" s="115">
        <f t="shared" si="141"/>
        <v>9.6244131455399118E-2</v>
      </c>
      <c r="M273" s="102">
        <f t="shared" si="142"/>
        <v>777.17136150234785</v>
      </c>
      <c r="N273" s="96">
        <f t="shared" si="143"/>
        <v>45.292425283407759</v>
      </c>
      <c r="O273" s="105">
        <f t="shared" si="130"/>
        <v>25</v>
      </c>
      <c r="P273" s="104">
        <f t="shared" si="150"/>
        <v>-652.17391304347825</v>
      </c>
      <c r="Q273" s="96">
        <f t="shared" si="135"/>
        <v>-45</v>
      </c>
      <c r="R273" s="96">
        <f t="shared" si="151"/>
        <v>0</v>
      </c>
      <c r="S273" s="96">
        <f t="shared" si="131"/>
        <v>-1.9052631578947368</v>
      </c>
      <c r="T273" s="104">
        <f t="shared" si="132"/>
        <v>0</v>
      </c>
      <c r="U273" s="96">
        <f t="shared" si="136"/>
        <v>45</v>
      </c>
      <c r="V273" s="105">
        <f t="shared" si="133"/>
        <v>0</v>
      </c>
      <c r="W273" s="124">
        <f t="shared" si="152"/>
        <v>23.505263157894738</v>
      </c>
      <c r="X273" s="96">
        <f t="shared" si="153"/>
        <v>28.633468286099866</v>
      </c>
      <c r="Y273" s="34">
        <f t="shared" si="127"/>
        <v>-1182.608695652174</v>
      </c>
      <c r="Z273" s="96">
        <f t="shared" si="144"/>
        <v>-40</v>
      </c>
      <c r="AA273" s="96">
        <f t="shared" si="154"/>
        <v>0</v>
      </c>
      <c r="AC273" s="104">
        <f t="shared" si="145"/>
        <v>-1057.6112471933043</v>
      </c>
      <c r="AD273" s="104">
        <f t="shared" si="146"/>
        <v>1118.5214973629286</v>
      </c>
      <c r="AF273" s="49" t="str">
        <f t="shared" si="147"/>
        <v xml:space="preserve"> </v>
      </c>
      <c r="AG273" s="52">
        <f t="shared" si="148"/>
        <v>-1057.6112471933043</v>
      </c>
    </row>
    <row r="274" spans="1:33" x14ac:dyDescent="0.25">
      <c r="A274" s="97">
        <v>-3.3</v>
      </c>
      <c r="B274" s="96">
        <v>25</v>
      </c>
      <c r="C274" s="98" t="s">
        <v>23</v>
      </c>
      <c r="D274" s="99" t="s">
        <v>1</v>
      </c>
      <c r="E274" s="100">
        <f t="shared" si="137"/>
        <v>95</v>
      </c>
      <c r="F274" s="101" t="s">
        <v>20</v>
      </c>
      <c r="G274" s="119">
        <f t="shared" si="134"/>
        <v>0.1166077738515901</v>
      </c>
      <c r="H274" s="115">
        <f t="shared" si="138"/>
        <v>4.5936395759717308E-2</v>
      </c>
      <c r="I274" s="119">
        <f t="shared" si="149"/>
        <v>-66.740833333333327</v>
      </c>
      <c r="J274" s="115">
        <f t="shared" si="139"/>
        <v>9.1974999999999998</v>
      </c>
      <c r="K274" s="119">
        <f t="shared" si="140"/>
        <v>0.57750000000000012</v>
      </c>
      <c r="L274" s="115">
        <f t="shared" si="141"/>
        <v>9.3050647820965865E-2</v>
      </c>
      <c r="M274" s="102">
        <f t="shared" si="142"/>
        <v>751.38398115429936</v>
      </c>
      <c r="N274" s="96">
        <f t="shared" si="143"/>
        <v>45.43845328085164</v>
      </c>
      <c r="O274" s="105">
        <f t="shared" si="130"/>
        <v>25</v>
      </c>
      <c r="P274" s="104">
        <f t="shared" si="150"/>
        <v>-652.17391304347825</v>
      </c>
      <c r="Q274" s="96">
        <f t="shared" si="135"/>
        <v>-45</v>
      </c>
      <c r="R274" s="96">
        <f t="shared" si="151"/>
        <v>0</v>
      </c>
      <c r="S274" s="96">
        <f t="shared" si="131"/>
        <v>-1.8105263157894735</v>
      </c>
      <c r="T274" s="104">
        <f t="shared" si="132"/>
        <v>0</v>
      </c>
      <c r="U274" s="96">
        <f t="shared" si="136"/>
        <v>45</v>
      </c>
      <c r="V274" s="105">
        <f t="shared" si="133"/>
        <v>0</v>
      </c>
      <c r="W274" s="124">
        <f t="shared" si="152"/>
        <v>23.510526315789473</v>
      </c>
      <c r="X274" s="96">
        <f t="shared" si="153"/>
        <v>28.638731443994601</v>
      </c>
      <c r="Y274" s="34">
        <f t="shared" si="127"/>
        <v>-1182.608695652174</v>
      </c>
      <c r="Z274" s="96">
        <f t="shared" si="144"/>
        <v>-40</v>
      </c>
      <c r="AA274" s="96">
        <f t="shared" si="154"/>
        <v>0</v>
      </c>
      <c r="AC274" s="104">
        <f t="shared" si="145"/>
        <v>-1083.3986275413529</v>
      </c>
      <c r="AD274" s="104">
        <f t="shared" si="146"/>
        <v>1107.9389983670342</v>
      </c>
      <c r="AF274" s="49" t="str">
        <f t="shared" si="147"/>
        <v xml:space="preserve"> </v>
      </c>
      <c r="AG274" s="52">
        <f t="shared" si="148"/>
        <v>-1083.3986275413529</v>
      </c>
    </row>
    <row r="275" spans="1:33" x14ac:dyDescent="0.25">
      <c r="A275" s="97">
        <v>-3.2</v>
      </c>
      <c r="B275" s="96">
        <v>25</v>
      </c>
      <c r="C275" s="98" t="s">
        <v>23</v>
      </c>
      <c r="D275" s="99" t="s">
        <v>1</v>
      </c>
      <c r="E275" s="100">
        <f t="shared" si="137"/>
        <v>95</v>
      </c>
      <c r="F275" s="101" t="s">
        <v>20</v>
      </c>
      <c r="G275" s="119">
        <f t="shared" si="134"/>
        <v>0.11347517730496455</v>
      </c>
      <c r="H275" s="115">
        <f t="shared" si="138"/>
        <v>4.2553191489361708E-2</v>
      </c>
      <c r="I275" s="119">
        <f t="shared" si="149"/>
        <v>-66.27</v>
      </c>
      <c r="J275" s="115">
        <f t="shared" si="139"/>
        <v>8.4600000000000026</v>
      </c>
      <c r="K275" s="119">
        <f t="shared" si="140"/>
        <v>0.63999999999999968</v>
      </c>
      <c r="L275" s="115">
        <f t="shared" si="141"/>
        <v>8.9834515366430265E-2</v>
      </c>
      <c r="M275" s="102">
        <f t="shared" si="142"/>
        <v>725.4137115839244</v>
      </c>
      <c r="N275" s="96">
        <f t="shared" si="143"/>
        <v>45.585106382978722</v>
      </c>
      <c r="O275" s="105">
        <f t="shared" si="130"/>
        <v>25.000000000000004</v>
      </c>
      <c r="P275" s="104">
        <f t="shared" si="150"/>
        <v>-652.17391304347825</v>
      </c>
      <c r="Q275" s="96">
        <f t="shared" si="135"/>
        <v>-45</v>
      </c>
      <c r="R275" s="96">
        <f t="shared" si="151"/>
        <v>0</v>
      </c>
      <c r="S275" s="96">
        <f t="shared" si="131"/>
        <v>-1.7157894736842105</v>
      </c>
      <c r="T275" s="104">
        <f t="shared" si="132"/>
        <v>0</v>
      </c>
      <c r="U275" s="96">
        <f t="shared" si="136"/>
        <v>45</v>
      </c>
      <c r="V275" s="105">
        <f t="shared" si="133"/>
        <v>0</v>
      </c>
      <c r="W275" s="124">
        <f t="shared" si="152"/>
        <v>23.515789473684212</v>
      </c>
      <c r="X275" s="96">
        <f t="shared" si="153"/>
        <v>28.643994601889339</v>
      </c>
      <c r="Y275" s="34">
        <f t="shared" si="127"/>
        <v>-1182.608695652174</v>
      </c>
      <c r="Z275" s="96">
        <f t="shared" si="144"/>
        <v>-40</v>
      </c>
      <c r="AA275" s="96">
        <f t="shared" si="154"/>
        <v>0</v>
      </c>
      <c r="AC275" s="104">
        <f t="shared" si="145"/>
        <v>-1109.3688971117278</v>
      </c>
      <c r="AD275" s="104">
        <f t="shared" si="146"/>
        <v>1097.2023512726812</v>
      </c>
      <c r="AF275" s="49" t="str">
        <f t="shared" si="147"/>
        <v xml:space="preserve"> </v>
      </c>
      <c r="AG275" s="52">
        <f t="shared" si="148"/>
        <v>-1109.3688971117278</v>
      </c>
    </row>
    <row r="276" spans="1:33" x14ac:dyDescent="0.25">
      <c r="A276" s="97">
        <v>-3.1</v>
      </c>
      <c r="B276" s="96">
        <v>25</v>
      </c>
      <c r="C276" s="98" t="s">
        <v>23</v>
      </c>
      <c r="D276" s="99" t="s">
        <v>1</v>
      </c>
      <c r="E276" s="100">
        <f t="shared" si="137"/>
        <v>95</v>
      </c>
      <c r="F276" s="101" t="s">
        <v>20</v>
      </c>
      <c r="G276" s="119">
        <f t="shared" si="134"/>
        <v>0.11032028469750889</v>
      </c>
      <c r="H276" s="115">
        <f t="shared" si="138"/>
        <v>3.9145907473309607E-2</v>
      </c>
      <c r="I276" s="119">
        <f t="shared" si="149"/>
        <v>-65.800833333333344</v>
      </c>
      <c r="J276" s="115">
        <f t="shared" si="139"/>
        <v>7.7274999999999991</v>
      </c>
      <c r="K276" s="119">
        <f t="shared" si="140"/>
        <v>0.69749999999999979</v>
      </c>
      <c r="L276" s="115">
        <f t="shared" si="141"/>
        <v>8.6595492289442424E-2</v>
      </c>
      <c r="M276" s="102">
        <f t="shared" si="142"/>
        <v>699.25860023724761</v>
      </c>
      <c r="N276" s="96">
        <f t="shared" si="143"/>
        <v>45.732340467020911</v>
      </c>
      <c r="O276" s="105">
        <f t="shared" si="130"/>
        <v>25</v>
      </c>
      <c r="P276" s="104">
        <f t="shared" si="150"/>
        <v>-652.17391304347825</v>
      </c>
      <c r="Q276" s="96">
        <f t="shared" si="135"/>
        <v>-45</v>
      </c>
      <c r="R276" s="96">
        <f t="shared" si="151"/>
        <v>0</v>
      </c>
      <c r="S276" s="96">
        <f t="shared" si="131"/>
        <v>-1.6210526315789473</v>
      </c>
      <c r="T276" s="104">
        <f t="shared" si="132"/>
        <v>0</v>
      </c>
      <c r="U276" s="96">
        <f t="shared" si="136"/>
        <v>45</v>
      </c>
      <c r="V276" s="105">
        <f t="shared" si="133"/>
        <v>0</v>
      </c>
      <c r="W276" s="124">
        <f t="shared" si="152"/>
        <v>23.521052631578947</v>
      </c>
      <c r="X276" s="96">
        <f t="shared" si="153"/>
        <v>28.649257759784074</v>
      </c>
      <c r="Y276" s="34">
        <f t="shared" si="127"/>
        <v>-1182.608695652174</v>
      </c>
      <c r="Z276" s="96">
        <f t="shared" si="144"/>
        <v>-40</v>
      </c>
      <c r="AA276" s="96">
        <f t="shared" si="154"/>
        <v>0</v>
      </c>
      <c r="AC276" s="104">
        <f t="shared" si="145"/>
        <v>-1135.5240084584048</v>
      </c>
      <c r="AD276" s="104">
        <f t="shared" si="146"/>
        <v>1086.3090629358576</v>
      </c>
      <c r="AF276" s="49" t="str">
        <f t="shared" si="147"/>
        <v xml:space="preserve"> </v>
      </c>
      <c r="AG276" s="52">
        <f t="shared" si="148"/>
        <v>-1135.5240084584048</v>
      </c>
    </row>
    <row r="277" spans="1:33" x14ac:dyDescent="0.25">
      <c r="A277" s="97">
        <v>-3</v>
      </c>
      <c r="B277" s="96">
        <v>25</v>
      </c>
      <c r="C277" s="98" t="s">
        <v>23</v>
      </c>
      <c r="D277" s="99" t="s">
        <v>1</v>
      </c>
      <c r="E277" s="100">
        <f t="shared" si="137"/>
        <v>95</v>
      </c>
      <c r="F277" s="101" t="s">
        <v>20</v>
      </c>
      <c r="G277" s="119">
        <f t="shared" si="134"/>
        <v>0.10714285714285714</v>
      </c>
      <c r="H277" s="115">
        <f t="shared" si="138"/>
        <v>3.5714285714285712E-2</v>
      </c>
      <c r="I277" s="119">
        <f t="shared" si="149"/>
        <v>-65.333333333333329</v>
      </c>
      <c r="J277" s="115">
        <f t="shared" si="139"/>
        <v>7</v>
      </c>
      <c r="K277" s="119">
        <f t="shared" si="140"/>
        <v>0.75</v>
      </c>
      <c r="L277" s="115">
        <f t="shared" si="141"/>
        <v>8.3333333333333343E-2</v>
      </c>
      <c r="M277" s="102">
        <f t="shared" si="142"/>
        <v>672.91666666666674</v>
      </c>
      <c r="N277" s="96">
        <f t="shared" si="143"/>
        <v>45.880102040816325</v>
      </c>
      <c r="O277" s="105">
        <f t="shared" si="130"/>
        <v>24.999999999999996</v>
      </c>
      <c r="P277" s="104">
        <f t="shared" si="150"/>
        <v>-652.17391304347825</v>
      </c>
      <c r="Q277" s="96">
        <f t="shared" si="135"/>
        <v>-45</v>
      </c>
      <c r="R277" s="96">
        <f t="shared" si="151"/>
        <v>0</v>
      </c>
      <c r="S277" s="96">
        <f t="shared" si="131"/>
        <v>-1.5263157894736843</v>
      </c>
      <c r="T277" s="104">
        <f t="shared" si="132"/>
        <v>0</v>
      </c>
      <c r="U277" s="96">
        <f t="shared" si="136"/>
        <v>45</v>
      </c>
      <c r="V277" s="105">
        <f t="shared" si="133"/>
        <v>0</v>
      </c>
      <c r="W277" s="124">
        <f t="shared" si="152"/>
        <v>23.526315789473681</v>
      </c>
      <c r="X277" s="96">
        <f t="shared" si="153"/>
        <v>28.654520917678809</v>
      </c>
      <c r="Y277" s="34">
        <f t="shared" si="127"/>
        <v>-1182.608695652174</v>
      </c>
      <c r="Z277" s="96">
        <f t="shared" si="144"/>
        <v>-40</v>
      </c>
      <c r="AA277" s="96">
        <f t="shared" si="154"/>
        <v>0</v>
      </c>
      <c r="AC277" s="104">
        <f t="shared" si="145"/>
        <v>-1161.8659420289855</v>
      </c>
      <c r="AD277" s="104">
        <f t="shared" si="146"/>
        <v>1075.2565924467613</v>
      </c>
      <c r="AF277" s="49" t="str">
        <f t="shared" si="147"/>
        <v xml:space="preserve"> </v>
      </c>
      <c r="AG277" s="52">
        <f t="shared" si="148"/>
        <v>-1161.8659420289855</v>
      </c>
    </row>
    <row r="278" spans="1:33" x14ac:dyDescent="0.25">
      <c r="A278" s="97">
        <v>-2.9</v>
      </c>
      <c r="B278" s="96">
        <v>25</v>
      </c>
      <c r="C278" s="98" t="s">
        <v>23</v>
      </c>
      <c r="D278" s="99" t="s">
        <v>1</v>
      </c>
      <c r="E278" s="100">
        <f t="shared" si="137"/>
        <v>95</v>
      </c>
      <c r="F278" s="101" t="s">
        <v>20</v>
      </c>
      <c r="G278" s="119">
        <f>A278/(A278-B278)</f>
        <v>0.1039426523297491</v>
      </c>
      <c r="H278" s="115">
        <f t="shared" si="138"/>
        <v>3.2258064516129031E-2</v>
      </c>
      <c r="I278" s="119">
        <f t="shared" si="149"/>
        <v>-64.867499999999993</v>
      </c>
      <c r="J278" s="115">
        <f t="shared" si="139"/>
        <v>6.2774999999999999</v>
      </c>
      <c r="K278" s="119">
        <f t="shared" si="140"/>
        <v>0.79749999999999988</v>
      </c>
      <c r="L278" s="115">
        <f t="shared" si="141"/>
        <v>8.0047789725209081E-2</v>
      </c>
      <c r="M278" s="102">
        <f t="shared" si="142"/>
        <v>646.38590203106332</v>
      </c>
      <c r="N278" s="96">
        <f t="shared" si="143"/>
        <v>46.02832611137859</v>
      </c>
      <c r="O278" s="105">
        <f t="shared" si="130"/>
        <v>25</v>
      </c>
      <c r="P278" s="104">
        <f t="shared" si="150"/>
        <v>-652.17391304347825</v>
      </c>
      <c r="Q278" s="96">
        <f t="shared" si="135"/>
        <v>-45</v>
      </c>
      <c r="R278" s="96">
        <f t="shared" si="151"/>
        <v>0</v>
      </c>
      <c r="S278" s="96">
        <f t="shared" si="131"/>
        <v>-1.4315789473684211</v>
      </c>
      <c r="T278" s="104">
        <f t="shared" si="132"/>
        <v>0</v>
      </c>
      <c r="U278" s="96">
        <f t="shared" si="136"/>
        <v>45</v>
      </c>
      <c r="V278" s="105">
        <f t="shared" si="133"/>
        <v>0</v>
      </c>
      <c r="W278" s="124">
        <f t="shared" si="152"/>
        <v>23.53157894736842</v>
      </c>
      <c r="X278" s="96">
        <f t="shared" si="153"/>
        <v>28.659784075573548</v>
      </c>
      <c r="Y278" s="34">
        <f t="shared" ref="Y278:Y308" si="155">IF(X278&lt;0,IF(X278&lt;-$AK$10,$AK$11,X278*(10^-3)*$AK$12*(-1)),IF(X278&gt;$AK$10,$AK$11*(-1),X278*(10^-3)*$AK$12*(-1)))*$AK$7</f>
        <v>-1182.608695652174</v>
      </c>
      <c r="Z278" s="96">
        <f t="shared" si="144"/>
        <v>-40</v>
      </c>
      <c r="AA278" s="96">
        <f t="shared" si="154"/>
        <v>0</v>
      </c>
      <c r="AC278" s="104">
        <f t="shared" si="145"/>
        <v>-1188.3967066645889</v>
      </c>
      <c r="AD278" s="104">
        <f t="shared" si="146"/>
        <v>1064.0423500552688</v>
      </c>
      <c r="AF278" s="49" t="str">
        <f t="shared" si="147"/>
        <v xml:space="preserve"> </v>
      </c>
      <c r="AG278" s="52">
        <f t="shared" si="148"/>
        <v>-1188.3967066645889</v>
      </c>
    </row>
    <row r="279" spans="1:33" x14ac:dyDescent="0.25">
      <c r="A279" s="97">
        <v>-2.8</v>
      </c>
      <c r="B279" s="96">
        <v>25</v>
      </c>
      <c r="C279" s="98" t="s">
        <v>23</v>
      </c>
      <c r="D279" s="99" t="s">
        <v>1</v>
      </c>
      <c r="E279" s="100">
        <f t="shared" si="137"/>
        <v>95</v>
      </c>
      <c r="F279" s="101" t="s">
        <v>20</v>
      </c>
      <c r="G279" s="119">
        <f t="shared" ref="G279:G292" si="156">A279/(A279-B279)</f>
        <v>0.10071942446043164</v>
      </c>
      <c r="H279" s="115">
        <f t="shared" si="138"/>
        <v>2.8776978417266182E-2</v>
      </c>
      <c r="I279" s="119">
        <f t="shared" si="149"/>
        <v>-64.403333333333336</v>
      </c>
      <c r="J279" s="115">
        <f t="shared" si="139"/>
        <v>5.5600000000000005</v>
      </c>
      <c r="K279" s="119">
        <f t="shared" si="140"/>
        <v>0.84000000000000008</v>
      </c>
      <c r="L279" s="115">
        <f t="shared" si="141"/>
        <v>7.6738609112709855E-2</v>
      </c>
      <c r="M279" s="102">
        <f t="shared" si="142"/>
        <v>619.66426858513205</v>
      </c>
      <c r="N279" s="96">
        <f t="shared" si="143"/>
        <v>46.17693345323741</v>
      </c>
      <c r="O279" s="105">
        <f t="shared" si="130"/>
        <v>24.999999999999996</v>
      </c>
      <c r="P279" s="104">
        <f t="shared" si="150"/>
        <v>-652.17391304347825</v>
      </c>
      <c r="Q279" s="96">
        <f t="shared" si="135"/>
        <v>-45</v>
      </c>
      <c r="R279" s="96">
        <f t="shared" si="151"/>
        <v>0</v>
      </c>
      <c r="S279" s="96">
        <f t="shared" si="131"/>
        <v>-1.3368421052631578</v>
      </c>
      <c r="T279" s="104">
        <f t="shared" si="132"/>
        <v>0</v>
      </c>
      <c r="U279" s="96">
        <f t="shared" si="136"/>
        <v>45</v>
      </c>
      <c r="V279" s="105">
        <f t="shared" si="133"/>
        <v>0</v>
      </c>
      <c r="W279" s="124">
        <f t="shared" si="152"/>
        <v>23.536842105263155</v>
      </c>
      <c r="X279" s="96">
        <f t="shared" si="153"/>
        <v>28.665047233468282</v>
      </c>
      <c r="Y279" s="34">
        <f t="shared" si="155"/>
        <v>-1182.608695652174</v>
      </c>
      <c r="Z279" s="96">
        <f t="shared" si="144"/>
        <v>-40</v>
      </c>
      <c r="AA279" s="96">
        <f t="shared" si="154"/>
        <v>0</v>
      </c>
      <c r="AC279" s="104">
        <f t="shared" si="145"/>
        <v>-1215.1183401105202</v>
      </c>
      <c r="AD279" s="104">
        <f t="shared" si="146"/>
        <v>1052.6636960684816</v>
      </c>
      <c r="AF279" s="49" t="str">
        <f t="shared" si="147"/>
        <v xml:space="preserve"> </v>
      </c>
      <c r="AG279" s="52">
        <f t="shared" si="148"/>
        <v>-1215.1183401105202</v>
      </c>
    </row>
    <row r="280" spans="1:33" x14ac:dyDescent="0.25">
      <c r="A280" s="97">
        <v>-2.7</v>
      </c>
      <c r="B280" s="96">
        <v>25</v>
      </c>
      <c r="C280" s="98" t="s">
        <v>23</v>
      </c>
      <c r="D280" s="99" t="s">
        <v>1</v>
      </c>
      <c r="E280" s="100">
        <f t="shared" si="137"/>
        <v>95</v>
      </c>
      <c r="F280" s="101" t="s">
        <v>20</v>
      </c>
      <c r="G280" s="119">
        <f t="shared" si="156"/>
        <v>9.7472924187725643E-2</v>
      </c>
      <c r="H280" s="115">
        <f t="shared" si="138"/>
        <v>2.5270758122743691E-2</v>
      </c>
      <c r="I280" s="119">
        <f t="shared" si="149"/>
        <v>-63.94083333333333</v>
      </c>
      <c r="J280" s="115">
        <f t="shared" si="139"/>
        <v>4.8475000000000019</v>
      </c>
      <c r="K280" s="119">
        <f t="shared" si="140"/>
        <v>0.87749999999999995</v>
      </c>
      <c r="L280" s="115">
        <f t="shared" si="141"/>
        <v>7.3405535499398336E-2</v>
      </c>
      <c r="M280" s="102">
        <f t="shared" si="142"/>
        <v>592.74969915764154</v>
      </c>
      <c r="N280" s="96">
        <f t="shared" si="143"/>
        <v>46.325827069894061</v>
      </c>
      <c r="O280" s="105">
        <f t="shared" si="130"/>
        <v>25</v>
      </c>
      <c r="P280" s="104">
        <f t="shared" si="150"/>
        <v>-652.17391304347825</v>
      </c>
      <c r="Q280" s="96">
        <f t="shared" si="135"/>
        <v>-45</v>
      </c>
      <c r="R280" s="96">
        <f t="shared" si="151"/>
        <v>0</v>
      </c>
      <c r="S280" s="96">
        <f t="shared" si="131"/>
        <v>-1.242105263157895</v>
      </c>
      <c r="T280" s="104">
        <f t="shared" si="132"/>
        <v>0</v>
      </c>
      <c r="U280" s="96">
        <f t="shared" si="136"/>
        <v>45</v>
      </c>
      <c r="V280" s="105">
        <f t="shared" si="133"/>
        <v>0</v>
      </c>
      <c r="W280" s="124">
        <f t="shared" si="152"/>
        <v>23.542105263157897</v>
      </c>
      <c r="X280" s="96">
        <f t="shared" si="153"/>
        <v>28.670310391363024</v>
      </c>
      <c r="Y280" s="34">
        <f t="shared" si="155"/>
        <v>-1182.608695652174</v>
      </c>
      <c r="Z280" s="96">
        <f t="shared" si="144"/>
        <v>-40</v>
      </c>
      <c r="AA280" s="96">
        <f t="shared" si="154"/>
        <v>0</v>
      </c>
      <c r="AC280" s="104">
        <f t="shared" si="145"/>
        <v>-1242.0329095380107</v>
      </c>
      <c r="AD280" s="104">
        <f t="shared" si="146"/>
        <v>1041.117939719521</v>
      </c>
      <c r="AF280" s="49" t="str">
        <f t="shared" si="147"/>
        <v xml:space="preserve"> </v>
      </c>
      <c r="AG280" s="52">
        <f t="shared" si="148"/>
        <v>-1242.0329095380107</v>
      </c>
    </row>
    <row r="281" spans="1:33" x14ac:dyDescent="0.25">
      <c r="A281" s="97">
        <v>-2.6</v>
      </c>
      <c r="B281" s="96">
        <v>25</v>
      </c>
      <c r="C281" s="98" t="s">
        <v>23</v>
      </c>
      <c r="D281" s="99" t="s">
        <v>1</v>
      </c>
      <c r="E281" s="100">
        <f t="shared" si="137"/>
        <v>95</v>
      </c>
      <c r="F281" s="101" t="s">
        <v>20</v>
      </c>
      <c r="G281" s="119">
        <f t="shared" si="156"/>
        <v>9.420289855072464E-2</v>
      </c>
      <c r="H281" s="115">
        <f t="shared" si="138"/>
        <v>2.1739130434782612E-2</v>
      </c>
      <c r="I281" s="119">
        <f t="shared" si="149"/>
        <v>-63.480000000000011</v>
      </c>
      <c r="J281" s="115">
        <f t="shared" si="139"/>
        <v>4.1400000000000006</v>
      </c>
      <c r="K281" s="119">
        <f t="shared" si="140"/>
        <v>0.90999999999999992</v>
      </c>
      <c r="L281" s="115">
        <f t="shared" si="141"/>
        <v>7.0048309178743953E-2</v>
      </c>
      <c r="M281" s="102">
        <f t="shared" si="142"/>
        <v>565.64009661835746</v>
      </c>
      <c r="N281" s="96">
        <f t="shared" si="143"/>
        <v>46.474887556221887</v>
      </c>
      <c r="O281" s="105">
        <f t="shared" si="130"/>
        <v>25</v>
      </c>
      <c r="P281" s="104">
        <f t="shared" si="150"/>
        <v>-652.17391304347825</v>
      </c>
      <c r="Q281" s="96">
        <f t="shared" si="135"/>
        <v>-45</v>
      </c>
      <c r="R281" s="96">
        <f t="shared" si="151"/>
        <v>0</v>
      </c>
      <c r="S281" s="96">
        <f t="shared" si="131"/>
        <v>-1.1473684210526316</v>
      </c>
      <c r="T281" s="104">
        <f t="shared" si="132"/>
        <v>0</v>
      </c>
      <c r="U281" s="96">
        <f t="shared" si="136"/>
        <v>45</v>
      </c>
      <c r="V281" s="105">
        <f t="shared" si="133"/>
        <v>0</v>
      </c>
      <c r="W281" s="124">
        <f t="shared" si="152"/>
        <v>23.547368421052632</v>
      </c>
      <c r="X281" s="96">
        <f t="shared" si="153"/>
        <v>28.675573549257759</v>
      </c>
      <c r="Y281" s="34">
        <f t="shared" si="155"/>
        <v>-1182.608695652174</v>
      </c>
      <c r="Z281" s="96">
        <f t="shared" si="144"/>
        <v>-40</v>
      </c>
      <c r="AA281" s="96">
        <f t="shared" si="154"/>
        <v>0</v>
      </c>
      <c r="AC281" s="104">
        <f t="shared" si="145"/>
        <v>-1269.1425120772947</v>
      </c>
      <c r="AD281" s="104">
        <f t="shared" si="146"/>
        <v>1029.4023380067213</v>
      </c>
      <c r="AF281" s="49" t="str">
        <f t="shared" si="147"/>
        <v xml:space="preserve"> </v>
      </c>
      <c r="AG281" s="52">
        <f t="shared" si="148"/>
        <v>-1269.1425120772947</v>
      </c>
    </row>
    <row r="282" spans="1:33" x14ac:dyDescent="0.25">
      <c r="A282" s="97">
        <v>-2.5</v>
      </c>
      <c r="B282" s="96">
        <v>25</v>
      </c>
      <c r="C282" s="98" t="s">
        <v>23</v>
      </c>
      <c r="D282" s="99" t="s">
        <v>1</v>
      </c>
      <c r="E282" s="100">
        <f t="shared" si="137"/>
        <v>95</v>
      </c>
      <c r="F282" s="101" t="s">
        <v>20</v>
      </c>
      <c r="G282" s="119">
        <f t="shared" si="156"/>
        <v>9.0909090909090912E-2</v>
      </c>
      <c r="H282" s="115">
        <f t="shared" si="138"/>
        <v>1.8181818181818181E-2</v>
      </c>
      <c r="I282" s="119">
        <f t="shared" si="149"/>
        <v>-63.020833333333336</v>
      </c>
      <c r="J282" s="115">
        <f t="shared" si="139"/>
        <v>3.4375</v>
      </c>
      <c r="K282" s="119">
        <f t="shared" si="140"/>
        <v>0.9375</v>
      </c>
      <c r="L282" s="115">
        <f t="shared" si="141"/>
        <v>6.6666666666666652E-2</v>
      </c>
      <c r="M282" s="102">
        <f t="shared" si="142"/>
        <v>538.33333333333326</v>
      </c>
      <c r="N282" s="96">
        <f t="shared" si="143"/>
        <v>46.623966942148762</v>
      </c>
      <c r="O282" s="105">
        <f t="shared" si="130"/>
        <v>25</v>
      </c>
      <c r="P282" s="104">
        <f t="shared" si="150"/>
        <v>-652.17391304347825</v>
      </c>
      <c r="Q282" s="96">
        <f t="shared" si="135"/>
        <v>-45</v>
      </c>
      <c r="R282" s="96">
        <f t="shared" si="151"/>
        <v>0</v>
      </c>
      <c r="S282" s="96">
        <f t="shared" si="131"/>
        <v>-1.0526315789473684</v>
      </c>
      <c r="T282" s="104">
        <f t="shared" si="132"/>
        <v>0</v>
      </c>
      <c r="U282" s="96">
        <f t="shared" si="136"/>
        <v>45</v>
      </c>
      <c r="V282" s="105">
        <f t="shared" si="133"/>
        <v>0</v>
      </c>
      <c r="W282" s="124">
        <f t="shared" si="152"/>
        <v>23.55263157894737</v>
      </c>
      <c r="X282" s="96">
        <f t="shared" si="153"/>
        <v>28.680836707152498</v>
      </c>
      <c r="Y282" s="34">
        <f t="shared" si="155"/>
        <v>-1182.608695652174</v>
      </c>
      <c r="Z282" s="96">
        <f t="shared" si="144"/>
        <v>-40</v>
      </c>
      <c r="AA282" s="96">
        <f t="shared" si="154"/>
        <v>0</v>
      </c>
      <c r="AC282" s="104">
        <f t="shared" si="145"/>
        <v>-1296.449275362319</v>
      </c>
      <c r="AD282" s="104">
        <f t="shared" si="146"/>
        <v>1017.5140945023356</v>
      </c>
      <c r="AF282" s="49" t="str">
        <f t="shared" si="147"/>
        <v xml:space="preserve"> </v>
      </c>
      <c r="AG282" s="52">
        <f t="shared" si="148"/>
        <v>-1296.449275362319</v>
      </c>
    </row>
    <row r="283" spans="1:33" x14ac:dyDescent="0.25">
      <c r="A283" s="97">
        <v>-2.4</v>
      </c>
      <c r="B283" s="96">
        <v>25</v>
      </c>
      <c r="C283" s="98" t="s">
        <v>23</v>
      </c>
      <c r="D283" s="99" t="s">
        <v>1</v>
      </c>
      <c r="E283" s="100">
        <f t="shared" si="137"/>
        <v>95</v>
      </c>
      <c r="F283" s="101" t="s">
        <v>20</v>
      </c>
      <c r="G283" s="119">
        <f t="shared" si="156"/>
        <v>8.7591240875912413E-2</v>
      </c>
      <c r="H283" s="115">
        <f t="shared" si="138"/>
        <v>1.4598540145985399E-2</v>
      </c>
      <c r="I283" s="119">
        <f t="shared" si="149"/>
        <v>-62.563333333333325</v>
      </c>
      <c r="J283" s="115">
        <f t="shared" si="139"/>
        <v>2.740000000000002</v>
      </c>
      <c r="K283" s="119">
        <f t="shared" si="140"/>
        <v>0.96</v>
      </c>
      <c r="L283" s="115">
        <f t="shared" si="141"/>
        <v>6.3260340632603426E-2</v>
      </c>
      <c r="M283" s="102">
        <f t="shared" si="142"/>
        <v>510.82725060827266</v>
      </c>
      <c r="N283" s="96">
        <f t="shared" si="143"/>
        <v>46.772880404267262</v>
      </c>
      <c r="O283" s="105">
        <f t="shared" si="130"/>
        <v>24.999999999999996</v>
      </c>
      <c r="P283" s="104">
        <f t="shared" si="150"/>
        <v>-652.17391304347825</v>
      </c>
      <c r="Q283" s="96">
        <f t="shared" si="135"/>
        <v>-45</v>
      </c>
      <c r="R283" s="96">
        <f t="shared" si="151"/>
        <v>0</v>
      </c>
      <c r="S283" s="96">
        <f t="shared" si="131"/>
        <v>-0.95789473684210535</v>
      </c>
      <c r="T283" s="104">
        <f t="shared" si="132"/>
        <v>0</v>
      </c>
      <c r="U283" s="96">
        <f t="shared" si="136"/>
        <v>45</v>
      </c>
      <c r="V283" s="105">
        <f t="shared" si="133"/>
        <v>0</v>
      </c>
      <c r="W283" s="124">
        <f t="shared" si="152"/>
        <v>23.557894736842105</v>
      </c>
      <c r="X283" s="96">
        <f t="shared" si="153"/>
        <v>28.686099865047233</v>
      </c>
      <c r="Y283" s="34">
        <f t="shared" si="155"/>
        <v>-1182.608695652174</v>
      </c>
      <c r="Z283" s="96">
        <f t="shared" si="144"/>
        <v>-40</v>
      </c>
      <c r="AA283" s="96">
        <f t="shared" si="154"/>
        <v>0</v>
      </c>
      <c r="AC283" s="104">
        <f t="shared" si="145"/>
        <v>-1323.9553580873796</v>
      </c>
      <c r="AD283" s="104">
        <f t="shared" si="146"/>
        <v>1005.4503581298487</v>
      </c>
      <c r="AF283" s="49" t="str">
        <f t="shared" si="147"/>
        <v xml:space="preserve"> </v>
      </c>
      <c r="AG283" s="52">
        <f t="shared" si="148"/>
        <v>-1323.9553580873796</v>
      </c>
    </row>
    <row r="284" spans="1:33" x14ac:dyDescent="0.25">
      <c r="A284" s="97">
        <v>-2.2999999999999998</v>
      </c>
      <c r="B284" s="96">
        <v>25</v>
      </c>
      <c r="C284" s="98" t="s">
        <v>23</v>
      </c>
      <c r="D284" s="99" t="s">
        <v>1</v>
      </c>
      <c r="E284" s="100">
        <f t="shared" si="137"/>
        <v>95</v>
      </c>
      <c r="F284" s="101" t="s">
        <v>20</v>
      </c>
      <c r="G284" s="119">
        <f t="shared" si="156"/>
        <v>8.4249084249084241E-2</v>
      </c>
      <c r="H284" s="115">
        <f t="shared" si="138"/>
        <v>1.0989010989010983E-2</v>
      </c>
      <c r="I284" s="119">
        <f t="shared" si="149"/>
        <v>-62.107500000000009</v>
      </c>
      <c r="J284" s="115">
        <f t="shared" si="139"/>
        <v>2.0474999999999977</v>
      </c>
      <c r="K284" s="119">
        <f t="shared" si="140"/>
        <v>0.97750000000000004</v>
      </c>
      <c r="L284" s="115">
        <f t="shared" si="141"/>
        <v>5.9829059829059825E-2</v>
      </c>
      <c r="M284" s="102">
        <f t="shared" si="142"/>
        <v>483.11965811965808</v>
      </c>
      <c r="N284" s="96">
        <f t="shared" si="143"/>
        <v>46.921394931599011</v>
      </c>
      <c r="O284" s="105">
        <f t="shared" si="130"/>
        <v>25.000000000000004</v>
      </c>
      <c r="P284" s="104">
        <f t="shared" si="150"/>
        <v>-652.17391304347825</v>
      </c>
      <c r="Q284" s="96">
        <f t="shared" si="135"/>
        <v>-45</v>
      </c>
      <c r="R284" s="96">
        <f t="shared" si="151"/>
        <v>0</v>
      </c>
      <c r="S284" s="96">
        <f t="shared" si="131"/>
        <v>-0.86315789473684168</v>
      </c>
      <c r="T284" s="104">
        <f t="shared" si="132"/>
        <v>0</v>
      </c>
      <c r="U284" s="96">
        <f t="shared" si="136"/>
        <v>45</v>
      </c>
      <c r="V284" s="105">
        <f t="shared" si="133"/>
        <v>0</v>
      </c>
      <c r="W284" s="124">
        <f t="shared" si="152"/>
        <v>23.563157894736843</v>
      </c>
      <c r="X284" s="96">
        <f t="shared" si="153"/>
        <v>28.691363022941971</v>
      </c>
      <c r="Y284" s="34">
        <f t="shared" si="155"/>
        <v>-1182.608695652174</v>
      </c>
      <c r="Z284" s="96">
        <f t="shared" si="144"/>
        <v>-40</v>
      </c>
      <c r="AA284" s="96">
        <f t="shared" si="154"/>
        <v>0</v>
      </c>
      <c r="AC284" s="104">
        <f t="shared" si="145"/>
        <v>-1351.6629505759943</v>
      </c>
      <c r="AD284" s="104">
        <f t="shared" si="146"/>
        <v>993.20822190895046</v>
      </c>
      <c r="AF284" s="49" t="str">
        <f t="shared" si="147"/>
        <v xml:space="preserve"> </v>
      </c>
      <c r="AG284" s="52">
        <f t="shared" si="148"/>
        <v>-1351.6629505759943</v>
      </c>
    </row>
    <row r="285" spans="1:33" x14ac:dyDescent="0.25">
      <c r="A285" s="97">
        <v>-2.2000000000000002</v>
      </c>
      <c r="B285" s="96">
        <v>25</v>
      </c>
      <c r="C285" s="98" t="s">
        <v>23</v>
      </c>
      <c r="D285" s="99" t="s">
        <v>1</v>
      </c>
      <c r="E285" s="100">
        <f t="shared" si="137"/>
        <v>95</v>
      </c>
      <c r="F285" s="101" t="s">
        <v>20</v>
      </c>
      <c r="G285" s="119">
        <f t="shared" si="156"/>
        <v>8.0882352941176475E-2</v>
      </c>
      <c r="H285" s="115">
        <f t="shared" si="138"/>
        <v>7.3529411764705951E-3</v>
      </c>
      <c r="I285" s="119">
        <f t="shared" si="149"/>
        <v>-61.653333333333329</v>
      </c>
      <c r="J285" s="115">
        <f t="shared" si="139"/>
        <v>1.360000000000003</v>
      </c>
      <c r="K285" s="119">
        <f t="shared" si="140"/>
        <v>0.99</v>
      </c>
      <c r="L285" s="115">
        <f t="shared" si="141"/>
        <v>5.6372549019607872E-2</v>
      </c>
      <c r="M285" s="102">
        <f t="shared" si="142"/>
        <v>455.20833333333354</v>
      </c>
      <c r="N285" s="96">
        <f t="shared" si="143"/>
        <v>47.069213554987215</v>
      </c>
      <c r="O285" s="105">
        <f t="shared" si="130"/>
        <v>25</v>
      </c>
      <c r="P285" s="104">
        <f t="shared" si="150"/>
        <v>-652.17391304347825</v>
      </c>
      <c r="Q285" s="96">
        <f t="shared" si="135"/>
        <v>-45</v>
      </c>
      <c r="R285" s="96">
        <f t="shared" si="151"/>
        <v>0</v>
      </c>
      <c r="S285" s="96">
        <f t="shared" si="131"/>
        <v>-0.76842105263157912</v>
      </c>
      <c r="T285" s="104">
        <f t="shared" si="132"/>
        <v>0</v>
      </c>
      <c r="U285" s="96">
        <f t="shared" si="136"/>
        <v>45</v>
      </c>
      <c r="V285" s="105">
        <f t="shared" si="133"/>
        <v>0</v>
      </c>
      <c r="W285" s="124">
        <f t="shared" si="152"/>
        <v>23.568421052631578</v>
      </c>
      <c r="X285" s="96">
        <f t="shared" si="153"/>
        <v>28.696626180836706</v>
      </c>
      <c r="Y285" s="34">
        <f t="shared" si="155"/>
        <v>-1182.608695652174</v>
      </c>
      <c r="Z285" s="96">
        <f t="shared" si="144"/>
        <v>-40</v>
      </c>
      <c r="AA285" s="96">
        <f t="shared" si="154"/>
        <v>0</v>
      </c>
      <c r="AC285" s="104">
        <f t="shared" si="145"/>
        <v>-1379.5742753623188</v>
      </c>
      <c r="AD285" s="104">
        <f t="shared" si="146"/>
        <v>980.78472166719962</v>
      </c>
      <c r="AF285" s="49" t="str">
        <f t="shared" si="147"/>
        <v xml:space="preserve"> </v>
      </c>
      <c r="AG285" s="52">
        <f t="shared" si="148"/>
        <v>-1379.5742753623188</v>
      </c>
    </row>
    <row r="286" spans="1:33" x14ac:dyDescent="0.25">
      <c r="A286" s="97">
        <v>-2.1</v>
      </c>
      <c r="B286" s="96">
        <v>25</v>
      </c>
      <c r="C286" s="98" t="s">
        <v>23</v>
      </c>
      <c r="D286" s="99" t="s">
        <v>1</v>
      </c>
      <c r="E286" s="100">
        <f t="shared" si="137"/>
        <v>95</v>
      </c>
      <c r="F286" s="101" t="s">
        <v>20</v>
      </c>
      <c r="G286" s="119">
        <f t="shared" si="156"/>
        <v>7.7490774907749083E-2</v>
      </c>
      <c r="H286" s="115">
        <f t="shared" si="138"/>
        <v>3.6900369003690066E-3</v>
      </c>
      <c r="I286" s="119">
        <f t="shared" si="149"/>
        <v>-61.200833333333343</v>
      </c>
      <c r="J286" s="115">
        <f t="shared" si="139"/>
        <v>0.67749999999999844</v>
      </c>
      <c r="K286" s="119">
        <f t="shared" si="140"/>
        <v>0.99750000000000005</v>
      </c>
      <c r="L286" s="115">
        <f t="shared" si="141"/>
        <v>5.2890528905289037E-2</v>
      </c>
      <c r="M286" s="102">
        <f t="shared" si="142"/>
        <v>427.09102091020895</v>
      </c>
      <c r="N286" s="96">
        <f t="shared" si="143"/>
        <v>47.215952973483226</v>
      </c>
      <c r="O286" s="105">
        <f t="shared" si="130"/>
        <v>24.999999999999996</v>
      </c>
      <c r="P286" s="104">
        <f t="shared" si="150"/>
        <v>-652.17391304347825</v>
      </c>
      <c r="Q286" s="96">
        <f t="shared" si="135"/>
        <v>-45</v>
      </c>
      <c r="R286" s="96">
        <f t="shared" si="151"/>
        <v>0</v>
      </c>
      <c r="S286" s="96">
        <f t="shared" si="131"/>
        <v>-0.67368421052631589</v>
      </c>
      <c r="T286" s="104">
        <f t="shared" si="132"/>
        <v>0</v>
      </c>
      <c r="U286" s="96">
        <f t="shared" si="136"/>
        <v>45</v>
      </c>
      <c r="V286" s="105">
        <f t="shared" si="133"/>
        <v>0</v>
      </c>
      <c r="W286" s="124">
        <f t="shared" si="152"/>
        <v>23.573684210526313</v>
      </c>
      <c r="X286" s="96">
        <f t="shared" si="153"/>
        <v>28.701889338731441</v>
      </c>
      <c r="Y286" s="34">
        <f t="shared" si="155"/>
        <v>-1182.608695652174</v>
      </c>
      <c r="Z286" s="96">
        <f t="shared" si="144"/>
        <v>-40</v>
      </c>
      <c r="AA286" s="96">
        <f t="shared" si="154"/>
        <v>0</v>
      </c>
      <c r="AC286" s="104">
        <f t="shared" si="145"/>
        <v>-1407.6915877854433</v>
      </c>
      <c r="AD286" s="104">
        <f t="shared" si="146"/>
        <v>968.17683471736848</v>
      </c>
      <c r="AF286" s="49" t="str">
        <f t="shared" si="147"/>
        <v xml:space="preserve"> </v>
      </c>
      <c r="AG286" s="52">
        <f t="shared" si="148"/>
        <v>-1407.6915877854433</v>
      </c>
    </row>
    <row r="287" spans="1:33" x14ac:dyDescent="0.25">
      <c r="A287" s="97">
        <v>-2</v>
      </c>
      <c r="B287" s="96">
        <v>25</v>
      </c>
      <c r="C287" s="98" t="s">
        <v>23</v>
      </c>
      <c r="D287" s="99" t="s">
        <v>1</v>
      </c>
      <c r="E287" s="100">
        <f t="shared" si="137"/>
        <v>95</v>
      </c>
      <c r="F287" s="101" t="s">
        <v>20</v>
      </c>
      <c r="G287" s="119">
        <f t="shared" si="156"/>
        <v>7.407407407407407E-2</v>
      </c>
      <c r="H287" s="115">
        <f t="shared" si="138"/>
        <v>0</v>
      </c>
      <c r="I287" s="119">
        <f t="shared" si="149"/>
        <v>-60.75</v>
      </c>
      <c r="J287" s="115">
        <f t="shared" si="139"/>
        <v>0</v>
      </c>
      <c r="K287" s="119">
        <f t="shared" si="140"/>
        <v>1</v>
      </c>
      <c r="L287" s="115">
        <f t="shared" si="141"/>
        <v>4.9382716049382713E-2</v>
      </c>
      <c r="M287" s="102">
        <f t="shared" si="142"/>
        <v>398.76543209876542</v>
      </c>
      <c r="N287" s="96">
        <f t="shared" si="143"/>
        <v>47.361111111111114</v>
      </c>
      <c r="O287" s="105">
        <f t="shared" si="130"/>
        <v>25</v>
      </c>
      <c r="P287" s="104">
        <f t="shared" si="150"/>
        <v>-652.17391304347825</v>
      </c>
      <c r="Q287" s="96">
        <f t="shared" si="135"/>
        <v>-45</v>
      </c>
      <c r="R287" s="96">
        <f t="shared" si="151"/>
        <v>0</v>
      </c>
      <c r="S287" s="96">
        <f t="shared" si="131"/>
        <v>-0.57894736842105265</v>
      </c>
      <c r="T287" s="104">
        <f t="shared" si="132"/>
        <v>0</v>
      </c>
      <c r="U287" s="96">
        <f t="shared" si="136"/>
        <v>45</v>
      </c>
      <c r="V287" s="105">
        <f t="shared" si="133"/>
        <v>0</v>
      </c>
      <c r="W287" s="124">
        <f t="shared" si="152"/>
        <v>23.578947368421051</v>
      </c>
      <c r="X287" s="96">
        <f t="shared" si="153"/>
        <v>28.707152496626179</v>
      </c>
      <c r="Y287" s="34">
        <f t="shared" si="155"/>
        <v>-1182.608695652174</v>
      </c>
      <c r="Z287" s="96">
        <f t="shared" si="144"/>
        <v>-40</v>
      </c>
      <c r="AA287" s="96">
        <f t="shared" si="154"/>
        <v>0</v>
      </c>
      <c r="AC287" s="104">
        <f t="shared" si="145"/>
        <v>-1436.0171765968869</v>
      </c>
      <c r="AD287" s="104">
        <f t="shared" si="146"/>
        <v>955.38147849943346</v>
      </c>
      <c r="AF287" s="49" t="str">
        <f t="shared" si="147"/>
        <v xml:space="preserve"> </v>
      </c>
      <c r="AG287" s="52">
        <f t="shared" si="148"/>
        <v>-1436.0171765968869</v>
      </c>
    </row>
    <row r="288" spans="1:33" x14ac:dyDescent="0.25">
      <c r="A288" s="97">
        <v>-1.9</v>
      </c>
      <c r="B288" s="96">
        <v>25</v>
      </c>
      <c r="C288" s="98" t="s">
        <v>23</v>
      </c>
      <c r="D288" s="99" t="s">
        <v>1</v>
      </c>
      <c r="E288" s="100">
        <f t="shared" si="137"/>
        <v>95</v>
      </c>
      <c r="F288" s="101" t="s">
        <v>20</v>
      </c>
      <c r="G288" s="119">
        <f t="shared" si="156"/>
        <v>7.0631970260223054E-2</v>
      </c>
      <c r="H288" s="115">
        <v>0</v>
      </c>
      <c r="I288" s="119">
        <f t="shared" si="149"/>
        <v>-60.300833333333323</v>
      </c>
      <c r="J288" s="115">
        <f t="shared" si="139"/>
        <v>-0.67249999999999943</v>
      </c>
      <c r="K288" s="119">
        <f t="shared" si="140"/>
        <v>0.99749999999999994</v>
      </c>
      <c r="L288" s="115">
        <f t="shared" si="141"/>
        <v>4.5851920693928128E-2</v>
      </c>
      <c r="M288" s="102">
        <f t="shared" si="142"/>
        <v>370.25425960346962</v>
      </c>
      <c r="N288" s="96">
        <f t="shared" si="143"/>
        <v>47.504193489890291</v>
      </c>
      <c r="O288" s="105">
        <f t="shared" si="130"/>
        <v>25</v>
      </c>
      <c r="P288" s="104">
        <f t="shared" si="150"/>
        <v>-652.17391304347825</v>
      </c>
      <c r="Q288" s="96">
        <f t="shared" si="135"/>
        <v>-45</v>
      </c>
      <c r="R288" s="96">
        <f t="shared" si="151"/>
        <v>0</v>
      </c>
      <c r="S288" s="96">
        <f t="shared" si="131"/>
        <v>-0.48421052631578942</v>
      </c>
      <c r="T288" s="104">
        <f t="shared" si="132"/>
        <v>0</v>
      </c>
      <c r="U288" s="96">
        <f t="shared" si="136"/>
        <v>45</v>
      </c>
      <c r="V288" s="105">
        <f t="shared" si="133"/>
        <v>0</v>
      </c>
      <c r="W288" s="124">
        <f t="shared" si="152"/>
        <v>23.58421052631579</v>
      </c>
      <c r="X288" s="96">
        <f t="shared" si="153"/>
        <v>28.712415654520917</v>
      </c>
      <c r="Y288" s="34">
        <f t="shared" si="155"/>
        <v>-1182.608695652174</v>
      </c>
      <c r="Z288" s="96">
        <f t="shared" si="144"/>
        <v>-40</v>
      </c>
      <c r="AA288" s="96">
        <f t="shared" si="154"/>
        <v>0</v>
      </c>
      <c r="AC288" s="104">
        <f t="shared" si="145"/>
        <v>-1464.5283490921827</v>
      </c>
      <c r="AD288" s="104">
        <f t="shared" si="146"/>
        <v>942.40803901702782</v>
      </c>
      <c r="AF288" s="49" t="str">
        <f t="shared" si="147"/>
        <v xml:space="preserve"> </v>
      </c>
      <c r="AG288" s="52">
        <f t="shared" si="148"/>
        <v>-1464.5283490921827</v>
      </c>
    </row>
    <row r="289" spans="1:33" x14ac:dyDescent="0.25">
      <c r="A289" s="97">
        <v>-1.8</v>
      </c>
      <c r="B289" s="96">
        <v>25</v>
      </c>
      <c r="C289" s="98" t="s">
        <v>23</v>
      </c>
      <c r="D289" s="99" t="s">
        <v>1</v>
      </c>
      <c r="E289" s="100">
        <f t="shared" si="137"/>
        <v>95</v>
      </c>
      <c r="F289" s="101" t="s">
        <v>20</v>
      </c>
      <c r="G289" s="119">
        <f t="shared" si="156"/>
        <v>6.7164179104477612E-2</v>
      </c>
      <c r="H289" s="115">
        <v>0</v>
      </c>
      <c r="I289" s="119">
        <f t="shared" si="149"/>
        <v>-59.853333333333332</v>
      </c>
      <c r="J289" s="115">
        <f t="shared" si="139"/>
        <v>-1.3399999999999999</v>
      </c>
      <c r="K289" s="119">
        <f t="shared" si="140"/>
        <v>0.99</v>
      </c>
      <c r="L289" s="115">
        <f t="shared" si="141"/>
        <v>4.2313432835820897E-2</v>
      </c>
      <c r="M289" s="102">
        <f t="shared" si="142"/>
        <v>341.68097014925377</v>
      </c>
      <c r="N289" s="96">
        <f t="shared" si="143"/>
        <v>47.645255863539447</v>
      </c>
      <c r="O289" s="105">
        <f t="shared" si="130"/>
        <v>25</v>
      </c>
      <c r="P289" s="104">
        <f t="shared" si="150"/>
        <v>-652.17391304347825</v>
      </c>
      <c r="Q289" s="96">
        <f t="shared" si="135"/>
        <v>-45</v>
      </c>
      <c r="R289" s="96">
        <f t="shared" si="151"/>
        <v>0</v>
      </c>
      <c r="S289" s="96">
        <f t="shared" si="131"/>
        <v>-0.38947368421052642</v>
      </c>
      <c r="T289" s="104">
        <f t="shared" si="132"/>
        <v>0</v>
      </c>
      <c r="U289" s="96">
        <f t="shared" si="136"/>
        <v>45</v>
      </c>
      <c r="V289" s="105">
        <f t="shared" si="133"/>
        <v>0</v>
      </c>
      <c r="W289" s="124">
        <f t="shared" si="152"/>
        <v>23.589473684210528</v>
      </c>
      <c r="X289" s="96">
        <f t="shared" si="153"/>
        <v>28.717678812415656</v>
      </c>
      <c r="Y289" s="34">
        <f t="shared" si="155"/>
        <v>-1182.608695652174</v>
      </c>
      <c r="Z289" s="96">
        <f t="shared" si="144"/>
        <v>-40</v>
      </c>
      <c r="AA289" s="96">
        <f t="shared" si="154"/>
        <v>0</v>
      </c>
      <c r="AC289" s="104">
        <f t="shared" si="145"/>
        <v>-1493.1016385463986</v>
      </c>
      <c r="AD289" s="104">
        <f t="shared" si="146"/>
        <v>929.31651159507066</v>
      </c>
      <c r="AF289" s="49" t="str">
        <f t="shared" si="147"/>
        <v xml:space="preserve"> </v>
      </c>
      <c r="AG289" s="52">
        <f t="shared" si="148"/>
        <v>-1493.1016385463986</v>
      </c>
    </row>
    <row r="290" spans="1:33" x14ac:dyDescent="0.25">
      <c r="A290" s="97">
        <v>-1.7</v>
      </c>
      <c r="B290" s="96">
        <v>25</v>
      </c>
      <c r="C290" s="98" t="s">
        <v>23</v>
      </c>
      <c r="D290" s="99" t="s">
        <v>1</v>
      </c>
      <c r="E290" s="100">
        <f t="shared" si="137"/>
        <v>95</v>
      </c>
      <c r="F290" s="101" t="s">
        <v>20</v>
      </c>
      <c r="G290" s="119">
        <f t="shared" si="156"/>
        <v>6.3670411985018729E-2</v>
      </c>
      <c r="H290" s="115">
        <v>0</v>
      </c>
      <c r="I290" s="119">
        <f t="shared" si="149"/>
        <v>-59.407499999999999</v>
      </c>
      <c r="J290" s="115">
        <f t="shared" si="139"/>
        <v>-2.0024999999999995</v>
      </c>
      <c r="K290" s="119">
        <f t="shared" si="140"/>
        <v>0.97750000000000004</v>
      </c>
      <c r="L290" s="115">
        <f t="shared" si="141"/>
        <v>3.8785892634207245E-2</v>
      </c>
      <c r="M290" s="102">
        <f t="shared" si="142"/>
        <v>313.1960830212235</v>
      </c>
      <c r="N290" s="96">
        <f t="shared" si="143"/>
        <v>47.784491769009669</v>
      </c>
      <c r="O290" s="105">
        <f t="shared" si="130"/>
        <v>25.000000000000004</v>
      </c>
      <c r="P290" s="104">
        <f t="shared" si="150"/>
        <v>-652.17391304347825</v>
      </c>
      <c r="Q290" s="96">
        <f t="shared" si="135"/>
        <v>-45</v>
      </c>
      <c r="R290" s="96">
        <f t="shared" si="151"/>
        <v>0</v>
      </c>
      <c r="S290" s="96">
        <f t="shared" si="131"/>
        <v>-0.29473684210526296</v>
      </c>
      <c r="T290" s="104">
        <f t="shared" si="132"/>
        <v>0</v>
      </c>
      <c r="U290" s="96">
        <f t="shared" si="136"/>
        <v>45</v>
      </c>
      <c r="V290" s="105">
        <f t="shared" si="133"/>
        <v>0</v>
      </c>
      <c r="W290" s="124">
        <f t="shared" si="152"/>
        <v>23.594736842105267</v>
      </c>
      <c r="X290" s="96">
        <f t="shared" si="153"/>
        <v>28.722941970310394</v>
      </c>
      <c r="Y290" s="34">
        <f t="shared" si="155"/>
        <v>-1182.608695652174</v>
      </c>
      <c r="Z290" s="96">
        <f t="shared" si="144"/>
        <v>-40</v>
      </c>
      <c r="AA290" s="96">
        <f t="shared" si="154"/>
        <v>0</v>
      </c>
      <c r="AC290" s="104">
        <f t="shared" si="145"/>
        <v>-1521.5865256744287</v>
      </c>
      <c r="AD290" s="104">
        <f t="shared" si="146"/>
        <v>916.18089564257195</v>
      </c>
      <c r="AF290" s="49" t="str">
        <f t="shared" si="147"/>
        <v xml:space="preserve"> </v>
      </c>
      <c r="AG290" s="52">
        <f t="shared" si="148"/>
        <v>-1521.5865256744287</v>
      </c>
    </row>
    <row r="291" spans="1:33" x14ac:dyDescent="0.25">
      <c r="A291" s="97">
        <v>-1.6</v>
      </c>
      <c r="B291" s="96">
        <v>25</v>
      </c>
      <c r="C291" s="98" t="s">
        <v>23</v>
      </c>
      <c r="D291" s="99" t="s">
        <v>1</v>
      </c>
      <c r="E291" s="100">
        <f t="shared" si="137"/>
        <v>95</v>
      </c>
      <c r="F291" s="101" t="s">
        <v>20</v>
      </c>
      <c r="G291" s="119">
        <f t="shared" si="156"/>
        <v>6.0150375939849621E-2</v>
      </c>
      <c r="H291" s="115">
        <v>0</v>
      </c>
      <c r="I291" s="119">
        <f t="shared" si="149"/>
        <v>-58.963333333333338</v>
      </c>
      <c r="J291" s="115">
        <f t="shared" si="139"/>
        <v>-2.66</v>
      </c>
      <c r="K291" s="119">
        <f t="shared" si="140"/>
        <v>0.96</v>
      </c>
      <c r="L291" s="115">
        <f t="shared" si="141"/>
        <v>3.5288220551378438E-2</v>
      </c>
      <c r="M291" s="102">
        <f t="shared" si="142"/>
        <v>284.95238095238091</v>
      </c>
      <c r="N291" s="96">
        <f t="shared" si="143"/>
        <v>47.922077922077925</v>
      </c>
      <c r="O291" s="105">
        <f t="shared" si="130"/>
        <v>25</v>
      </c>
      <c r="P291" s="104">
        <f t="shared" si="150"/>
        <v>-652.17391304347825</v>
      </c>
      <c r="Q291" s="96">
        <f t="shared" si="135"/>
        <v>-45</v>
      </c>
      <c r="R291" s="96">
        <f t="shared" si="151"/>
        <v>0</v>
      </c>
      <c r="S291" s="96">
        <f t="shared" si="131"/>
        <v>-0.19999999999999996</v>
      </c>
      <c r="T291" s="104">
        <f t="shared" si="132"/>
        <v>0</v>
      </c>
      <c r="U291" s="96">
        <f t="shared" si="136"/>
        <v>45</v>
      </c>
      <c r="V291" s="105">
        <f t="shared" si="133"/>
        <v>0</v>
      </c>
      <c r="W291" s="124">
        <f t="shared" si="152"/>
        <v>23.6</v>
      </c>
      <c r="X291" s="96">
        <f t="shared" si="153"/>
        <v>28.728205128205129</v>
      </c>
      <c r="Y291" s="34">
        <f t="shared" si="155"/>
        <v>-1182.608695652174</v>
      </c>
      <c r="Z291" s="96">
        <f t="shared" si="144"/>
        <v>-40</v>
      </c>
      <c r="AA291" s="96">
        <f t="shared" si="154"/>
        <v>0</v>
      </c>
      <c r="AC291" s="104">
        <f t="shared" si="145"/>
        <v>-1549.8302277432713</v>
      </c>
      <c r="AD291" s="104">
        <f t="shared" si="146"/>
        <v>903.07684117125109</v>
      </c>
      <c r="AF291" s="49" t="str">
        <f t="shared" si="147"/>
        <v xml:space="preserve"> </v>
      </c>
      <c r="AG291" s="52">
        <f t="shared" si="148"/>
        <v>-1549.8302277432713</v>
      </c>
    </row>
    <row r="292" spans="1:33" x14ac:dyDescent="0.25">
      <c r="A292" s="97">
        <v>-1.5</v>
      </c>
      <c r="B292" s="96">
        <v>25</v>
      </c>
      <c r="C292" s="98" t="s">
        <v>23</v>
      </c>
      <c r="D292" s="99" t="s">
        <v>1</v>
      </c>
      <c r="E292" s="100">
        <f t="shared" si="137"/>
        <v>95</v>
      </c>
      <c r="F292" s="101" t="s">
        <v>20</v>
      </c>
      <c r="G292" s="119">
        <f t="shared" si="156"/>
        <v>5.6603773584905662E-2</v>
      </c>
      <c r="H292" s="115">
        <v>0</v>
      </c>
      <c r="I292" s="119">
        <f t="shared" si="149"/>
        <v>-58.520833333333336</v>
      </c>
      <c r="J292" s="115">
        <f t="shared" si="139"/>
        <v>-3.3125</v>
      </c>
      <c r="K292" s="119">
        <f t="shared" si="140"/>
        <v>0.9375</v>
      </c>
      <c r="L292" s="115">
        <f t="shared" si="141"/>
        <v>3.1839622641509434E-2</v>
      </c>
      <c r="M292" s="102">
        <f t="shared" si="142"/>
        <v>257.10495283018867</v>
      </c>
      <c r="N292" s="96">
        <f t="shared" si="143"/>
        <v>48.058176100628934</v>
      </c>
      <c r="O292" s="105">
        <f t="shared" si="130"/>
        <v>24.999999999999996</v>
      </c>
      <c r="P292" s="104">
        <f t="shared" si="150"/>
        <v>-652.17391304347825</v>
      </c>
      <c r="Q292" s="96">
        <f t="shared" si="135"/>
        <v>-45</v>
      </c>
      <c r="R292" s="96">
        <f t="shared" si="151"/>
        <v>0</v>
      </c>
      <c r="S292" s="96">
        <f t="shared" si="131"/>
        <v>-0.10526315789473695</v>
      </c>
      <c r="T292" s="104">
        <f t="shared" si="132"/>
        <v>0</v>
      </c>
      <c r="U292" s="96">
        <f t="shared" si="136"/>
        <v>45</v>
      </c>
      <c r="V292" s="105">
        <f t="shared" si="133"/>
        <v>0</v>
      </c>
      <c r="W292" s="124">
        <f t="shared" si="152"/>
        <v>23.605263157894736</v>
      </c>
      <c r="X292" s="96">
        <f t="shared" si="153"/>
        <v>28.733468286099864</v>
      </c>
      <c r="Y292" s="34">
        <f t="shared" si="155"/>
        <v>-1182.608695652174</v>
      </c>
      <c r="Z292" s="96">
        <f t="shared" si="144"/>
        <v>-40</v>
      </c>
      <c r="AA292" s="96">
        <f t="shared" si="154"/>
        <v>0</v>
      </c>
      <c r="AC292" s="104">
        <f t="shared" si="145"/>
        <v>-1577.6776558654635</v>
      </c>
      <c r="AD292" s="104">
        <f t="shared" si="146"/>
        <v>890.08169012500582</v>
      </c>
      <c r="AF292" s="49" t="str">
        <f t="shared" si="147"/>
        <v xml:space="preserve"> </v>
      </c>
      <c r="AG292" s="52">
        <f t="shared" si="148"/>
        <v>-1577.6776558654635</v>
      </c>
    </row>
    <row r="293" spans="1:33" x14ac:dyDescent="0.25">
      <c r="A293" s="97">
        <v>-1.4</v>
      </c>
      <c r="B293" s="96">
        <v>25</v>
      </c>
      <c r="C293" s="98" t="s">
        <v>23</v>
      </c>
      <c r="D293" s="99" t="s">
        <v>1</v>
      </c>
      <c r="E293" s="100">
        <f t="shared" si="137"/>
        <v>95</v>
      </c>
      <c r="F293" s="101" t="s">
        <v>20</v>
      </c>
      <c r="G293" s="119">
        <f>A293/(A293-B293)</f>
        <v>5.3030303030303032E-2</v>
      </c>
      <c r="H293" s="115">
        <v>0</v>
      </c>
      <c r="I293" s="119">
        <f t="shared" si="149"/>
        <v>-58.079999999999991</v>
      </c>
      <c r="J293" s="115">
        <f t="shared" si="139"/>
        <v>-3.9599999999999991</v>
      </c>
      <c r="K293" s="119">
        <f t="shared" si="140"/>
        <v>0.90999999999999992</v>
      </c>
      <c r="L293" s="115">
        <f t="shared" si="141"/>
        <v>2.8459595959595962E-2</v>
      </c>
      <c r="M293" s="102">
        <f t="shared" si="142"/>
        <v>229.81123737373738</v>
      </c>
      <c r="N293" s="96">
        <f t="shared" si="143"/>
        <v>48.192934782608695</v>
      </c>
      <c r="O293" s="105">
        <f t="shared" si="130"/>
        <v>25</v>
      </c>
      <c r="P293" s="104">
        <f t="shared" si="150"/>
        <v>-652.17391304347825</v>
      </c>
      <c r="Q293" s="96">
        <f t="shared" si="135"/>
        <v>-45</v>
      </c>
      <c r="R293" s="96">
        <f t="shared" si="151"/>
        <v>0</v>
      </c>
      <c r="S293" s="96">
        <f t="shared" si="131"/>
        <v>-1.0526315789473717E-2</v>
      </c>
      <c r="T293" s="104">
        <f t="shared" si="132"/>
        <v>0</v>
      </c>
      <c r="U293" s="96">
        <f t="shared" si="136"/>
        <v>45</v>
      </c>
      <c r="V293" s="105">
        <f t="shared" si="133"/>
        <v>0</v>
      </c>
      <c r="W293" s="124">
        <f t="shared" si="152"/>
        <v>23.610526315789475</v>
      </c>
      <c r="X293" s="96">
        <f t="shared" si="153"/>
        <v>28.738731443994602</v>
      </c>
      <c r="Y293" s="34">
        <f t="shared" si="155"/>
        <v>-1182.608695652174</v>
      </c>
      <c r="Z293" s="96">
        <f t="shared" si="144"/>
        <v>-40</v>
      </c>
      <c r="AA293" s="96">
        <f t="shared" si="154"/>
        <v>0</v>
      </c>
      <c r="AC293" s="104">
        <f t="shared" si="145"/>
        <v>-1604.9713713219148</v>
      </c>
      <c r="AD293" s="104">
        <f t="shared" si="146"/>
        <v>877.27451888106623</v>
      </c>
      <c r="AF293" s="49" t="str">
        <f t="shared" si="147"/>
        <v xml:space="preserve"> </v>
      </c>
      <c r="AG293" s="52">
        <f t="shared" si="148"/>
        <v>-1604.9713713219148</v>
      </c>
    </row>
    <row r="294" spans="1:33" x14ac:dyDescent="0.25">
      <c r="A294" s="97">
        <v>-1.3</v>
      </c>
      <c r="B294" s="96">
        <v>25</v>
      </c>
      <c r="C294" s="98" t="s">
        <v>23</v>
      </c>
      <c r="D294" s="99" t="s">
        <v>1</v>
      </c>
      <c r="E294" s="100">
        <f t="shared" si="137"/>
        <v>95</v>
      </c>
      <c r="F294" s="101" t="s">
        <v>20</v>
      </c>
      <c r="G294" s="119">
        <f t="shared" ref="G294:G306" si="157">A294/(A294-B294)</f>
        <v>4.9429657794676805E-2</v>
      </c>
      <c r="H294" s="115">
        <v>0</v>
      </c>
      <c r="I294" s="119">
        <f t="shared" si="149"/>
        <v>-57.64083333333334</v>
      </c>
      <c r="J294" s="115">
        <f t="shared" si="139"/>
        <v>-4.6025000000000009</v>
      </c>
      <c r="K294" s="119">
        <f t="shared" si="140"/>
        <v>0.87749999999999995</v>
      </c>
      <c r="L294" s="115">
        <f t="shared" si="141"/>
        <v>2.5167934093789601E-2</v>
      </c>
      <c r="M294" s="102">
        <f t="shared" si="142"/>
        <v>203.23106780735102</v>
      </c>
      <c r="N294" s="96">
        <f t="shared" si="143"/>
        <v>48.326490575196182</v>
      </c>
      <c r="O294" s="105">
        <f t="shared" si="130"/>
        <v>25</v>
      </c>
      <c r="P294" s="104">
        <f t="shared" si="150"/>
        <v>-652.17391304347825</v>
      </c>
      <c r="Q294" s="96">
        <f t="shared" si="135"/>
        <v>-45</v>
      </c>
      <c r="R294" s="96">
        <f t="shared" si="151"/>
        <v>0</v>
      </c>
      <c r="S294" s="96">
        <f t="shared" si="131"/>
        <v>8.4210526315789513E-2</v>
      </c>
      <c r="T294" s="104">
        <f t="shared" si="132"/>
        <v>0</v>
      </c>
      <c r="U294" s="96">
        <f t="shared" si="136"/>
        <v>45</v>
      </c>
      <c r="V294" s="105">
        <f t="shared" si="133"/>
        <v>0</v>
      </c>
      <c r="W294" s="124">
        <f t="shared" si="152"/>
        <v>23.61578947368421</v>
      </c>
      <c r="X294" s="96">
        <f t="shared" si="153"/>
        <v>28.743994601889337</v>
      </c>
      <c r="Y294" s="34">
        <f t="shared" si="155"/>
        <v>-1182.608695652174</v>
      </c>
      <c r="Z294" s="96">
        <f t="shared" si="144"/>
        <v>-40</v>
      </c>
      <c r="AA294" s="96">
        <f t="shared" si="154"/>
        <v>0</v>
      </c>
      <c r="AC294" s="104">
        <f t="shared" si="145"/>
        <v>-1631.5515408883011</v>
      </c>
      <c r="AD294" s="104">
        <f t="shared" si="146"/>
        <v>864.73618196022494</v>
      </c>
      <c r="AF294" s="49" t="str">
        <f t="shared" si="147"/>
        <v xml:space="preserve"> </v>
      </c>
      <c r="AG294" s="52">
        <f t="shared" si="148"/>
        <v>-1631.5515408883011</v>
      </c>
    </row>
    <row r="295" spans="1:33" x14ac:dyDescent="0.25">
      <c r="A295" s="97">
        <v>-1.2</v>
      </c>
      <c r="B295" s="96">
        <v>25</v>
      </c>
      <c r="C295" s="98" t="s">
        <v>23</v>
      </c>
      <c r="D295" s="99" t="s">
        <v>1</v>
      </c>
      <c r="E295" s="100">
        <f t="shared" si="137"/>
        <v>95</v>
      </c>
      <c r="F295" s="101" t="s">
        <v>20</v>
      </c>
      <c r="G295" s="119">
        <f t="shared" si="157"/>
        <v>4.5801526717557252E-2</v>
      </c>
      <c r="H295" s="115">
        <v>0</v>
      </c>
      <c r="I295" s="119">
        <f t="shared" si="149"/>
        <v>-57.203333333333326</v>
      </c>
      <c r="J295" s="115">
        <f t="shared" si="139"/>
        <v>-5.2399999999999993</v>
      </c>
      <c r="K295" s="119">
        <f t="shared" si="140"/>
        <v>0.84</v>
      </c>
      <c r="L295" s="115">
        <f t="shared" si="141"/>
        <v>2.1984732824427484E-2</v>
      </c>
      <c r="M295" s="102">
        <f t="shared" si="142"/>
        <v>177.52671755725194</v>
      </c>
      <c r="N295" s="96">
        <f t="shared" si="143"/>
        <v>48.458969465648856</v>
      </c>
      <c r="O295" s="105">
        <f t="shared" si="130"/>
        <v>25</v>
      </c>
      <c r="P295" s="104">
        <f t="shared" si="150"/>
        <v>-652.17391304347825</v>
      </c>
      <c r="Q295" s="96">
        <f t="shared" si="135"/>
        <v>-45</v>
      </c>
      <c r="R295" s="96">
        <f t="shared" si="151"/>
        <v>0</v>
      </c>
      <c r="S295" s="96">
        <f t="shared" si="131"/>
        <v>0.17894736842105274</v>
      </c>
      <c r="T295" s="104">
        <f t="shared" si="132"/>
        <v>0</v>
      </c>
      <c r="U295" s="96">
        <f t="shared" si="136"/>
        <v>45</v>
      </c>
      <c r="V295" s="105">
        <f t="shared" si="133"/>
        <v>0</v>
      </c>
      <c r="W295" s="124">
        <f t="shared" si="152"/>
        <v>23.621052631578948</v>
      </c>
      <c r="X295" s="96">
        <f t="shared" si="153"/>
        <v>28.749257759784076</v>
      </c>
      <c r="Y295" s="34">
        <f t="shared" si="155"/>
        <v>-1182.608695652174</v>
      </c>
      <c r="Z295" s="96">
        <f t="shared" si="144"/>
        <v>-40</v>
      </c>
      <c r="AA295" s="96">
        <f t="shared" si="154"/>
        <v>0</v>
      </c>
      <c r="AC295" s="104">
        <f t="shared" si="145"/>
        <v>-1657.2558911384003</v>
      </c>
      <c r="AD295" s="104">
        <f t="shared" si="146"/>
        <v>852.54935698487213</v>
      </c>
      <c r="AF295" s="49" t="str">
        <f t="shared" si="147"/>
        <v xml:space="preserve"> </v>
      </c>
      <c r="AG295" s="52">
        <f t="shared" si="148"/>
        <v>-1657.2558911384003</v>
      </c>
    </row>
    <row r="296" spans="1:33" x14ac:dyDescent="0.25">
      <c r="A296" s="97">
        <v>-1.1000000000000001</v>
      </c>
      <c r="B296" s="96">
        <v>25</v>
      </c>
      <c r="C296" s="98" t="s">
        <v>23</v>
      </c>
      <c r="D296" s="99" t="s">
        <v>1</v>
      </c>
      <c r="E296" s="100">
        <f t="shared" si="137"/>
        <v>95</v>
      </c>
      <c r="F296" s="101" t="s">
        <v>20</v>
      </c>
      <c r="G296" s="119">
        <f t="shared" si="157"/>
        <v>4.2145593869731802E-2</v>
      </c>
      <c r="H296" s="115">
        <v>0</v>
      </c>
      <c r="I296" s="119">
        <f t="shared" si="149"/>
        <v>-56.767500000000005</v>
      </c>
      <c r="J296" s="115">
        <f t="shared" si="139"/>
        <v>-5.8724999999999996</v>
      </c>
      <c r="K296" s="119">
        <f t="shared" si="140"/>
        <v>0.7975000000000001</v>
      </c>
      <c r="L296" s="115">
        <f t="shared" si="141"/>
        <v>1.8930395913154541E-2</v>
      </c>
      <c r="M296" s="102">
        <f t="shared" si="142"/>
        <v>152.86294699872292</v>
      </c>
      <c r="N296" s="96">
        <f t="shared" si="143"/>
        <v>48.590487919305652</v>
      </c>
      <c r="O296" s="105">
        <f t="shared" si="130"/>
        <v>25</v>
      </c>
      <c r="P296" s="104">
        <f t="shared" si="150"/>
        <v>-652.17391304347825</v>
      </c>
      <c r="Q296" s="96">
        <f t="shared" si="135"/>
        <v>-45</v>
      </c>
      <c r="R296" s="96">
        <f t="shared" si="151"/>
        <v>0</v>
      </c>
      <c r="S296" s="96">
        <f t="shared" si="131"/>
        <v>0.27368421052631575</v>
      </c>
      <c r="T296" s="104">
        <f t="shared" si="132"/>
        <v>0</v>
      </c>
      <c r="U296" s="96">
        <f t="shared" si="136"/>
        <v>45</v>
      </c>
      <c r="V296" s="105">
        <f t="shared" si="133"/>
        <v>0</v>
      </c>
      <c r="W296" s="124">
        <f t="shared" si="152"/>
        <v>23.626315789473683</v>
      </c>
      <c r="X296" s="96">
        <f t="shared" si="153"/>
        <v>28.754520917678811</v>
      </c>
      <c r="Y296" s="34">
        <f t="shared" si="155"/>
        <v>-1182.608695652174</v>
      </c>
      <c r="Z296" s="96">
        <f t="shared" si="144"/>
        <v>-40</v>
      </c>
      <c r="AA296" s="96">
        <f t="shared" si="154"/>
        <v>0</v>
      </c>
      <c r="AC296" s="104">
        <f t="shared" si="145"/>
        <v>-1681.9196616969293</v>
      </c>
      <c r="AD296" s="104">
        <f t="shared" si="146"/>
        <v>840.79859092494382</v>
      </c>
      <c r="AF296" s="49" t="str">
        <f t="shared" si="147"/>
        <v xml:space="preserve"> </v>
      </c>
      <c r="AG296" s="52">
        <f t="shared" si="148"/>
        <v>-1681.9196616969293</v>
      </c>
    </row>
    <row r="297" spans="1:33" x14ac:dyDescent="0.25">
      <c r="A297" s="97">
        <v>-1</v>
      </c>
      <c r="B297" s="96">
        <v>25</v>
      </c>
      <c r="C297" s="98" t="s">
        <v>23</v>
      </c>
      <c r="D297" s="99" t="s">
        <v>1</v>
      </c>
      <c r="E297" s="100">
        <f t="shared" si="137"/>
        <v>95</v>
      </c>
      <c r="F297" s="101" t="s">
        <v>20</v>
      </c>
      <c r="G297" s="119">
        <f t="shared" si="157"/>
        <v>3.8461538461538464E-2</v>
      </c>
      <c r="H297" s="115">
        <v>0</v>
      </c>
      <c r="I297" s="119">
        <f t="shared" si="149"/>
        <v>-56.333333333333336</v>
      </c>
      <c r="J297" s="115">
        <f t="shared" si="139"/>
        <v>-6.5</v>
      </c>
      <c r="K297" s="119">
        <f t="shared" si="140"/>
        <v>0.75</v>
      </c>
      <c r="L297" s="115">
        <f t="shared" si="141"/>
        <v>1.6025641025641024E-2</v>
      </c>
      <c r="M297" s="102">
        <f t="shared" si="142"/>
        <v>129.40705128205127</v>
      </c>
      <c r="N297" s="96">
        <f t="shared" si="143"/>
        <v>48.721153846153847</v>
      </c>
      <c r="O297" s="105">
        <f t="shared" si="130"/>
        <v>25</v>
      </c>
      <c r="P297" s="104">
        <f t="shared" si="150"/>
        <v>-652.17391304347825</v>
      </c>
      <c r="Q297" s="96">
        <f t="shared" si="135"/>
        <v>-45</v>
      </c>
      <c r="R297" s="96">
        <f t="shared" si="151"/>
        <v>0</v>
      </c>
      <c r="S297" s="96">
        <f t="shared" si="131"/>
        <v>0.36842105263157898</v>
      </c>
      <c r="T297" s="104">
        <f t="shared" si="132"/>
        <v>0</v>
      </c>
      <c r="U297" s="96">
        <f t="shared" si="136"/>
        <v>45</v>
      </c>
      <c r="V297" s="105">
        <f t="shared" si="133"/>
        <v>0</v>
      </c>
      <c r="W297" s="124">
        <f t="shared" si="152"/>
        <v>23.631578947368421</v>
      </c>
      <c r="X297" s="96">
        <f t="shared" si="153"/>
        <v>28.759784075573549</v>
      </c>
      <c r="Y297" s="34">
        <f t="shared" si="155"/>
        <v>-1182.608695652174</v>
      </c>
      <c r="Z297" s="96">
        <f t="shared" si="144"/>
        <v>-40</v>
      </c>
      <c r="AA297" s="96">
        <f t="shared" si="154"/>
        <v>0</v>
      </c>
      <c r="AC297" s="104">
        <f t="shared" si="145"/>
        <v>-1705.375557413601</v>
      </c>
      <c r="AD297" s="104">
        <f t="shared" si="146"/>
        <v>829.57034767333414</v>
      </c>
      <c r="AF297" s="49" t="str">
        <f t="shared" si="147"/>
        <v xml:space="preserve"> </v>
      </c>
      <c r="AG297" s="52">
        <f t="shared" si="148"/>
        <v>-1705.375557413601</v>
      </c>
    </row>
    <row r="298" spans="1:33" x14ac:dyDescent="0.25">
      <c r="A298" s="97">
        <v>-0.9</v>
      </c>
      <c r="B298" s="96">
        <v>25</v>
      </c>
      <c r="C298" s="98" t="s">
        <v>23</v>
      </c>
      <c r="D298" s="99" t="s">
        <v>1</v>
      </c>
      <c r="E298" s="100">
        <f t="shared" si="137"/>
        <v>95</v>
      </c>
      <c r="F298" s="101" t="s">
        <v>20</v>
      </c>
      <c r="G298" s="119">
        <f t="shared" si="157"/>
        <v>3.4749034749034749E-2</v>
      </c>
      <c r="H298" s="115">
        <v>0</v>
      </c>
      <c r="I298" s="119">
        <f t="shared" si="149"/>
        <v>-55.900833333333331</v>
      </c>
      <c r="J298" s="115">
        <f t="shared" si="139"/>
        <v>-7.1224999999999996</v>
      </c>
      <c r="K298" s="119">
        <f t="shared" si="140"/>
        <v>0.69750000000000001</v>
      </c>
      <c r="L298" s="115">
        <f t="shared" si="141"/>
        <v>1.3291505791505794E-2</v>
      </c>
      <c r="M298" s="102">
        <f t="shared" si="142"/>
        <v>107.32890926640928</v>
      </c>
      <c r="N298" s="96">
        <f t="shared" si="143"/>
        <v>48.851067454008628</v>
      </c>
      <c r="O298" s="105">
        <f t="shared" si="130"/>
        <v>25</v>
      </c>
      <c r="P298" s="104">
        <f t="shared" si="150"/>
        <v>-652.17391304347825</v>
      </c>
      <c r="Q298" s="96">
        <f t="shared" si="135"/>
        <v>-45</v>
      </c>
      <c r="R298" s="96">
        <f t="shared" si="151"/>
        <v>0</v>
      </c>
      <c r="S298" s="96">
        <f t="shared" si="131"/>
        <v>0.46315789473684188</v>
      </c>
      <c r="T298" s="104">
        <f t="shared" si="132"/>
        <v>0</v>
      </c>
      <c r="U298" s="96">
        <f t="shared" si="136"/>
        <v>45</v>
      </c>
      <c r="V298" s="105">
        <f t="shared" si="133"/>
        <v>0</v>
      </c>
      <c r="W298" s="124">
        <f t="shared" si="152"/>
        <v>23.636842105263156</v>
      </c>
      <c r="X298" s="96">
        <f t="shared" si="153"/>
        <v>28.765047233468284</v>
      </c>
      <c r="Y298" s="34">
        <f t="shared" si="155"/>
        <v>-1182.608695652174</v>
      </c>
      <c r="Z298" s="96">
        <f t="shared" si="144"/>
        <v>-40</v>
      </c>
      <c r="AA298" s="96">
        <f t="shared" si="154"/>
        <v>0</v>
      </c>
      <c r="AC298" s="104">
        <f t="shared" si="145"/>
        <v>-1727.453699429243</v>
      </c>
      <c r="AD298" s="104">
        <f t="shared" si="146"/>
        <v>818.95305699382004</v>
      </c>
      <c r="AF298" s="49" t="str">
        <f t="shared" si="147"/>
        <v xml:space="preserve"> </v>
      </c>
      <c r="AG298" s="52">
        <f t="shared" si="148"/>
        <v>-1727.453699429243</v>
      </c>
    </row>
    <row r="299" spans="1:33" x14ac:dyDescent="0.25">
      <c r="A299" s="97">
        <v>-0.8</v>
      </c>
      <c r="B299" s="96">
        <v>25</v>
      </c>
      <c r="C299" s="98" t="s">
        <v>23</v>
      </c>
      <c r="D299" s="99" t="s">
        <v>1</v>
      </c>
      <c r="E299" s="100">
        <f t="shared" si="137"/>
        <v>95</v>
      </c>
      <c r="F299" s="101" t="s">
        <v>20</v>
      </c>
      <c r="G299" s="119">
        <f t="shared" si="157"/>
        <v>3.1007751937984496E-2</v>
      </c>
      <c r="H299" s="115">
        <v>0</v>
      </c>
      <c r="I299" s="119">
        <f t="shared" si="149"/>
        <v>-55.47</v>
      </c>
      <c r="J299" s="115">
        <f t="shared" si="139"/>
        <v>-7.74</v>
      </c>
      <c r="K299" s="119">
        <f t="shared" si="140"/>
        <v>0.64</v>
      </c>
      <c r="L299" s="115">
        <f t="shared" si="141"/>
        <v>1.0749354005167959E-2</v>
      </c>
      <c r="M299" s="102">
        <f t="shared" si="142"/>
        <v>86.801033591731269</v>
      </c>
      <c r="N299" s="96">
        <f t="shared" si="143"/>
        <v>48.980322003577818</v>
      </c>
      <c r="O299" s="105">
        <f t="shared" si="130"/>
        <v>25.000000000000004</v>
      </c>
      <c r="P299" s="104">
        <f t="shared" si="150"/>
        <v>-652.17391304347825</v>
      </c>
      <c r="Q299" s="96">
        <f t="shared" si="135"/>
        <v>-45</v>
      </c>
      <c r="R299" s="96">
        <f t="shared" si="151"/>
        <v>0</v>
      </c>
      <c r="S299" s="96">
        <f t="shared" si="131"/>
        <v>0.55789473684210544</v>
      </c>
      <c r="T299" s="104">
        <f t="shared" si="132"/>
        <v>0</v>
      </c>
      <c r="U299" s="96">
        <f t="shared" si="136"/>
        <v>45</v>
      </c>
      <c r="V299" s="105">
        <f t="shared" si="133"/>
        <v>0</v>
      </c>
      <c r="W299" s="124">
        <f t="shared" si="152"/>
        <v>23.642105263157898</v>
      </c>
      <c r="X299" s="96">
        <f t="shared" si="153"/>
        <v>28.770310391363026</v>
      </c>
      <c r="Y299" s="34">
        <f t="shared" si="155"/>
        <v>-1182.608695652174</v>
      </c>
      <c r="Z299" s="96">
        <f t="shared" si="144"/>
        <v>-40</v>
      </c>
      <c r="AA299" s="96">
        <f t="shared" si="154"/>
        <v>0</v>
      </c>
      <c r="AC299" s="104">
        <f t="shared" si="145"/>
        <v>-1747.9815751039209</v>
      </c>
      <c r="AD299" s="104">
        <f t="shared" si="146"/>
        <v>809.03716488609848</v>
      </c>
      <c r="AF299" s="49" t="str">
        <f t="shared" si="147"/>
        <v xml:space="preserve"> </v>
      </c>
      <c r="AG299" s="52">
        <f t="shared" si="148"/>
        <v>-1747.9815751039209</v>
      </c>
    </row>
    <row r="300" spans="1:33" x14ac:dyDescent="0.25">
      <c r="A300" s="97">
        <v>-0.7</v>
      </c>
      <c r="B300" s="96">
        <v>25</v>
      </c>
      <c r="C300" s="98" t="s">
        <v>23</v>
      </c>
      <c r="D300" s="99" t="s">
        <v>1</v>
      </c>
      <c r="E300" s="100">
        <f t="shared" si="137"/>
        <v>95</v>
      </c>
      <c r="F300" s="101" t="s">
        <v>20</v>
      </c>
      <c r="G300" s="119">
        <f t="shared" si="157"/>
        <v>2.7237354085603113E-2</v>
      </c>
      <c r="H300" s="115">
        <v>0</v>
      </c>
      <c r="I300" s="119">
        <f t="shared" si="149"/>
        <v>-55.040833333333332</v>
      </c>
      <c r="J300" s="115">
        <f t="shared" si="139"/>
        <v>-8.3524999999999991</v>
      </c>
      <c r="K300" s="119">
        <f t="shared" si="140"/>
        <v>0.57750000000000001</v>
      </c>
      <c r="L300" s="115">
        <f t="shared" si="141"/>
        <v>8.42088197146563E-3</v>
      </c>
      <c r="M300" s="102">
        <f t="shared" si="142"/>
        <v>67.998621919584963</v>
      </c>
      <c r="N300" s="96">
        <f t="shared" si="143"/>
        <v>49.109004478378971</v>
      </c>
      <c r="O300" s="105">
        <f t="shared" si="130"/>
        <v>25</v>
      </c>
      <c r="P300" s="104">
        <f t="shared" si="150"/>
        <v>-652.17391304347825</v>
      </c>
      <c r="Q300" s="96">
        <f t="shared" si="135"/>
        <v>-45</v>
      </c>
      <c r="R300" s="96">
        <f t="shared" si="151"/>
        <v>0</v>
      </c>
      <c r="S300" s="96">
        <f t="shared" si="131"/>
        <v>0.65263157894736845</v>
      </c>
      <c r="T300" s="104">
        <f t="shared" si="132"/>
        <v>0</v>
      </c>
      <c r="U300" s="96">
        <f t="shared" si="136"/>
        <v>45</v>
      </c>
      <c r="V300" s="105">
        <f t="shared" si="133"/>
        <v>0</v>
      </c>
      <c r="W300" s="124">
        <f t="shared" si="152"/>
        <v>23.647368421052629</v>
      </c>
      <c r="X300" s="96">
        <f t="shared" si="153"/>
        <v>28.775573549257757</v>
      </c>
      <c r="Y300" s="34">
        <f t="shared" si="155"/>
        <v>-1182.608695652174</v>
      </c>
      <c r="Z300" s="96">
        <f t="shared" si="144"/>
        <v>-40</v>
      </c>
      <c r="AA300" s="96">
        <f t="shared" si="154"/>
        <v>0</v>
      </c>
      <c r="AC300" s="104">
        <f t="shared" si="145"/>
        <v>-1766.7839867760672</v>
      </c>
      <c r="AD300" s="104">
        <f t="shared" si="146"/>
        <v>799.91518541415974</v>
      </c>
      <c r="AF300" s="49" t="str">
        <f t="shared" si="147"/>
        <v xml:space="preserve"> </v>
      </c>
      <c r="AG300" s="52">
        <f t="shared" si="148"/>
        <v>-1766.7839867760672</v>
      </c>
    </row>
    <row r="301" spans="1:33" x14ac:dyDescent="0.25">
      <c r="A301" s="96">
        <v>-0.6</v>
      </c>
      <c r="B301" s="96">
        <v>25</v>
      </c>
      <c r="C301" s="98" t="s">
        <v>23</v>
      </c>
      <c r="D301" s="99" t="s">
        <v>1</v>
      </c>
      <c r="E301" s="100">
        <f t="shared" si="137"/>
        <v>95</v>
      </c>
      <c r="F301" s="101" t="s">
        <v>20</v>
      </c>
      <c r="G301" s="119">
        <f t="shared" si="157"/>
        <v>2.3437499999999997E-2</v>
      </c>
      <c r="H301" s="115">
        <v>0</v>
      </c>
      <c r="I301" s="119">
        <f t="shared" si="149"/>
        <v>-54.613333333333344</v>
      </c>
      <c r="J301" s="115">
        <f t="shared" si="139"/>
        <v>-8.9600000000000009</v>
      </c>
      <c r="K301" s="119">
        <f t="shared" si="140"/>
        <v>0.51</v>
      </c>
      <c r="L301" s="115">
        <f t="shared" si="141"/>
        <v>6.3281250000000004E-3</v>
      </c>
      <c r="M301" s="102">
        <f t="shared" si="142"/>
        <v>51.099609375</v>
      </c>
      <c r="N301" s="96">
        <f t="shared" si="143"/>
        <v>49.237196180555557</v>
      </c>
      <c r="O301" s="105">
        <f t="shared" si="130"/>
        <v>24.999999999999996</v>
      </c>
      <c r="P301" s="104">
        <f t="shared" si="150"/>
        <v>-652.17391304347825</v>
      </c>
      <c r="Q301" s="96">
        <f t="shared" si="135"/>
        <v>-45</v>
      </c>
      <c r="R301" s="96">
        <f t="shared" si="151"/>
        <v>0</v>
      </c>
      <c r="S301" s="96">
        <f t="shared" si="131"/>
        <v>0.74736842105263157</v>
      </c>
      <c r="T301" s="104">
        <f t="shared" si="132"/>
        <v>0</v>
      </c>
      <c r="U301" s="96">
        <f t="shared" si="136"/>
        <v>45</v>
      </c>
      <c r="V301" s="105">
        <f t="shared" si="133"/>
        <v>0</v>
      </c>
      <c r="W301" s="124">
        <f t="shared" si="152"/>
        <v>23.652631578947368</v>
      </c>
      <c r="X301" s="96">
        <f t="shared" si="153"/>
        <v>28.780836707152496</v>
      </c>
      <c r="Y301" s="34">
        <f t="shared" si="155"/>
        <v>-1182.608695652174</v>
      </c>
      <c r="Z301" s="96">
        <f t="shared" si="144"/>
        <v>-40</v>
      </c>
      <c r="AA301" s="96">
        <f t="shared" si="154"/>
        <v>0</v>
      </c>
      <c r="AC301" s="104">
        <f t="shared" si="145"/>
        <v>-1783.6829993206522</v>
      </c>
      <c r="AD301" s="104">
        <f t="shared" si="146"/>
        <v>791.68175404590113</v>
      </c>
      <c r="AE301" s="2"/>
      <c r="AF301" s="49" t="str">
        <f t="shared" si="147"/>
        <v xml:space="preserve"> </v>
      </c>
      <c r="AG301" s="52">
        <f t="shared" si="148"/>
        <v>-1783.6829993206522</v>
      </c>
    </row>
    <row r="302" spans="1:33" x14ac:dyDescent="0.25">
      <c r="A302" s="97">
        <v>-0.5</v>
      </c>
      <c r="B302" s="96">
        <v>25</v>
      </c>
      <c r="C302" s="98" t="s">
        <v>23</v>
      </c>
      <c r="D302" s="99" t="s">
        <v>1</v>
      </c>
      <c r="E302" s="100">
        <f t="shared" si="137"/>
        <v>95</v>
      </c>
      <c r="F302" s="101" t="s">
        <v>20</v>
      </c>
      <c r="G302" s="119">
        <f t="shared" si="157"/>
        <v>1.9607843137254902E-2</v>
      </c>
      <c r="H302" s="115">
        <v>0</v>
      </c>
      <c r="I302" s="119">
        <f t="shared" si="149"/>
        <v>-54.1875</v>
      </c>
      <c r="J302" s="115">
        <f t="shared" si="139"/>
        <v>-9.5625</v>
      </c>
      <c r="K302" s="119">
        <f t="shared" si="140"/>
        <v>0.4375</v>
      </c>
      <c r="L302" s="115">
        <f t="shared" si="141"/>
        <v>4.4934640522875822E-3</v>
      </c>
      <c r="M302" s="102">
        <f t="shared" si="142"/>
        <v>36.284722222222229</v>
      </c>
      <c r="N302" s="96">
        <f t="shared" si="143"/>
        <v>49.364973262032088</v>
      </c>
      <c r="O302" s="105">
        <f t="shared" ref="O302:O307" si="158">A302-((A302-B302)/E302)*($AG$5-$AG$7)</f>
        <v>25</v>
      </c>
      <c r="P302" s="104">
        <f t="shared" si="150"/>
        <v>-652.17391304347825</v>
      </c>
      <c r="Q302" s="96">
        <f t="shared" si="14"/>
        <v>-45</v>
      </c>
      <c r="R302" s="96">
        <f t="shared" si="151"/>
        <v>0</v>
      </c>
      <c r="S302" s="96">
        <f t="shared" ref="S302:S308" si="159">A302-((A302-B302)/E302)*$AG$10</f>
        <v>0.84210526315789469</v>
      </c>
      <c r="T302" s="104">
        <f t="shared" ref="T302:T308" si="160">IF(S302&lt;0,IF(S302&lt;-2.174,$AG$2,S302*(10^-3)*$AG$3*(-1)),IF(S302&gt;2.174,$AG$2*(-1),S302*(10^-3)*$AG$3*(-1)))*$AG$11</f>
        <v>0</v>
      </c>
      <c r="U302" s="96">
        <f t="shared" si="17"/>
        <v>45</v>
      </c>
      <c r="V302" s="105">
        <f t="shared" ref="V302:V308" si="161">IF(S302&lt;0,IF(S302&lt;$B$10,$AG$1,$AG$1*(1-(1-(S302/$B$10))^2)),0)*$AG$11</f>
        <v>0</v>
      </c>
      <c r="W302" s="124">
        <f t="shared" si="152"/>
        <v>23.657894736842106</v>
      </c>
      <c r="X302" s="96">
        <f t="shared" si="153"/>
        <v>28.786099865047234</v>
      </c>
      <c r="Y302" s="34">
        <f t="shared" si="155"/>
        <v>-1182.608695652174</v>
      </c>
      <c r="Z302" s="96">
        <f t="shared" si="144"/>
        <v>-40</v>
      </c>
      <c r="AA302" s="96">
        <f t="shared" si="154"/>
        <v>0</v>
      </c>
      <c r="AC302" s="104">
        <f t="shared" si="145"/>
        <v>-1798.4978864734301</v>
      </c>
      <c r="AD302" s="104">
        <f t="shared" si="146"/>
        <v>784.43368255363748</v>
      </c>
      <c r="AE302" s="2"/>
      <c r="AF302" s="49" t="str">
        <f t="shared" si="147"/>
        <v xml:space="preserve"> </v>
      </c>
      <c r="AG302" s="52">
        <f t="shared" si="148"/>
        <v>-1798.4978864734301</v>
      </c>
    </row>
    <row r="303" spans="1:33" x14ac:dyDescent="0.25">
      <c r="A303" s="96">
        <v>-0.4</v>
      </c>
      <c r="B303" s="96">
        <v>25</v>
      </c>
      <c r="C303" s="98" t="s">
        <v>23</v>
      </c>
      <c r="D303" s="99" t="s">
        <v>1</v>
      </c>
      <c r="E303" s="100">
        <f t="shared" si="137"/>
        <v>95</v>
      </c>
      <c r="F303" s="101" t="s">
        <v>20</v>
      </c>
      <c r="G303" s="119">
        <f t="shared" si="157"/>
        <v>1.5748031496062995E-2</v>
      </c>
      <c r="H303" s="115">
        <v>0</v>
      </c>
      <c r="I303" s="119">
        <f t="shared" si="149"/>
        <v>-53.763333333333328</v>
      </c>
      <c r="J303" s="115">
        <f t="shared" si="139"/>
        <v>-10.16</v>
      </c>
      <c r="K303" s="119">
        <f t="shared" si="140"/>
        <v>0.36</v>
      </c>
      <c r="L303" s="115">
        <f t="shared" si="141"/>
        <v>2.9396325459317587E-3</v>
      </c>
      <c r="M303" s="102">
        <f t="shared" si="142"/>
        <v>23.737532808398953</v>
      </c>
      <c r="N303" s="96">
        <f t="shared" ref="N303:N306" si="162">($AG$5/2)-($AG$4*$AG$1*E303^2*((3/4)*I303*(G303^4-H303^4)+(2/3)*J303*(G303^3-H303^3)+(1/2)*K303*(G303^2-H303^2)+(H303^2/2))/M303)</f>
        <v>49.492407199100114</v>
      </c>
      <c r="O303" s="105">
        <f t="shared" si="158"/>
        <v>25.000000000000004</v>
      </c>
      <c r="P303" s="104">
        <f t="shared" si="150"/>
        <v>-652.17391304347825</v>
      </c>
      <c r="Q303" s="96">
        <f t="shared" si="14"/>
        <v>-45</v>
      </c>
      <c r="R303" s="96">
        <f t="shared" si="151"/>
        <v>0</v>
      </c>
      <c r="S303" s="96">
        <f t="shared" si="159"/>
        <v>0.93684210526315803</v>
      </c>
      <c r="T303" s="104">
        <f t="shared" si="160"/>
        <v>0</v>
      </c>
      <c r="U303" s="96">
        <f t="shared" si="17"/>
        <v>45</v>
      </c>
      <c r="V303" s="105">
        <f t="shared" si="161"/>
        <v>0</v>
      </c>
      <c r="W303" s="124">
        <f t="shared" si="152"/>
        <v>23.663157894736845</v>
      </c>
      <c r="X303" s="96">
        <f t="shared" si="153"/>
        <v>28.791363022941972</v>
      </c>
      <c r="Y303" s="34">
        <f t="shared" si="155"/>
        <v>-1182.608695652174</v>
      </c>
      <c r="Z303" s="96">
        <f t="shared" si="144"/>
        <v>-40</v>
      </c>
      <c r="AA303" s="96">
        <f t="shared" si="154"/>
        <v>0</v>
      </c>
      <c r="AC303" s="104">
        <f t="shared" si="145"/>
        <v>-1811.0450758872532</v>
      </c>
      <c r="AD303" s="104">
        <f t="shared" si="146"/>
        <v>778.27001552698755</v>
      </c>
      <c r="AE303" s="2"/>
      <c r="AF303" s="49" t="str">
        <f t="shared" si="147"/>
        <v xml:space="preserve"> </v>
      </c>
      <c r="AG303" s="52">
        <f t="shared" si="148"/>
        <v>-1811.0450758872532</v>
      </c>
    </row>
    <row r="304" spans="1:33" x14ac:dyDescent="0.25">
      <c r="A304" s="97">
        <v>-0.3</v>
      </c>
      <c r="B304" s="96">
        <v>25</v>
      </c>
      <c r="C304" s="98" t="s">
        <v>23</v>
      </c>
      <c r="D304" s="99" t="s">
        <v>1</v>
      </c>
      <c r="E304" s="100">
        <f t="shared" si="137"/>
        <v>95</v>
      </c>
      <c r="F304" s="101" t="s">
        <v>20</v>
      </c>
      <c r="G304" s="119">
        <f t="shared" si="157"/>
        <v>1.1857707509881422E-2</v>
      </c>
      <c r="H304" s="115">
        <v>0</v>
      </c>
      <c r="I304" s="119">
        <f t="shared" si="149"/>
        <v>-53.340833333333336</v>
      </c>
      <c r="J304" s="115">
        <f t="shared" si="139"/>
        <v>-10.752500000000001</v>
      </c>
      <c r="K304" s="119">
        <f t="shared" si="140"/>
        <v>0.27749999999999997</v>
      </c>
      <c r="L304" s="115">
        <f t="shared" si="141"/>
        <v>1.6897233201581022E-3</v>
      </c>
      <c r="M304" s="102">
        <f t="shared" si="142"/>
        <v>13.644515810276676</v>
      </c>
      <c r="N304" s="96">
        <f t="shared" si="162"/>
        <v>49.619565217391305</v>
      </c>
      <c r="O304" s="105">
        <f t="shared" si="158"/>
        <v>25</v>
      </c>
      <c r="P304" s="104">
        <f t="shared" si="150"/>
        <v>-652.17391304347825</v>
      </c>
      <c r="Q304" s="96">
        <f t="shared" si="14"/>
        <v>-45</v>
      </c>
      <c r="R304" s="96">
        <f t="shared" si="151"/>
        <v>0</v>
      </c>
      <c r="S304" s="96">
        <f t="shared" si="159"/>
        <v>1.0315789473684212</v>
      </c>
      <c r="T304" s="104">
        <f t="shared" si="160"/>
        <v>0</v>
      </c>
      <c r="U304" s="96">
        <f t="shared" si="17"/>
        <v>45</v>
      </c>
      <c r="V304" s="105">
        <f t="shared" si="161"/>
        <v>0</v>
      </c>
      <c r="W304" s="124">
        <f t="shared" si="152"/>
        <v>23.668421052631579</v>
      </c>
      <c r="X304" s="96">
        <f t="shared" si="153"/>
        <v>28.796626180836707</v>
      </c>
      <c r="Y304" s="34">
        <f t="shared" si="155"/>
        <v>-1182.608695652174</v>
      </c>
      <c r="Z304" s="96">
        <f t="shared" si="144"/>
        <v>-40</v>
      </c>
      <c r="AA304" s="96">
        <f t="shared" si="154"/>
        <v>0</v>
      </c>
      <c r="AC304" s="104">
        <f t="shared" si="145"/>
        <v>-1821.1380928853755</v>
      </c>
      <c r="AD304" s="104">
        <f t="shared" si="146"/>
        <v>773.29208855151228</v>
      </c>
      <c r="AE304" s="2"/>
      <c r="AF304" s="49" t="str">
        <f t="shared" si="147"/>
        <v xml:space="preserve"> </v>
      </c>
      <c r="AG304" s="52">
        <f t="shared" si="148"/>
        <v>-1821.1380928853755</v>
      </c>
    </row>
    <row r="305" spans="1:33" x14ac:dyDescent="0.25">
      <c r="A305" s="96">
        <v>-0.2</v>
      </c>
      <c r="B305" s="96">
        <v>25</v>
      </c>
      <c r="C305" s="98" t="s">
        <v>23</v>
      </c>
      <c r="D305" s="99" t="s">
        <v>1</v>
      </c>
      <c r="E305" s="100">
        <f t="shared" si="137"/>
        <v>95</v>
      </c>
      <c r="F305" s="101" t="s">
        <v>20</v>
      </c>
      <c r="G305" s="119">
        <f t="shared" si="157"/>
        <v>7.9365079365079378E-3</v>
      </c>
      <c r="H305" s="115">
        <v>0</v>
      </c>
      <c r="I305" s="119">
        <f t="shared" si="149"/>
        <v>-52.919999999999995</v>
      </c>
      <c r="J305" s="115">
        <f t="shared" si="139"/>
        <v>-11.34</v>
      </c>
      <c r="K305" s="119">
        <f t="shared" si="140"/>
        <v>0.19</v>
      </c>
      <c r="L305" s="115">
        <f t="shared" si="141"/>
        <v>7.6719576719576734E-4</v>
      </c>
      <c r="M305" s="102">
        <f t="shared" si="142"/>
        <v>6.1951058201058213</v>
      </c>
      <c r="N305" s="96">
        <f t="shared" si="162"/>
        <v>49.746510673234809</v>
      </c>
      <c r="O305" s="105">
        <f t="shared" si="158"/>
        <v>24.999999999999996</v>
      </c>
      <c r="P305" s="104">
        <f t="shared" si="150"/>
        <v>-652.17391304347825</v>
      </c>
      <c r="Q305" s="96">
        <f t="shared" si="14"/>
        <v>-45</v>
      </c>
      <c r="R305" s="96">
        <f t="shared" si="151"/>
        <v>0</v>
      </c>
      <c r="S305" s="96">
        <f t="shared" si="159"/>
        <v>1.1263157894736842</v>
      </c>
      <c r="T305" s="104">
        <f t="shared" si="160"/>
        <v>0</v>
      </c>
      <c r="U305" s="96">
        <f t="shared" si="17"/>
        <v>45</v>
      </c>
      <c r="V305" s="105">
        <f t="shared" si="161"/>
        <v>0</v>
      </c>
      <c r="W305" s="124">
        <f t="shared" si="152"/>
        <v>23.673684210526314</v>
      </c>
      <c r="X305" s="96">
        <f t="shared" si="153"/>
        <v>28.801889338731442</v>
      </c>
      <c r="Y305" s="34">
        <f t="shared" si="155"/>
        <v>-1182.608695652174</v>
      </c>
      <c r="Z305" s="96">
        <f t="shared" si="144"/>
        <v>-40</v>
      </c>
      <c r="AA305" s="96">
        <f t="shared" si="154"/>
        <v>0</v>
      </c>
      <c r="AC305" s="104">
        <f t="shared" si="145"/>
        <v>-1828.5875028755463</v>
      </c>
      <c r="AD305" s="104">
        <f t="shared" si="146"/>
        <v>769.60358810845196</v>
      </c>
      <c r="AE305" s="2"/>
      <c r="AF305" s="49" t="str">
        <f t="shared" si="147"/>
        <v xml:space="preserve"> </v>
      </c>
      <c r="AG305" s="52">
        <f t="shared" si="148"/>
        <v>-1828.5875028755463</v>
      </c>
    </row>
    <row r="306" spans="1:33" x14ac:dyDescent="0.25">
      <c r="A306" s="97">
        <v>-0.1</v>
      </c>
      <c r="B306" s="96">
        <v>25</v>
      </c>
      <c r="C306" s="98" t="s">
        <v>23</v>
      </c>
      <c r="D306" s="99" t="s">
        <v>1</v>
      </c>
      <c r="E306" s="100">
        <f t="shared" si="137"/>
        <v>95</v>
      </c>
      <c r="F306" s="101" t="s">
        <v>20</v>
      </c>
      <c r="G306" s="119">
        <f t="shared" si="157"/>
        <v>3.9840637450199202E-3</v>
      </c>
      <c r="H306" s="115">
        <v>0</v>
      </c>
      <c r="I306" s="119">
        <f t="shared" si="149"/>
        <v>-52.50083333333334</v>
      </c>
      <c r="J306" s="115">
        <f t="shared" si="139"/>
        <v>-11.922500000000001</v>
      </c>
      <c r="K306" s="119">
        <f t="shared" si="140"/>
        <v>9.7500000000000003E-2</v>
      </c>
      <c r="L306" s="115">
        <f t="shared" si="141"/>
        <v>1.9588313413014609E-4</v>
      </c>
      <c r="M306" s="102">
        <f>$AG$4*$AG$1*E306*L306</f>
        <v>1.5817563081009296</v>
      </c>
      <c r="N306" s="96">
        <f t="shared" si="162"/>
        <v>49.873303396583161</v>
      </c>
      <c r="O306" s="105">
        <f t="shared" si="158"/>
        <v>25</v>
      </c>
      <c r="P306" s="104">
        <f t="shared" si="150"/>
        <v>-652.17391304347825</v>
      </c>
      <c r="Q306" s="96">
        <f t="shared" si="14"/>
        <v>-45</v>
      </c>
      <c r="R306" s="96">
        <f t="shared" si="151"/>
        <v>0</v>
      </c>
      <c r="S306" s="96">
        <f t="shared" si="159"/>
        <v>1.2210526315789474</v>
      </c>
      <c r="T306" s="104">
        <f t="shared" si="160"/>
        <v>0</v>
      </c>
      <c r="U306" s="96">
        <f t="shared" si="17"/>
        <v>45</v>
      </c>
      <c r="V306" s="105">
        <f t="shared" si="161"/>
        <v>0</v>
      </c>
      <c r="W306" s="124">
        <f t="shared" si="152"/>
        <v>23.678947368421053</v>
      </c>
      <c r="X306" s="96">
        <f t="shared" si="153"/>
        <v>28.80715249662618</v>
      </c>
      <c r="Y306" s="34">
        <f t="shared" si="155"/>
        <v>-1182.608695652174</v>
      </c>
      <c r="Z306" s="96">
        <f t="shared" si="144"/>
        <v>-40</v>
      </c>
      <c r="AA306" s="96">
        <f t="shared" si="154"/>
        <v>0</v>
      </c>
      <c r="AC306" s="104">
        <f t="shared" si="145"/>
        <v>-1833.2008523875513</v>
      </c>
      <c r="AD306" s="104">
        <f t="shared" si="146"/>
        <v>767.31061325296866</v>
      </c>
      <c r="AE306" s="2"/>
      <c r="AF306" s="49" t="str">
        <f t="shared" si="147"/>
        <v xml:space="preserve"> </v>
      </c>
      <c r="AG306" s="52">
        <f t="shared" si="148"/>
        <v>-1833.2008523875513</v>
      </c>
    </row>
    <row r="307" spans="1:33" x14ac:dyDescent="0.25">
      <c r="A307" s="96">
        <v>0</v>
      </c>
      <c r="B307" s="96">
        <v>25</v>
      </c>
      <c r="C307" s="98" t="s">
        <v>23</v>
      </c>
      <c r="D307" s="99" t="s">
        <v>1</v>
      </c>
      <c r="E307" s="100">
        <f t="shared" si="137"/>
        <v>95</v>
      </c>
      <c r="F307" s="101" t="s">
        <v>20</v>
      </c>
      <c r="G307" s="119">
        <f>A307/(A307-B307)</f>
        <v>0</v>
      </c>
      <c r="H307" s="115">
        <v>0</v>
      </c>
      <c r="I307" s="119">
        <f t="shared" si="149"/>
        <v>-52.083333333333336</v>
      </c>
      <c r="J307" s="115">
        <f t="shared" si="139"/>
        <v>-12.5</v>
      </c>
      <c r="K307" s="119">
        <f t="shared" si="140"/>
        <v>0</v>
      </c>
      <c r="L307" s="115">
        <f t="shared" si="141"/>
        <v>0</v>
      </c>
      <c r="M307" s="102">
        <f t="shared" si="142"/>
        <v>0</v>
      </c>
      <c r="N307" s="96">
        <v>0</v>
      </c>
      <c r="O307" s="105">
        <f t="shared" si="158"/>
        <v>25</v>
      </c>
      <c r="P307" s="104">
        <f t="shared" si="150"/>
        <v>-652.17391304347825</v>
      </c>
      <c r="Q307" s="96">
        <f t="shared" si="14"/>
        <v>-45</v>
      </c>
      <c r="R307" s="96">
        <f t="shared" si="151"/>
        <v>0</v>
      </c>
      <c r="S307" s="96">
        <f t="shared" si="159"/>
        <v>1.3157894736842104</v>
      </c>
      <c r="T307" s="104">
        <f t="shared" si="160"/>
        <v>0</v>
      </c>
      <c r="U307" s="96">
        <f t="shared" si="17"/>
        <v>45</v>
      </c>
      <c r="V307" s="105">
        <f t="shared" si="161"/>
        <v>0</v>
      </c>
      <c r="W307" s="124">
        <f t="shared" si="152"/>
        <v>23.684210526315788</v>
      </c>
      <c r="X307" s="96">
        <f t="shared" si="153"/>
        <v>28.812415654520915</v>
      </c>
      <c r="Y307" s="34">
        <f t="shared" si="155"/>
        <v>-1182.608695652174</v>
      </c>
      <c r="Z307" s="96">
        <f t="shared" si="144"/>
        <v>-40</v>
      </c>
      <c r="AA307" s="96">
        <f t="shared" si="154"/>
        <v>0</v>
      </c>
      <c r="AC307" s="104">
        <f t="shared" si="145"/>
        <v>-1834.7826086956522</v>
      </c>
      <c r="AD307" s="104">
        <f t="shared" si="146"/>
        <v>766.52173913043487</v>
      </c>
      <c r="AE307" s="2"/>
      <c r="AF307" s="49" t="str">
        <f t="shared" si="147"/>
        <v xml:space="preserve"> </v>
      </c>
      <c r="AG307" s="52">
        <f t="shared" si="148"/>
        <v>-1834.7826086956522</v>
      </c>
    </row>
    <row r="308" spans="1:33" x14ac:dyDescent="0.25">
      <c r="A308" s="106">
        <v>25</v>
      </c>
      <c r="B308" s="106">
        <v>25</v>
      </c>
      <c r="C308" s="107" t="s">
        <v>23</v>
      </c>
      <c r="D308" s="108" t="s">
        <v>1</v>
      </c>
      <c r="E308" s="109">
        <f t="shared" si="137"/>
        <v>95</v>
      </c>
      <c r="F308" s="110" t="s">
        <v>20</v>
      </c>
      <c r="G308" s="111">
        <v>0</v>
      </c>
      <c r="H308" s="116">
        <v>0</v>
      </c>
      <c r="I308" s="111">
        <f t="shared" si="149"/>
        <v>0</v>
      </c>
      <c r="J308" s="116">
        <f t="shared" si="139"/>
        <v>0</v>
      </c>
      <c r="K308" s="120">
        <f t="shared" si="140"/>
        <v>-181.25</v>
      </c>
      <c r="L308" s="116">
        <f t="shared" si="141"/>
        <v>0</v>
      </c>
      <c r="M308" s="121">
        <f t="shared" si="142"/>
        <v>0</v>
      </c>
      <c r="N308" s="106">
        <v>0</v>
      </c>
      <c r="O308" s="112">
        <f>A308-((A308-B308)/E308)*($AG$5-$AG$7)</f>
        <v>25</v>
      </c>
      <c r="P308" s="117">
        <f t="shared" si="150"/>
        <v>-652.17391304347825</v>
      </c>
      <c r="Q308" s="106">
        <f t="shared" si="14"/>
        <v>-45</v>
      </c>
      <c r="R308" s="106">
        <f t="shared" si="151"/>
        <v>0</v>
      </c>
      <c r="S308" s="106">
        <f t="shared" si="159"/>
        <v>25</v>
      </c>
      <c r="T308" s="117">
        <f t="shared" si="160"/>
        <v>0</v>
      </c>
      <c r="U308" s="106">
        <f t="shared" si="17"/>
        <v>45</v>
      </c>
      <c r="V308" s="112">
        <f t="shared" si="161"/>
        <v>0</v>
      </c>
      <c r="W308" s="128">
        <f t="shared" si="152"/>
        <v>25</v>
      </c>
      <c r="X308" s="106">
        <f t="shared" si="153"/>
        <v>30.128205128205128</v>
      </c>
      <c r="Y308" s="73">
        <f t="shared" si="155"/>
        <v>-1182.608695652174</v>
      </c>
      <c r="Z308" s="106">
        <f t="shared" si="144"/>
        <v>-40</v>
      </c>
      <c r="AA308" s="106">
        <f t="shared" si="154"/>
        <v>0</v>
      </c>
      <c r="AC308" s="104">
        <f t="shared" si="145"/>
        <v>-1834.7826086956522</v>
      </c>
      <c r="AD308" s="104">
        <f t="shared" si="146"/>
        <v>766.52173913043487</v>
      </c>
      <c r="AE308" s="2"/>
      <c r="AF308" s="50" t="str">
        <f t="shared" si="147"/>
        <v xml:space="preserve"> </v>
      </c>
      <c r="AG308" s="53">
        <f t="shared" si="148"/>
        <v>-1834.7826086956522</v>
      </c>
    </row>
    <row r="309" spans="1:33" x14ac:dyDescent="0.25">
      <c r="H309" s="113"/>
    </row>
    <row r="314" spans="1:33" x14ac:dyDescent="0.25">
      <c r="M314" s="183" t="s">
        <v>27</v>
      </c>
      <c r="N314" s="184"/>
      <c r="O314" s="183" t="s">
        <v>56</v>
      </c>
      <c r="P314" s="186"/>
      <c r="Q314" s="186"/>
      <c r="R314" s="184"/>
      <c r="S314" s="183" t="s">
        <v>57</v>
      </c>
      <c r="T314" s="186"/>
      <c r="U314" s="186"/>
      <c r="V314" s="184"/>
      <c r="W314" s="183" t="s">
        <v>106</v>
      </c>
      <c r="X314" s="186"/>
      <c r="Y314" s="186"/>
      <c r="Z314" s="186"/>
      <c r="AA314" s="184"/>
    </row>
    <row r="315" spans="1:33" ht="18" x14ac:dyDescent="0.35">
      <c r="A315" s="7" t="s">
        <v>43</v>
      </c>
      <c r="B315" s="7" t="s">
        <v>44</v>
      </c>
      <c r="M315" s="9" t="s">
        <v>24</v>
      </c>
      <c r="N315" s="9" t="s">
        <v>32</v>
      </c>
      <c r="O315" s="10" t="s">
        <v>33</v>
      </c>
      <c r="P315" s="11" t="s">
        <v>34</v>
      </c>
      <c r="Q315" s="9" t="s">
        <v>35</v>
      </c>
      <c r="R315" s="10" t="s">
        <v>36</v>
      </c>
      <c r="S315" s="10" t="s">
        <v>40</v>
      </c>
      <c r="T315" s="11" t="s">
        <v>41</v>
      </c>
      <c r="U315" s="9" t="s">
        <v>42</v>
      </c>
      <c r="V315" s="10" t="s">
        <v>36</v>
      </c>
      <c r="W315" s="10" t="s">
        <v>119</v>
      </c>
      <c r="X315" s="10" t="s">
        <v>120</v>
      </c>
      <c r="Y315" s="11" t="s">
        <v>121</v>
      </c>
      <c r="Z315" s="9" t="s">
        <v>122</v>
      </c>
      <c r="AA315" s="10" t="s">
        <v>36</v>
      </c>
      <c r="AC315" s="9" t="s">
        <v>47</v>
      </c>
      <c r="AD315" s="9" t="s">
        <v>46</v>
      </c>
    </row>
    <row r="316" spans="1:33" x14ac:dyDescent="0.25">
      <c r="A316" s="8" t="s">
        <v>39</v>
      </c>
      <c r="B316" s="8" t="s">
        <v>39</v>
      </c>
      <c r="C316" s="180" t="s">
        <v>31</v>
      </c>
      <c r="D316" s="181"/>
      <c r="E316" s="181"/>
      <c r="F316" s="182"/>
      <c r="G316" s="74" t="s">
        <v>60</v>
      </c>
      <c r="H316" s="86" t="s">
        <v>61</v>
      </c>
      <c r="I316" s="75" t="s">
        <v>62</v>
      </c>
      <c r="J316" s="75" t="s">
        <v>63</v>
      </c>
      <c r="K316" s="76" t="s">
        <v>64</v>
      </c>
      <c r="L316" s="86"/>
      <c r="M316" s="12" t="s">
        <v>37</v>
      </c>
      <c r="N316" s="27" t="s">
        <v>38</v>
      </c>
      <c r="O316" s="36" t="s">
        <v>39</v>
      </c>
      <c r="P316" s="12" t="s">
        <v>37</v>
      </c>
      <c r="Q316" s="27" t="s">
        <v>38</v>
      </c>
      <c r="R316" s="8" t="s">
        <v>37</v>
      </c>
      <c r="S316" s="36" t="s">
        <v>39</v>
      </c>
      <c r="T316" s="12" t="s">
        <v>37</v>
      </c>
      <c r="U316" s="12" t="s">
        <v>38</v>
      </c>
      <c r="V316" s="13" t="s">
        <v>37</v>
      </c>
      <c r="W316" s="8" t="s">
        <v>39</v>
      </c>
      <c r="X316" s="8" t="s">
        <v>39</v>
      </c>
      <c r="Y316" s="12" t="s">
        <v>37</v>
      </c>
      <c r="Z316" s="27" t="s">
        <v>38</v>
      </c>
      <c r="AA316" s="8" t="s">
        <v>37</v>
      </c>
      <c r="AB316" s="5"/>
      <c r="AC316" s="8" t="s">
        <v>37</v>
      </c>
      <c r="AD316" s="8" t="s">
        <v>45</v>
      </c>
    </row>
    <row r="317" spans="1:33" x14ac:dyDescent="0.25">
      <c r="A317" s="87">
        <v>25</v>
      </c>
      <c r="B317" s="87">
        <v>25</v>
      </c>
      <c r="C317" s="129" t="s">
        <v>23</v>
      </c>
      <c r="D317" s="122" t="s">
        <v>1</v>
      </c>
      <c r="E317" s="90">
        <f>IF(C317="h",$AG$5,IF(C317="d",$AG$5-$AG$10,E316+($AG$10/4)))</f>
        <v>95</v>
      </c>
      <c r="F317" s="91" t="s">
        <v>20</v>
      </c>
      <c r="G317" s="118">
        <v>0</v>
      </c>
      <c r="H317" s="114">
        <v>0</v>
      </c>
      <c r="I317" s="118">
        <f t="shared" ref="I317:I380" si="163">-((A317-B317)^2/(3*$B$10^2))</f>
        <v>0</v>
      </c>
      <c r="J317" s="114">
        <f>((A317^2-A317*B317)/$B$10^2)-((A317-B317)/$B$10)</f>
        <v>0</v>
      </c>
      <c r="K317" s="93">
        <f>(2*A317/$B$10)-(A317^2/$B$10^2)</f>
        <v>-181.25</v>
      </c>
      <c r="L317" s="114">
        <f>(I317*(G317^3-H317^3)+J317*(G317^2-H317^2)+K317*(G317-H317)+H317)</f>
        <v>0</v>
      </c>
      <c r="M317" s="92">
        <f>$AG$4*$AG$1*E317*L317</f>
        <v>0</v>
      </c>
      <c r="N317" s="87">
        <v>0</v>
      </c>
      <c r="O317" s="123">
        <f>A317-((A317-B317)/E317)*($AG$5-$AG$10)</f>
        <v>25</v>
      </c>
      <c r="P317" s="95">
        <f>IF(O317&lt;0,IF(O317&lt;-2.174,$AG$2,O317*(10^-3)*$AG$3*(-1)),IF(O317&gt;2.174,$AG$2*(-1),O317*(10^-3)*$AG$3*(-1)))*$AG$11</f>
        <v>0</v>
      </c>
      <c r="Q317" s="123">
        <f>-($AG$5/2)+$AG$10</f>
        <v>-45</v>
      </c>
      <c r="R317" s="87">
        <f>IF(O317&lt;0,IF(O317&lt;$B$10,$AG$1,$AG$1*(1-(1-(O317/$B$10))^2)),0)*$AG$11</f>
        <v>0</v>
      </c>
      <c r="S317" s="123">
        <f>A317-((A317-B317)/E317)*$AG$7</f>
        <v>25</v>
      </c>
      <c r="T317" s="95">
        <f>IF(S317&lt;0,IF(S317&lt;-2.174,$AG$2,S317*(10^-3)*$AG$3*(-1)),IF(S317&gt;2.174,$AG$2*(-1),S317*(10^-3)*$AG$3*(-1)))*$AG$8</f>
        <v>-652.17391304347825</v>
      </c>
      <c r="U317" s="123">
        <f>($AG$5/2)-$AG$7</f>
        <v>45</v>
      </c>
      <c r="V317" s="87">
        <f>IF(S317&lt;0,IF(S317&lt;$B$10,$AG$1,$AG$1*(1-(1-(S317/$B$10))^2)),0)*$AG$8</f>
        <v>0</v>
      </c>
      <c r="W317" s="123">
        <f>A317-((A317-B317)/E317)*$AK$8</f>
        <v>25</v>
      </c>
      <c r="X317" s="87">
        <f>W317+$AK$9</f>
        <v>30.128205128205128</v>
      </c>
      <c r="Y317" s="155">
        <f>IF(X317&lt;0,IF(X317&lt;-$AK$10,$AK$11,X317*(10^-3)*$AK$12*(-1)),IF(X317&gt;$AK$10,$AK$11*(-1),X317*(10^-3)*$AK$12*(-1)))*$AK$7</f>
        <v>-1182.608695652174</v>
      </c>
      <c r="Z317" s="87">
        <f>($AG$5/2)-$AK$8</f>
        <v>40</v>
      </c>
      <c r="AA317" s="87">
        <f>IF(W317&lt;0,IF(W317&lt;$B$10,$AG$1,$AG$1*(1-(1-(W317/$B$10))^2)),0)*$AK$7</f>
        <v>0</v>
      </c>
      <c r="AC317" s="104">
        <f t="shared" ref="AC317:AC380" si="164">M317+P317-R317+T317-V317+Y317-AA317</f>
        <v>-1834.7826086956522</v>
      </c>
      <c r="AD317" s="104">
        <f>-(M317*N317+(P317-R317)*Q317+(T317-V317)*U317+(Y317-AA317)*Z317)/100</f>
        <v>766.52173913043487</v>
      </c>
    </row>
    <row r="318" spans="1:33" x14ac:dyDescent="0.25">
      <c r="A318" s="96">
        <v>0</v>
      </c>
      <c r="B318" s="97">
        <v>25</v>
      </c>
      <c r="C318" s="130" t="s">
        <v>23</v>
      </c>
      <c r="D318" s="113" t="s">
        <v>1</v>
      </c>
      <c r="E318" s="100">
        <f t="shared" ref="E318:E381" si="165">IF(C318="h",$AG$5,IF(C318="d",$AG$5-$AG$10,E317+($AG$10/4)))</f>
        <v>95</v>
      </c>
      <c r="F318" s="101" t="s">
        <v>20</v>
      </c>
      <c r="G318" s="119">
        <f>A318/(A318-B318)</f>
        <v>0</v>
      </c>
      <c r="H318" s="115">
        <v>0</v>
      </c>
      <c r="I318" s="119">
        <f t="shared" si="163"/>
        <v>-52.083333333333336</v>
      </c>
      <c r="J318" s="115">
        <f t="shared" ref="J318:J380" si="166">((A318^2-A318*B318)/$B$10^2)-((A318-B318)/$B$10)</f>
        <v>-12.5</v>
      </c>
      <c r="K318" s="103">
        <f t="shared" ref="K318:K380" si="167">(2*A318/$B$10)-(A318^2/$B$10^2)</f>
        <v>0</v>
      </c>
      <c r="L318" s="115">
        <f t="shared" ref="L318:L380" si="168">(I318*(G318^3-H318^3)+J318*(G318^2-H318^2)+K318*(G318-H318)+H318)</f>
        <v>0</v>
      </c>
      <c r="M318" s="102">
        <f t="shared" ref="M318:M381" si="169">$AG$4*$AG$1*E318*L318</f>
        <v>0</v>
      </c>
      <c r="N318" s="96">
        <v>0</v>
      </c>
      <c r="O318" s="96">
        <f>A318-((A318-B318)/E318)*($AG$5-$AG$10)</f>
        <v>25</v>
      </c>
      <c r="P318" s="104">
        <f>IF(O318&lt;0,IF(O318&lt;-2.174,$AG$2,O318*(10^-3)*$AG$3*(-1)),IF(O318&gt;2.174,$AG$2*(-1),O318*(10^-3)*$AG$3*(-1)))*$AG$11</f>
        <v>0</v>
      </c>
      <c r="Q318" s="124">
        <f t="shared" ref="Q318:Q381" si="170">-($AG$5/2)+$AG$10</f>
        <v>-45</v>
      </c>
      <c r="R318" s="96">
        <f t="shared" ref="R318:R381" si="171">IF(O318&lt;0,IF(O318&lt;$B$10,$AG$1,$AG$1*(1-(1-(O318/$B$10))^2)),0)*$AG$11</f>
        <v>0</v>
      </c>
      <c r="S318" s="124">
        <f t="shared" ref="S318:S381" si="172">A318-((A318-B318)/E318)*$AG$7</f>
        <v>1.3157894736842104</v>
      </c>
      <c r="T318" s="104">
        <f t="shared" ref="T318:T381" si="173">IF(S318&lt;0,IF(S318&lt;-2.174,$AG$2,S318*(10^-3)*$AG$3*(-1)),IF(S318&gt;2.174,$AG$2*(-1),S318*(10^-3)*$AG$3*(-1)))*$AG$8</f>
        <v>-394.73684210526312</v>
      </c>
      <c r="U318" s="124">
        <f>($AG$5/2)-$AG$7</f>
        <v>45</v>
      </c>
      <c r="V318" s="96">
        <f>IF(S318&lt;0,IF(S318&lt;$B$10,$AG$1,$AG$1*(1-(1-(S318/$B$10))^2)),0)*$AG$8</f>
        <v>0</v>
      </c>
      <c r="W318" s="124">
        <f>A318-((A318-B318)/E318)*$AK$8</f>
        <v>2.6315789473684208</v>
      </c>
      <c r="X318" s="96">
        <f>W318+$AK$9</f>
        <v>7.759784075573549</v>
      </c>
      <c r="Y318" s="34">
        <f t="shared" ref="Y318:Y381" si="174">IF(X318&lt;0,IF(X318&lt;-$AK$10,$AK$11,X318*(10^-3)*$AK$12*(-1)),IF(X318&gt;$AK$10,$AK$11*(-1),X318*(10^-3)*$AK$12*(-1)))*$AK$7</f>
        <v>-1182.608695652174</v>
      </c>
      <c r="Z318" s="96">
        <f t="shared" ref="Z318:Z381" si="175">($AG$5/2)-$AK$8</f>
        <v>40</v>
      </c>
      <c r="AA318" s="96">
        <f>IF(W318&lt;0,IF(W318&lt;$B$10,$AG$1,$AG$1*(1-(1-(W318/$B$10))^2)),0)*$AK$7</f>
        <v>0</v>
      </c>
      <c r="AC318" s="104">
        <f t="shared" si="164"/>
        <v>-1577.3455377574371</v>
      </c>
      <c r="AD318" s="104">
        <f t="shared" ref="AD318:AD381" si="176">-(M318*N318+(P318-R318)*Q318+(T318-V318)*U318+(Y318-AA318)*Z318)/100</f>
        <v>650.67505720823794</v>
      </c>
    </row>
    <row r="319" spans="1:33" x14ac:dyDescent="0.25">
      <c r="A319" s="96">
        <v>-0.1</v>
      </c>
      <c r="B319" s="97">
        <v>25</v>
      </c>
      <c r="C319" s="130" t="s">
        <v>23</v>
      </c>
      <c r="D319" s="113" t="s">
        <v>1</v>
      </c>
      <c r="E319" s="100">
        <f t="shared" si="165"/>
        <v>95</v>
      </c>
      <c r="F319" s="101" t="s">
        <v>20</v>
      </c>
      <c r="G319" s="119">
        <f>A319/(A319-B319)</f>
        <v>3.9840637450199202E-3</v>
      </c>
      <c r="H319" s="115">
        <v>0</v>
      </c>
      <c r="I319" s="119">
        <f t="shared" si="163"/>
        <v>-52.50083333333334</v>
      </c>
      <c r="J319" s="115">
        <f t="shared" si="166"/>
        <v>-11.922500000000001</v>
      </c>
      <c r="K319" s="103">
        <f t="shared" si="167"/>
        <v>9.7500000000000003E-2</v>
      </c>
      <c r="L319" s="115">
        <f t="shared" si="168"/>
        <v>1.9588313413014609E-4</v>
      </c>
      <c r="M319" s="102">
        <f t="shared" si="169"/>
        <v>1.5817563081009296</v>
      </c>
      <c r="N319" s="96">
        <f>($AG$5/2)-($AG$4*$AG$1*E319^2*((3/4)*I319*(G319^4-H319^4)+(2/3)*J319*(G319^3-H319^3)+(1/2)*K319*(G319^2-H319^2)+(H319^2/2))/M319)</f>
        <v>49.873303396583161</v>
      </c>
      <c r="O319" s="96">
        <f t="shared" ref="O319:O382" si="177">A319-((A319-B319)/E319)*($AG$5-$AG$10)</f>
        <v>25</v>
      </c>
      <c r="P319" s="104">
        <f t="shared" ref="P319:P382" si="178">IF(O319&lt;0,IF(O319&lt;-2.174,$AG$2,O319*(10^-3)*$AG$3*(-1)),IF(O319&gt;2.174,$AG$2*(-1),O319*(10^-3)*$AG$3*(-1)))*$AG$11</f>
        <v>0</v>
      </c>
      <c r="Q319" s="124">
        <f t="shared" si="170"/>
        <v>-45</v>
      </c>
      <c r="R319" s="96">
        <f t="shared" si="171"/>
        <v>0</v>
      </c>
      <c r="S319" s="124">
        <f t="shared" si="172"/>
        <v>1.2210526315789474</v>
      </c>
      <c r="T319" s="104">
        <f t="shared" si="173"/>
        <v>-366.31578947368422</v>
      </c>
      <c r="U319" s="124">
        <f t="shared" ref="U319:U382" si="179">($AG$5/2)-$AG$7</f>
        <v>45</v>
      </c>
      <c r="V319" s="96">
        <f t="shared" ref="V319:V382" si="180">IF(S319&lt;0,IF(S319&lt;$B$10,$AG$1,$AG$1*(1-(1-(S319/$B$10))^2)),0)*$AG$8</f>
        <v>0</v>
      </c>
      <c r="W319" s="124">
        <f t="shared" ref="W319:W382" si="181">A319-((A319-B319)/E319)*$AK$8</f>
        <v>2.5421052631578949</v>
      </c>
      <c r="X319" s="96">
        <f t="shared" ref="X319:X382" si="182">W319+$AK$9</f>
        <v>7.6703103913630235</v>
      </c>
      <c r="Y319" s="34">
        <f t="shared" si="174"/>
        <v>-1182.608695652174</v>
      </c>
      <c r="Z319" s="96">
        <f t="shared" si="175"/>
        <v>40</v>
      </c>
      <c r="AA319" s="96">
        <f t="shared" ref="AA319:AA382" si="183">IF(W319&lt;0,IF(W319&lt;$B$10,$AG$1,$AG$1*(1-(1-(W319/$B$10))^2)),0)*$AK$7</f>
        <v>0</v>
      </c>
      <c r="AC319" s="104">
        <f t="shared" si="164"/>
        <v>-1547.3427288177572</v>
      </c>
      <c r="AD319" s="104">
        <f t="shared" si="176"/>
        <v>637.09670940149374</v>
      </c>
    </row>
    <row r="320" spans="1:33" x14ac:dyDescent="0.25">
      <c r="A320" s="97">
        <v>-0.2</v>
      </c>
      <c r="B320" s="96">
        <v>25</v>
      </c>
      <c r="C320" s="130" t="s">
        <v>23</v>
      </c>
      <c r="D320" s="113" t="s">
        <v>1</v>
      </c>
      <c r="E320" s="100">
        <f t="shared" si="165"/>
        <v>95</v>
      </c>
      <c r="F320" s="101" t="s">
        <v>20</v>
      </c>
      <c r="G320" s="119">
        <f t="shared" ref="G320:G383" si="184">A320/(A320-B320)</f>
        <v>7.9365079365079378E-3</v>
      </c>
      <c r="H320" s="115">
        <v>0</v>
      </c>
      <c r="I320" s="119">
        <f t="shared" si="163"/>
        <v>-52.919999999999995</v>
      </c>
      <c r="J320" s="115">
        <f t="shared" si="166"/>
        <v>-11.34</v>
      </c>
      <c r="K320" s="103">
        <f t="shared" si="167"/>
        <v>0.19</v>
      </c>
      <c r="L320" s="115">
        <f t="shared" si="168"/>
        <v>7.6719576719576734E-4</v>
      </c>
      <c r="M320" s="102">
        <f t="shared" si="169"/>
        <v>6.1951058201058213</v>
      </c>
      <c r="N320" s="96">
        <f t="shared" ref="N320:N383" si="185">($AG$5/2)-($AG$4*$AG$1*E320^2*((3/4)*I320*(G320^4-H320^4)+(2/3)*J320*(G320^3-H320^3)+(1/2)*K320*(G320^2-H320^2)+(H320^2/2))/M320)</f>
        <v>49.746510673234809</v>
      </c>
      <c r="O320" s="96">
        <f t="shared" si="177"/>
        <v>24.999999999999996</v>
      </c>
      <c r="P320" s="104">
        <f t="shared" si="178"/>
        <v>0</v>
      </c>
      <c r="Q320" s="124">
        <f t="shared" si="170"/>
        <v>-45</v>
      </c>
      <c r="R320" s="96">
        <f t="shared" si="171"/>
        <v>0</v>
      </c>
      <c r="S320" s="124">
        <f t="shared" si="172"/>
        <v>1.1263157894736842</v>
      </c>
      <c r="T320" s="104">
        <f t="shared" si="173"/>
        <v>-337.89473684210526</v>
      </c>
      <c r="U320" s="124">
        <f t="shared" si="179"/>
        <v>45</v>
      </c>
      <c r="V320" s="96">
        <f t="shared" si="180"/>
        <v>0</v>
      </c>
      <c r="W320" s="124">
        <f t="shared" si="181"/>
        <v>2.4526315789473681</v>
      </c>
      <c r="X320" s="96">
        <f t="shared" si="182"/>
        <v>7.5808367071524962</v>
      </c>
      <c r="Y320" s="34">
        <f t="shared" si="174"/>
        <v>-1182.608695652174</v>
      </c>
      <c r="Z320" s="96">
        <f t="shared" si="175"/>
        <v>40</v>
      </c>
      <c r="AA320" s="96">
        <f t="shared" si="183"/>
        <v>0</v>
      </c>
      <c r="AC320" s="104">
        <f t="shared" si="164"/>
        <v>-1514.3083266741735</v>
      </c>
      <c r="AD320" s="104">
        <f t="shared" si="176"/>
        <v>622.01426086179981</v>
      </c>
    </row>
    <row r="321" spans="1:30" x14ac:dyDescent="0.25">
      <c r="A321" s="97">
        <v>-0.3</v>
      </c>
      <c r="B321" s="96">
        <v>25</v>
      </c>
      <c r="C321" s="130" t="s">
        <v>23</v>
      </c>
      <c r="D321" s="113" t="s">
        <v>1</v>
      </c>
      <c r="E321" s="100">
        <f t="shared" si="165"/>
        <v>95</v>
      </c>
      <c r="F321" s="101" t="s">
        <v>20</v>
      </c>
      <c r="G321" s="119">
        <f t="shared" si="184"/>
        <v>1.1857707509881422E-2</v>
      </c>
      <c r="H321" s="115">
        <v>0</v>
      </c>
      <c r="I321" s="119">
        <f t="shared" si="163"/>
        <v>-53.340833333333336</v>
      </c>
      <c r="J321" s="115">
        <f t="shared" si="166"/>
        <v>-10.752500000000001</v>
      </c>
      <c r="K321" s="103">
        <f t="shared" si="167"/>
        <v>0.27749999999999997</v>
      </c>
      <c r="L321" s="115">
        <f t="shared" si="168"/>
        <v>1.6897233201581022E-3</v>
      </c>
      <c r="M321" s="102">
        <f t="shared" si="169"/>
        <v>13.644515810276676</v>
      </c>
      <c r="N321" s="96">
        <f t="shared" si="185"/>
        <v>49.619565217391305</v>
      </c>
      <c r="O321" s="96">
        <f t="shared" si="177"/>
        <v>25</v>
      </c>
      <c r="P321" s="104">
        <f t="shared" si="178"/>
        <v>0</v>
      </c>
      <c r="Q321" s="103">
        <f t="shared" si="170"/>
        <v>-45</v>
      </c>
      <c r="R321" s="96">
        <f t="shared" si="171"/>
        <v>0</v>
      </c>
      <c r="S321" s="124">
        <f t="shared" si="172"/>
        <v>1.0315789473684212</v>
      </c>
      <c r="T321" s="104">
        <f t="shared" si="173"/>
        <v>-309.4736842105263</v>
      </c>
      <c r="U321" s="124">
        <f t="shared" si="179"/>
        <v>45</v>
      </c>
      <c r="V321" s="96">
        <f t="shared" si="180"/>
        <v>0</v>
      </c>
      <c r="W321" s="124">
        <f t="shared" si="181"/>
        <v>2.3631578947368426</v>
      </c>
      <c r="X321" s="96">
        <f t="shared" si="182"/>
        <v>7.4913630229419716</v>
      </c>
      <c r="Y321" s="34">
        <f t="shared" si="174"/>
        <v>-1182.608695652174</v>
      </c>
      <c r="Z321" s="96">
        <f t="shared" si="175"/>
        <v>40</v>
      </c>
      <c r="AA321" s="96">
        <f t="shared" si="183"/>
        <v>0</v>
      </c>
      <c r="AC321" s="104">
        <f t="shared" si="164"/>
        <v>-1478.4378640524237</v>
      </c>
      <c r="AD321" s="104">
        <f t="shared" si="176"/>
        <v>605.53628673452886</v>
      </c>
    </row>
    <row r="322" spans="1:30" x14ac:dyDescent="0.25">
      <c r="A322" s="97">
        <v>-0.4</v>
      </c>
      <c r="B322" s="96">
        <v>25</v>
      </c>
      <c r="C322" s="130" t="s">
        <v>23</v>
      </c>
      <c r="D322" s="113" t="s">
        <v>1</v>
      </c>
      <c r="E322" s="100">
        <f t="shared" si="165"/>
        <v>95</v>
      </c>
      <c r="F322" s="101" t="s">
        <v>20</v>
      </c>
      <c r="G322" s="119">
        <f t="shared" si="184"/>
        <v>1.5748031496062995E-2</v>
      </c>
      <c r="H322" s="115">
        <v>0</v>
      </c>
      <c r="I322" s="119">
        <f t="shared" si="163"/>
        <v>-53.763333333333328</v>
      </c>
      <c r="J322" s="115">
        <f t="shared" si="166"/>
        <v>-10.16</v>
      </c>
      <c r="K322" s="103">
        <f t="shared" si="167"/>
        <v>0.36</v>
      </c>
      <c r="L322" s="115">
        <f t="shared" si="168"/>
        <v>2.9396325459317587E-3</v>
      </c>
      <c r="M322" s="102">
        <f t="shared" si="169"/>
        <v>23.737532808398953</v>
      </c>
      <c r="N322" s="96">
        <f t="shared" si="185"/>
        <v>49.492407199100114</v>
      </c>
      <c r="O322" s="96">
        <f t="shared" si="177"/>
        <v>25.000000000000004</v>
      </c>
      <c r="P322" s="104">
        <f t="shared" si="178"/>
        <v>0</v>
      </c>
      <c r="Q322" s="103">
        <f t="shared" si="170"/>
        <v>-45</v>
      </c>
      <c r="R322" s="96">
        <f t="shared" si="171"/>
        <v>0</v>
      </c>
      <c r="S322" s="124">
        <f t="shared" si="172"/>
        <v>0.93684210526315803</v>
      </c>
      <c r="T322" s="104">
        <f t="shared" si="173"/>
        <v>-281.0526315789474</v>
      </c>
      <c r="U322" s="124">
        <f t="shared" si="179"/>
        <v>45</v>
      </c>
      <c r="V322" s="96">
        <f t="shared" si="180"/>
        <v>0</v>
      </c>
      <c r="W322" s="124">
        <f t="shared" si="181"/>
        <v>2.2736842105263162</v>
      </c>
      <c r="X322" s="96">
        <f t="shared" si="182"/>
        <v>7.4018893387314453</v>
      </c>
      <c r="Y322" s="34">
        <f t="shared" si="174"/>
        <v>-1182.608695652174</v>
      </c>
      <c r="Z322" s="96">
        <f t="shared" si="175"/>
        <v>40</v>
      </c>
      <c r="AA322" s="96">
        <f t="shared" si="183"/>
        <v>0</v>
      </c>
      <c r="AC322" s="104">
        <f t="shared" si="164"/>
        <v>-1439.9237944227225</v>
      </c>
      <c r="AD322" s="104">
        <f t="shared" si="176"/>
        <v>587.76888607484318</v>
      </c>
    </row>
    <row r="323" spans="1:30" x14ac:dyDescent="0.25">
      <c r="A323" s="97">
        <v>-0.5</v>
      </c>
      <c r="B323" s="96">
        <v>25</v>
      </c>
      <c r="C323" s="130" t="s">
        <v>23</v>
      </c>
      <c r="D323" s="113" t="s">
        <v>1</v>
      </c>
      <c r="E323" s="100">
        <f t="shared" si="165"/>
        <v>95</v>
      </c>
      <c r="F323" s="101" t="s">
        <v>20</v>
      </c>
      <c r="G323" s="119">
        <f t="shared" si="184"/>
        <v>1.9607843137254902E-2</v>
      </c>
      <c r="H323" s="115">
        <v>0</v>
      </c>
      <c r="I323" s="119">
        <f t="shared" si="163"/>
        <v>-54.1875</v>
      </c>
      <c r="J323" s="115">
        <f t="shared" si="166"/>
        <v>-9.5625</v>
      </c>
      <c r="K323" s="103">
        <f t="shared" si="167"/>
        <v>0.4375</v>
      </c>
      <c r="L323" s="115">
        <f t="shared" si="168"/>
        <v>4.4934640522875822E-3</v>
      </c>
      <c r="M323" s="102">
        <f t="shared" si="169"/>
        <v>36.284722222222229</v>
      </c>
      <c r="N323" s="96">
        <f t="shared" si="185"/>
        <v>49.364973262032088</v>
      </c>
      <c r="O323" s="96">
        <f t="shared" si="177"/>
        <v>25</v>
      </c>
      <c r="P323" s="104">
        <f t="shared" si="178"/>
        <v>0</v>
      </c>
      <c r="Q323" s="103">
        <f t="shared" si="170"/>
        <v>-45</v>
      </c>
      <c r="R323" s="96">
        <f t="shared" si="171"/>
        <v>0</v>
      </c>
      <c r="S323" s="124">
        <f t="shared" si="172"/>
        <v>0.84210526315789469</v>
      </c>
      <c r="T323" s="104">
        <f t="shared" si="173"/>
        <v>-252.63157894736841</v>
      </c>
      <c r="U323" s="124">
        <f t="shared" si="179"/>
        <v>45</v>
      </c>
      <c r="V323" s="96">
        <f t="shared" si="180"/>
        <v>0</v>
      </c>
      <c r="W323" s="124">
        <f t="shared" si="181"/>
        <v>2.1842105263157894</v>
      </c>
      <c r="X323" s="96">
        <f t="shared" si="182"/>
        <v>7.312415654520918</v>
      </c>
      <c r="Y323" s="34">
        <f t="shared" si="174"/>
        <v>-1182.608695652174</v>
      </c>
      <c r="Z323" s="96">
        <f t="shared" si="175"/>
        <v>40</v>
      </c>
      <c r="AA323" s="96">
        <f t="shared" si="183"/>
        <v>0</v>
      </c>
      <c r="AC323" s="104">
        <f t="shared" si="164"/>
        <v>-1398.9555523773201</v>
      </c>
      <c r="AD323" s="104">
        <f t="shared" si="176"/>
        <v>568.81574536398284</v>
      </c>
    </row>
    <row r="324" spans="1:30" x14ac:dyDescent="0.25">
      <c r="A324" s="97">
        <v>-0.6</v>
      </c>
      <c r="B324" s="96">
        <v>25</v>
      </c>
      <c r="C324" s="130" t="s">
        <v>23</v>
      </c>
      <c r="D324" s="113" t="s">
        <v>1</v>
      </c>
      <c r="E324" s="100">
        <f t="shared" si="165"/>
        <v>95</v>
      </c>
      <c r="F324" s="101" t="s">
        <v>20</v>
      </c>
      <c r="G324" s="119">
        <f t="shared" si="184"/>
        <v>2.3437499999999997E-2</v>
      </c>
      <c r="H324" s="115">
        <v>0</v>
      </c>
      <c r="I324" s="119">
        <f t="shared" si="163"/>
        <v>-54.613333333333344</v>
      </c>
      <c r="J324" s="115">
        <f t="shared" si="166"/>
        <v>-8.9600000000000009</v>
      </c>
      <c r="K324" s="103">
        <f t="shared" si="167"/>
        <v>0.51</v>
      </c>
      <c r="L324" s="115">
        <f t="shared" si="168"/>
        <v>6.3281250000000004E-3</v>
      </c>
      <c r="M324" s="102">
        <f t="shared" si="169"/>
        <v>51.099609375</v>
      </c>
      <c r="N324" s="96">
        <f t="shared" si="185"/>
        <v>49.237196180555557</v>
      </c>
      <c r="O324" s="96">
        <f t="shared" si="177"/>
        <v>24.999999999999996</v>
      </c>
      <c r="P324" s="104">
        <f t="shared" si="178"/>
        <v>0</v>
      </c>
      <c r="Q324" s="103">
        <f t="shared" si="170"/>
        <v>-45</v>
      </c>
      <c r="R324" s="96">
        <f t="shared" si="171"/>
        <v>0</v>
      </c>
      <c r="S324" s="124">
        <f t="shared" si="172"/>
        <v>0.74736842105263157</v>
      </c>
      <c r="T324" s="104">
        <f t="shared" si="173"/>
        <v>-224.21052631578948</v>
      </c>
      <c r="U324" s="124">
        <f t="shared" si="179"/>
        <v>45</v>
      </c>
      <c r="V324" s="96">
        <f t="shared" si="180"/>
        <v>0</v>
      </c>
      <c r="W324" s="124">
        <f t="shared" si="181"/>
        <v>2.094736842105263</v>
      </c>
      <c r="X324" s="96">
        <f t="shared" si="182"/>
        <v>7.2229419703103916</v>
      </c>
      <c r="Y324" s="34">
        <f t="shared" si="174"/>
        <v>-1182.608695652174</v>
      </c>
      <c r="Z324" s="96">
        <f t="shared" si="175"/>
        <v>40</v>
      </c>
      <c r="AA324" s="96">
        <f t="shared" si="183"/>
        <v>0</v>
      </c>
      <c r="AC324" s="104">
        <f t="shared" si="164"/>
        <v>-1355.7196125929636</v>
      </c>
      <c r="AD324" s="104">
        <f t="shared" si="176"/>
        <v>548.77820018750856</v>
      </c>
    </row>
    <row r="325" spans="1:30" x14ac:dyDescent="0.25">
      <c r="A325" s="97">
        <v>-0.7</v>
      </c>
      <c r="B325" s="96">
        <v>25</v>
      </c>
      <c r="C325" s="130" t="s">
        <v>23</v>
      </c>
      <c r="D325" s="113" t="s">
        <v>1</v>
      </c>
      <c r="E325" s="100">
        <f t="shared" si="165"/>
        <v>95</v>
      </c>
      <c r="F325" s="101" t="s">
        <v>20</v>
      </c>
      <c r="G325" s="119">
        <f t="shared" si="184"/>
        <v>2.7237354085603113E-2</v>
      </c>
      <c r="H325" s="115">
        <v>0</v>
      </c>
      <c r="I325" s="119">
        <f t="shared" si="163"/>
        <v>-55.040833333333332</v>
      </c>
      <c r="J325" s="115">
        <f t="shared" si="166"/>
        <v>-8.3524999999999991</v>
      </c>
      <c r="K325" s="103">
        <f t="shared" si="167"/>
        <v>0.57750000000000001</v>
      </c>
      <c r="L325" s="115">
        <f t="shared" si="168"/>
        <v>8.42088197146563E-3</v>
      </c>
      <c r="M325" s="102">
        <f t="shared" si="169"/>
        <v>67.998621919584963</v>
      </c>
      <c r="N325" s="96">
        <f t="shared" si="185"/>
        <v>49.109004478378971</v>
      </c>
      <c r="O325" s="96">
        <f t="shared" si="177"/>
        <v>25</v>
      </c>
      <c r="P325" s="104">
        <f t="shared" si="178"/>
        <v>0</v>
      </c>
      <c r="Q325" s="103">
        <f t="shared" si="170"/>
        <v>-45</v>
      </c>
      <c r="R325" s="96">
        <f t="shared" si="171"/>
        <v>0</v>
      </c>
      <c r="S325" s="124">
        <f t="shared" si="172"/>
        <v>0.65263157894736845</v>
      </c>
      <c r="T325" s="104">
        <f t="shared" si="173"/>
        <v>-195.78947368421052</v>
      </c>
      <c r="U325" s="124">
        <f t="shared" si="179"/>
        <v>45</v>
      </c>
      <c r="V325" s="96">
        <f t="shared" si="180"/>
        <v>0</v>
      </c>
      <c r="W325" s="124">
        <f t="shared" si="181"/>
        <v>2.0052631578947366</v>
      </c>
      <c r="X325" s="96">
        <f t="shared" si="182"/>
        <v>7.1334682860998653</v>
      </c>
      <c r="Y325" s="34">
        <f t="shared" si="174"/>
        <v>-1182.608695652174</v>
      </c>
      <c r="Z325" s="96">
        <f t="shared" si="175"/>
        <v>40</v>
      </c>
      <c r="AA325" s="96">
        <f t="shared" si="183"/>
        <v>0</v>
      </c>
      <c r="AC325" s="104">
        <f t="shared" si="164"/>
        <v>-1310.3995474167996</v>
      </c>
      <c r="AD325" s="104">
        <f t="shared" si="176"/>
        <v>527.75529513503932</v>
      </c>
    </row>
    <row r="326" spans="1:30" x14ac:dyDescent="0.25">
      <c r="A326" s="97">
        <v>-0.8</v>
      </c>
      <c r="B326" s="96">
        <v>25</v>
      </c>
      <c r="C326" s="130" t="s">
        <v>23</v>
      </c>
      <c r="D326" s="113" t="s">
        <v>1</v>
      </c>
      <c r="E326" s="100">
        <f t="shared" si="165"/>
        <v>95</v>
      </c>
      <c r="F326" s="101" t="s">
        <v>20</v>
      </c>
      <c r="G326" s="119">
        <f t="shared" si="184"/>
        <v>3.1007751937984496E-2</v>
      </c>
      <c r="H326" s="115">
        <v>0</v>
      </c>
      <c r="I326" s="119">
        <f t="shared" si="163"/>
        <v>-55.47</v>
      </c>
      <c r="J326" s="115">
        <f t="shared" si="166"/>
        <v>-7.74</v>
      </c>
      <c r="K326" s="103">
        <f t="shared" si="167"/>
        <v>0.64</v>
      </c>
      <c r="L326" s="115">
        <f t="shared" si="168"/>
        <v>1.0749354005167959E-2</v>
      </c>
      <c r="M326" s="104">
        <f t="shared" si="169"/>
        <v>86.801033591731269</v>
      </c>
      <c r="N326" s="96">
        <f t="shared" si="185"/>
        <v>48.980322003577818</v>
      </c>
      <c r="O326" s="96">
        <f t="shared" si="177"/>
        <v>25.000000000000004</v>
      </c>
      <c r="P326" s="104">
        <f t="shared" si="178"/>
        <v>0</v>
      </c>
      <c r="Q326" s="103">
        <f t="shared" si="170"/>
        <v>-45</v>
      </c>
      <c r="R326" s="96">
        <f t="shared" si="171"/>
        <v>0</v>
      </c>
      <c r="S326" s="124">
        <f t="shared" si="172"/>
        <v>0.55789473684210544</v>
      </c>
      <c r="T326" s="104">
        <f t="shared" si="173"/>
        <v>-167.36842105263162</v>
      </c>
      <c r="U326" s="124">
        <f t="shared" si="179"/>
        <v>45</v>
      </c>
      <c r="V326" s="96">
        <f t="shared" si="180"/>
        <v>0</v>
      </c>
      <c r="W326" s="124">
        <f t="shared" si="181"/>
        <v>1.9157894736842109</v>
      </c>
      <c r="X326" s="96">
        <f t="shared" si="182"/>
        <v>7.0439946018893398</v>
      </c>
      <c r="Y326" s="34">
        <f t="shared" si="174"/>
        <v>-1182.608695652174</v>
      </c>
      <c r="Z326" s="96">
        <f t="shared" si="175"/>
        <v>40</v>
      </c>
      <c r="AA326" s="96">
        <f t="shared" si="183"/>
        <v>0</v>
      </c>
      <c r="AC326" s="104">
        <f t="shared" si="164"/>
        <v>-1263.1760831130744</v>
      </c>
      <c r="AD326" s="104">
        <f t="shared" si="176"/>
        <v>505.84384197889011</v>
      </c>
    </row>
    <row r="327" spans="1:30" x14ac:dyDescent="0.25">
      <c r="A327" s="97">
        <v>-0.9</v>
      </c>
      <c r="B327" s="96">
        <v>25</v>
      </c>
      <c r="C327" s="130" t="s">
        <v>23</v>
      </c>
      <c r="D327" s="113" t="s">
        <v>1</v>
      </c>
      <c r="E327" s="100">
        <f t="shared" si="165"/>
        <v>95</v>
      </c>
      <c r="F327" s="101" t="s">
        <v>20</v>
      </c>
      <c r="G327" s="119">
        <f t="shared" si="184"/>
        <v>3.4749034749034749E-2</v>
      </c>
      <c r="H327" s="115">
        <v>0</v>
      </c>
      <c r="I327" s="119">
        <f t="shared" si="163"/>
        <v>-55.900833333333331</v>
      </c>
      <c r="J327" s="115">
        <f t="shared" si="166"/>
        <v>-7.1224999999999996</v>
      </c>
      <c r="K327" s="103">
        <f t="shared" si="167"/>
        <v>0.69750000000000001</v>
      </c>
      <c r="L327" s="115">
        <f t="shared" si="168"/>
        <v>1.3291505791505794E-2</v>
      </c>
      <c r="M327" s="104">
        <f t="shared" si="169"/>
        <v>107.32890926640928</v>
      </c>
      <c r="N327" s="96">
        <f t="shared" si="185"/>
        <v>48.851067454008628</v>
      </c>
      <c r="O327" s="96">
        <f t="shared" si="177"/>
        <v>25</v>
      </c>
      <c r="P327" s="104">
        <f t="shared" si="178"/>
        <v>0</v>
      </c>
      <c r="Q327" s="103">
        <f t="shared" si="170"/>
        <v>-45</v>
      </c>
      <c r="R327" s="96">
        <f t="shared" si="171"/>
        <v>0</v>
      </c>
      <c r="S327" s="124">
        <f t="shared" si="172"/>
        <v>0.46315789473684188</v>
      </c>
      <c r="T327" s="104">
        <f t="shared" si="173"/>
        <v>-138.94736842105254</v>
      </c>
      <c r="U327" s="124">
        <f t="shared" si="179"/>
        <v>45</v>
      </c>
      <c r="V327" s="96">
        <f t="shared" si="180"/>
        <v>0</v>
      </c>
      <c r="W327" s="124">
        <f t="shared" si="181"/>
        <v>1.8263157894736839</v>
      </c>
      <c r="X327" s="96">
        <f t="shared" si="182"/>
        <v>6.9545209176788125</v>
      </c>
      <c r="Y327" s="34">
        <f t="shared" si="174"/>
        <v>-1182.608695652174</v>
      </c>
      <c r="Z327" s="96">
        <f t="shared" si="175"/>
        <v>40</v>
      </c>
      <c r="AA327" s="96">
        <f t="shared" si="183"/>
        <v>0</v>
      </c>
      <c r="AC327" s="104">
        <f t="shared" si="164"/>
        <v>-1214.2271548068172</v>
      </c>
      <c r="AD327" s="104">
        <f t="shared" si="176"/>
        <v>483.13847618695792</v>
      </c>
    </row>
    <row r="328" spans="1:30" x14ac:dyDescent="0.25">
      <c r="A328" s="97">
        <v>-1</v>
      </c>
      <c r="B328" s="96">
        <v>25</v>
      </c>
      <c r="C328" s="130" t="s">
        <v>23</v>
      </c>
      <c r="D328" s="113" t="s">
        <v>1</v>
      </c>
      <c r="E328" s="100">
        <f t="shared" si="165"/>
        <v>95</v>
      </c>
      <c r="F328" s="101" t="s">
        <v>20</v>
      </c>
      <c r="G328" s="119">
        <f t="shared" si="184"/>
        <v>3.8461538461538464E-2</v>
      </c>
      <c r="H328" s="115">
        <v>0</v>
      </c>
      <c r="I328" s="119">
        <f t="shared" si="163"/>
        <v>-56.333333333333336</v>
      </c>
      <c r="J328" s="115">
        <f t="shared" si="166"/>
        <v>-6.5</v>
      </c>
      <c r="K328" s="103">
        <f t="shared" si="167"/>
        <v>0.75</v>
      </c>
      <c r="L328" s="115">
        <f t="shared" si="168"/>
        <v>1.6025641025641024E-2</v>
      </c>
      <c r="M328" s="104">
        <f t="shared" si="169"/>
        <v>129.40705128205127</v>
      </c>
      <c r="N328" s="96">
        <f t="shared" si="185"/>
        <v>48.721153846153847</v>
      </c>
      <c r="O328" s="96">
        <f t="shared" si="177"/>
        <v>25</v>
      </c>
      <c r="P328" s="104">
        <f t="shared" si="178"/>
        <v>0</v>
      </c>
      <c r="Q328" s="103">
        <f t="shared" si="170"/>
        <v>-45</v>
      </c>
      <c r="R328" s="96">
        <f t="shared" si="171"/>
        <v>0</v>
      </c>
      <c r="S328" s="124">
        <f t="shared" si="172"/>
        <v>0.36842105263157898</v>
      </c>
      <c r="T328" s="104">
        <f t="shared" si="173"/>
        <v>-110.52631578947371</v>
      </c>
      <c r="U328" s="124">
        <f t="shared" si="179"/>
        <v>45</v>
      </c>
      <c r="V328" s="96">
        <f t="shared" si="180"/>
        <v>0</v>
      </c>
      <c r="W328" s="124">
        <f t="shared" si="181"/>
        <v>1.736842105263158</v>
      </c>
      <c r="X328" s="96">
        <f t="shared" si="182"/>
        <v>6.865047233468287</v>
      </c>
      <c r="Y328" s="34">
        <f t="shared" si="174"/>
        <v>-1182.608695652174</v>
      </c>
      <c r="Z328" s="96">
        <f t="shared" si="175"/>
        <v>40</v>
      </c>
      <c r="AA328" s="96">
        <f t="shared" si="183"/>
        <v>0</v>
      </c>
      <c r="AC328" s="104">
        <f t="shared" si="164"/>
        <v>-1163.7279601595965</v>
      </c>
      <c r="AD328" s="104">
        <f t="shared" si="176"/>
        <v>459.73171182323335</v>
      </c>
    </row>
    <row r="329" spans="1:30" x14ac:dyDescent="0.25">
      <c r="A329" s="97">
        <v>-1.1000000000000001</v>
      </c>
      <c r="B329" s="96">
        <v>25</v>
      </c>
      <c r="C329" s="130" t="s">
        <v>23</v>
      </c>
      <c r="D329" s="113" t="s">
        <v>1</v>
      </c>
      <c r="E329" s="100">
        <f t="shared" si="165"/>
        <v>95</v>
      </c>
      <c r="F329" s="101" t="s">
        <v>20</v>
      </c>
      <c r="G329" s="119">
        <f t="shared" si="184"/>
        <v>4.2145593869731802E-2</v>
      </c>
      <c r="H329" s="115">
        <v>0</v>
      </c>
      <c r="I329" s="119">
        <f t="shared" si="163"/>
        <v>-56.767500000000005</v>
      </c>
      <c r="J329" s="115">
        <f t="shared" si="166"/>
        <v>-5.8724999999999996</v>
      </c>
      <c r="K329" s="103">
        <f t="shared" si="167"/>
        <v>0.7975000000000001</v>
      </c>
      <c r="L329" s="115">
        <f t="shared" si="168"/>
        <v>1.8930395913154541E-2</v>
      </c>
      <c r="M329" s="104">
        <f t="shared" si="169"/>
        <v>152.86294699872292</v>
      </c>
      <c r="N329" s="96">
        <f t="shared" si="185"/>
        <v>48.590487919305652</v>
      </c>
      <c r="O329" s="96">
        <f t="shared" si="177"/>
        <v>25</v>
      </c>
      <c r="P329" s="104">
        <f t="shared" si="178"/>
        <v>0</v>
      </c>
      <c r="Q329" s="103">
        <f t="shared" si="170"/>
        <v>-45</v>
      </c>
      <c r="R329" s="96">
        <f t="shared" si="171"/>
        <v>0</v>
      </c>
      <c r="S329" s="124">
        <f t="shared" si="172"/>
        <v>0.27368421052631575</v>
      </c>
      <c r="T329" s="104">
        <f t="shared" si="173"/>
        <v>-82.105263157894726</v>
      </c>
      <c r="U329" s="124">
        <f t="shared" si="179"/>
        <v>45</v>
      </c>
      <c r="V329" s="96">
        <f t="shared" si="180"/>
        <v>0</v>
      </c>
      <c r="W329" s="124">
        <f t="shared" si="181"/>
        <v>1.6473684210526316</v>
      </c>
      <c r="X329" s="96">
        <f t="shared" si="182"/>
        <v>6.7755735492577607</v>
      </c>
      <c r="Y329" s="34">
        <f t="shared" si="174"/>
        <v>-1182.608695652174</v>
      </c>
      <c r="Z329" s="96">
        <f t="shared" si="175"/>
        <v>40</v>
      </c>
      <c r="AA329" s="96">
        <f t="shared" si="183"/>
        <v>0</v>
      </c>
      <c r="AC329" s="104">
        <f t="shared" si="164"/>
        <v>-1111.8510118113459</v>
      </c>
      <c r="AD329" s="104">
        <f t="shared" si="176"/>
        <v>435.71399488741315</v>
      </c>
    </row>
    <row r="330" spans="1:30" x14ac:dyDescent="0.25">
      <c r="A330" s="97">
        <v>-1.2</v>
      </c>
      <c r="B330" s="96">
        <v>25</v>
      </c>
      <c r="C330" s="130" t="s">
        <v>23</v>
      </c>
      <c r="D330" s="113" t="s">
        <v>1</v>
      </c>
      <c r="E330" s="100">
        <f t="shared" si="165"/>
        <v>95</v>
      </c>
      <c r="F330" s="101" t="s">
        <v>20</v>
      </c>
      <c r="G330" s="119">
        <f t="shared" si="184"/>
        <v>4.5801526717557252E-2</v>
      </c>
      <c r="H330" s="115">
        <v>0</v>
      </c>
      <c r="I330" s="119">
        <f t="shared" si="163"/>
        <v>-57.203333333333326</v>
      </c>
      <c r="J330" s="115">
        <f t="shared" si="166"/>
        <v>-5.2399999999999993</v>
      </c>
      <c r="K330" s="103">
        <f t="shared" si="167"/>
        <v>0.84</v>
      </c>
      <c r="L330" s="115">
        <f t="shared" si="168"/>
        <v>2.1984732824427484E-2</v>
      </c>
      <c r="M330" s="104">
        <f t="shared" si="169"/>
        <v>177.52671755725194</v>
      </c>
      <c r="N330" s="96">
        <f t="shared" si="185"/>
        <v>48.458969465648856</v>
      </c>
      <c r="O330" s="96">
        <f t="shared" si="177"/>
        <v>25</v>
      </c>
      <c r="P330" s="104">
        <f t="shared" si="178"/>
        <v>0</v>
      </c>
      <c r="Q330" s="103">
        <f t="shared" si="170"/>
        <v>-45</v>
      </c>
      <c r="R330" s="96">
        <f t="shared" si="171"/>
        <v>0</v>
      </c>
      <c r="S330" s="124">
        <f t="shared" si="172"/>
        <v>0.17894736842105274</v>
      </c>
      <c r="T330" s="104">
        <f t="shared" si="173"/>
        <v>-53.684210526315823</v>
      </c>
      <c r="U330" s="124">
        <f t="shared" si="179"/>
        <v>45</v>
      </c>
      <c r="V330" s="96">
        <f t="shared" si="180"/>
        <v>0</v>
      </c>
      <c r="W330" s="124">
        <f t="shared" si="181"/>
        <v>1.5578947368421054</v>
      </c>
      <c r="X330" s="96">
        <f t="shared" si="182"/>
        <v>6.6860998650472343</v>
      </c>
      <c r="Y330" s="34">
        <f t="shared" si="174"/>
        <v>-1182.608695652174</v>
      </c>
      <c r="Z330" s="96">
        <f t="shared" si="175"/>
        <v>40</v>
      </c>
      <c r="AA330" s="96">
        <f t="shared" si="183"/>
        <v>0</v>
      </c>
      <c r="AC330" s="104">
        <f t="shared" si="164"/>
        <v>-1058.7661886212379</v>
      </c>
      <c r="AD330" s="104">
        <f t="shared" si="176"/>
        <v>411.17375514327432</v>
      </c>
    </row>
    <row r="331" spans="1:30" x14ac:dyDescent="0.25">
      <c r="A331" s="97">
        <v>-1.3</v>
      </c>
      <c r="B331" s="96">
        <v>25</v>
      </c>
      <c r="C331" s="130" t="s">
        <v>23</v>
      </c>
      <c r="D331" s="113" t="s">
        <v>1</v>
      </c>
      <c r="E331" s="100">
        <f t="shared" si="165"/>
        <v>95</v>
      </c>
      <c r="F331" s="101" t="s">
        <v>20</v>
      </c>
      <c r="G331" s="119">
        <f t="shared" si="184"/>
        <v>4.9429657794676805E-2</v>
      </c>
      <c r="H331" s="115">
        <v>0</v>
      </c>
      <c r="I331" s="119">
        <f t="shared" si="163"/>
        <v>-57.64083333333334</v>
      </c>
      <c r="J331" s="115">
        <f t="shared" si="166"/>
        <v>-4.6025000000000009</v>
      </c>
      <c r="K331" s="103">
        <f t="shared" si="167"/>
        <v>0.87749999999999995</v>
      </c>
      <c r="L331" s="115">
        <f t="shared" si="168"/>
        <v>2.5167934093789601E-2</v>
      </c>
      <c r="M331" s="104">
        <f t="shared" si="169"/>
        <v>203.23106780735102</v>
      </c>
      <c r="N331" s="96">
        <f t="shared" si="185"/>
        <v>48.326490575196182</v>
      </c>
      <c r="O331" s="96">
        <f t="shared" si="177"/>
        <v>25</v>
      </c>
      <c r="P331" s="104">
        <f t="shared" si="178"/>
        <v>0</v>
      </c>
      <c r="Q331" s="103">
        <f t="shared" si="170"/>
        <v>-45</v>
      </c>
      <c r="R331" s="96">
        <f t="shared" si="171"/>
        <v>0</v>
      </c>
      <c r="S331" s="124">
        <f t="shared" si="172"/>
        <v>8.4210526315789513E-2</v>
      </c>
      <c r="T331" s="104">
        <f t="shared" si="173"/>
        <v>-25.263157894736853</v>
      </c>
      <c r="U331" s="124">
        <f t="shared" si="179"/>
        <v>45</v>
      </c>
      <c r="V331" s="96">
        <f t="shared" si="180"/>
        <v>0</v>
      </c>
      <c r="W331" s="124">
        <f t="shared" si="181"/>
        <v>1.4684210526315791</v>
      </c>
      <c r="X331" s="96">
        <f t="shared" si="182"/>
        <v>6.5966261808367079</v>
      </c>
      <c r="Y331" s="34">
        <f t="shared" si="174"/>
        <v>-1182.608695652174</v>
      </c>
      <c r="Z331" s="96">
        <f t="shared" si="175"/>
        <v>40</v>
      </c>
      <c r="AA331" s="96">
        <f t="shared" si="183"/>
        <v>0</v>
      </c>
      <c r="AC331" s="104">
        <f t="shared" si="164"/>
        <v>-1004.6407857395598</v>
      </c>
      <c r="AD331" s="104">
        <f t="shared" si="176"/>
        <v>386.19745648371116</v>
      </c>
    </row>
    <row r="332" spans="1:30" x14ac:dyDescent="0.25">
      <c r="A332" s="97">
        <v>-1.4</v>
      </c>
      <c r="B332" s="96">
        <v>25</v>
      </c>
      <c r="C332" s="130" t="s">
        <v>23</v>
      </c>
      <c r="D332" s="113" t="s">
        <v>1</v>
      </c>
      <c r="E332" s="100">
        <f t="shared" si="165"/>
        <v>95</v>
      </c>
      <c r="F332" s="101" t="s">
        <v>20</v>
      </c>
      <c r="G332" s="119">
        <f t="shared" si="184"/>
        <v>5.3030303030303032E-2</v>
      </c>
      <c r="H332" s="115">
        <v>0</v>
      </c>
      <c r="I332" s="119">
        <f t="shared" si="163"/>
        <v>-58.079999999999991</v>
      </c>
      <c r="J332" s="115">
        <f t="shared" si="166"/>
        <v>-3.9599999999999991</v>
      </c>
      <c r="K332" s="103">
        <f t="shared" si="167"/>
        <v>0.90999999999999992</v>
      </c>
      <c r="L332" s="115">
        <f t="shared" si="168"/>
        <v>2.8459595959595962E-2</v>
      </c>
      <c r="M332" s="104">
        <f t="shared" si="169"/>
        <v>229.81123737373738</v>
      </c>
      <c r="N332" s="96">
        <f t="shared" si="185"/>
        <v>48.192934782608695</v>
      </c>
      <c r="O332" s="96">
        <f t="shared" si="177"/>
        <v>25</v>
      </c>
      <c r="P332" s="104">
        <f t="shared" si="178"/>
        <v>0</v>
      </c>
      <c r="Q332" s="103">
        <f t="shared" si="170"/>
        <v>-45</v>
      </c>
      <c r="R332" s="96">
        <f t="shared" si="171"/>
        <v>0</v>
      </c>
      <c r="S332" s="124">
        <f t="shared" si="172"/>
        <v>-1.0526315789473717E-2</v>
      </c>
      <c r="T332" s="104">
        <f t="shared" si="173"/>
        <v>3.1578947368421151</v>
      </c>
      <c r="U332" s="124">
        <f t="shared" si="179"/>
        <v>45</v>
      </c>
      <c r="V332" s="96">
        <f t="shared" si="180"/>
        <v>0.26771468144044536</v>
      </c>
      <c r="W332" s="124">
        <f t="shared" si="181"/>
        <v>1.3789473684210525</v>
      </c>
      <c r="X332" s="96">
        <f t="shared" si="182"/>
        <v>6.5071524966261816</v>
      </c>
      <c r="Y332" s="34">
        <f t="shared" si="174"/>
        <v>-1182.608695652174</v>
      </c>
      <c r="Z332" s="96">
        <f t="shared" si="175"/>
        <v>40</v>
      </c>
      <c r="AA332" s="96">
        <f t="shared" si="183"/>
        <v>0</v>
      </c>
      <c r="AC332" s="104">
        <f t="shared" si="164"/>
        <v>-949.90727822303495</v>
      </c>
      <c r="AD332" s="104">
        <f t="shared" si="176"/>
        <v>360.99011748530756</v>
      </c>
    </row>
    <row r="333" spans="1:30" x14ac:dyDescent="0.25">
      <c r="A333" s="97">
        <v>-1.5</v>
      </c>
      <c r="B333" s="96">
        <v>25</v>
      </c>
      <c r="C333" s="130" t="s">
        <v>23</v>
      </c>
      <c r="D333" s="113" t="s">
        <v>1</v>
      </c>
      <c r="E333" s="100">
        <f t="shared" si="165"/>
        <v>95</v>
      </c>
      <c r="F333" s="101" t="s">
        <v>20</v>
      </c>
      <c r="G333" s="119">
        <f t="shared" si="184"/>
        <v>5.6603773584905662E-2</v>
      </c>
      <c r="H333" s="115">
        <v>0</v>
      </c>
      <c r="I333" s="119">
        <f t="shared" si="163"/>
        <v>-58.520833333333336</v>
      </c>
      <c r="J333" s="115">
        <f t="shared" si="166"/>
        <v>-3.3125</v>
      </c>
      <c r="K333" s="103">
        <f t="shared" si="167"/>
        <v>0.9375</v>
      </c>
      <c r="L333" s="115">
        <f t="shared" si="168"/>
        <v>3.1839622641509434E-2</v>
      </c>
      <c r="M333" s="104">
        <f t="shared" si="169"/>
        <v>257.10495283018867</v>
      </c>
      <c r="N333" s="96">
        <f t="shared" si="185"/>
        <v>48.058176100628934</v>
      </c>
      <c r="O333" s="96">
        <f t="shared" si="177"/>
        <v>24.999999999999996</v>
      </c>
      <c r="P333" s="104">
        <f t="shared" si="178"/>
        <v>0</v>
      </c>
      <c r="Q333" s="103">
        <f t="shared" si="170"/>
        <v>-45</v>
      </c>
      <c r="R333" s="96">
        <f t="shared" si="171"/>
        <v>0</v>
      </c>
      <c r="S333" s="124">
        <f t="shared" si="172"/>
        <v>-0.10526315789473695</v>
      </c>
      <c r="T333" s="104">
        <f t="shared" si="173"/>
        <v>31.578947368421083</v>
      </c>
      <c r="U333" s="124">
        <f t="shared" si="179"/>
        <v>45</v>
      </c>
      <c r="V333" s="96">
        <f t="shared" si="180"/>
        <v>2.6135734072022192</v>
      </c>
      <c r="W333" s="124">
        <f t="shared" si="181"/>
        <v>1.2894736842105261</v>
      </c>
      <c r="X333" s="96">
        <f t="shared" si="182"/>
        <v>6.4176788124156552</v>
      </c>
      <c r="Y333" s="34">
        <f t="shared" si="174"/>
        <v>-1182.608695652174</v>
      </c>
      <c r="Z333" s="96">
        <f t="shared" si="175"/>
        <v>40</v>
      </c>
      <c r="AA333" s="96">
        <f t="shared" si="183"/>
        <v>0</v>
      </c>
      <c r="AC333" s="104">
        <f t="shared" si="164"/>
        <v>-896.53836886076647</v>
      </c>
      <c r="AD333" s="104">
        <f t="shared" si="176"/>
        <v>336.44910898375002</v>
      </c>
    </row>
    <row r="334" spans="1:30" x14ac:dyDescent="0.25">
      <c r="A334" s="97">
        <v>-1.6</v>
      </c>
      <c r="B334" s="96">
        <v>25</v>
      </c>
      <c r="C334" s="130" t="s">
        <v>23</v>
      </c>
      <c r="D334" s="113" t="s">
        <v>1</v>
      </c>
      <c r="E334" s="100">
        <f t="shared" si="165"/>
        <v>95</v>
      </c>
      <c r="F334" s="101" t="s">
        <v>20</v>
      </c>
      <c r="G334" s="119">
        <f t="shared" si="184"/>
        <v>6.0150375939849621E-2</v>
      </c>
      <c r="H334" s="115">
        <v>0</v>
      </c>
      <c r="I334" s="119">
        <f t="shared" si="163"/>
        <v>-58.963333333333338</v>
      </c>
      <c r="J334" s="115">
        <f t="shared" si="166"/>
        <v>-2.66</v>
      </c>
      <c r="K334" s="103">
        <f t="shared" si="167"/>
        <v>0.96</v>
      </c>
      <c r="L334" s="115">
        <f t="shared" si="168"/>
        <v>3.5288220551378438E-2</v>
      </c>
      <c r="M334" s="104">
        <f t="shared" si="169"/>
        <v>284.95238095238091</v>
      </c>
      <c r="N334" s="96">
        <f t="shared" si="185"/>
        <v>47.922077922077925</v>
      </c>
      <c r="O334" s="96">
        <f t="shared" si="177"/>
        <v>25</v>
      </c>
      <c r="P334" s="104">
        <f t="shared" si="178"/>
        <v>0</v>
      </c>
      <c r="Q334" s="103">
        <f t="shared" si="170"/>
        <v>-45</v>
      </c>
      <c r="R334" s="96">
        <f t="shared" si="171"/>
        <v>0</v>
      </c>
      <c r="S334" s="124">
        <f t="shared" si="172"/>
        <v>-0.19999999999999996</v>
      </c>
      <c r="T334" s="104">
        <f t="shared" si="173"/>
        <v>59.999999999999986</v>
      </c>
      <c r="U334" s="124">
        <f t="shared" si="179"/>
        <v>45</v>
      </c>
      <c r="V334" s="96">
        <f t="shared" si="180"/>
        <v>4.8449999999999989</v>
      </c>
      <c r="W334" s="124">
        <f t="shared" si="181"/>
        <v>1.2000000000000002</v>
      </c>
      <c r="X334" s="96">
        <f t="shared" si="182"/>
        <v>6.3282051282051288</v>
      </c>
      <c r="Y334" s="34">
        <f t="shared" si="174"/>
        <v>-1182.608695652174</v>
      </c>
      <c r="Z334" s="96">
        <f t="shared" si="175"/>
        <v>40</v>
      </c>
      <c r="AA334" s="96">
        <f t="shared" si="183"/>
        <v>0</v>
      </c>
      <c r="AC334" s="104">
        <f t="shared" si="164"/>
        <v>-842.50131469979306</v>
      </c>
      <c r="AD334" s="104">
        <f t="shared" si="176"/>
        <v>311.66862622005328</v>
      </c>
    </row>
    <row r="335" spans="1:30" x14ac:dyDescent="0.25">
      <c r="A335" s="97">
        <v>-1.7</v>
      </c>
      <c r="B335" s="96">
        <v>25</v>
      </c>
      <c r="C335" s="130" t="s">
        <v>23</v>
      </c>
      <c r="D335" s="113" t="s">
        <v>1</v>
      </c>
      <c r="E335" s="100">
        <f t="shared" si="165"/>
        <v>95</v>
      </c>
      <c r="F335" s="101" t="s">
        <v>20</v>
      </c>
      <c r="G335" s="119">
        <f t="shared" si="184"/>
        <v>6.3670411985018729E-2</v>
      </c>
      <c r="H335" s="115">
        <v>0</v>
      </c>
      <c r="I335" s="119">
        <f t="shared" si="163"/>
        <v>-59.407499999999999</v>
      </c>
      <c r="J335" s="115">
        <f t="shared" si="166"/>
        <v>-2.0024999999999995</v>
      </c>
      <c r="K335" s="103">
        <f t="shared" si="167"/>
        <v>0.97750000000000004</v>
      </c>
      <c r="L335" s="115">
        <f t="shared" si="168"/>
        <v>3.8785892634207245E-2</v>
      </c>
      <c r="M335" s="104">
        <f t="shared" si="169"/>
        <v>313.1960830212235</v>
      </c>
      <c r="N335" s="96">
        <f t="shared" si="185"/>
        <v>47.784491769009669</v>
      </c>
      <c r="O335" s="96">
        <f t="shared" si="177"/>
        <v>25.000000000000004</v>
      </c>
      <c r="P335" s="104">
        <f t="shared" si="178"/>
        <v>0</v>
      </c>
      <c r="Q335" s="103">
        <f t="shared" si="170"/>
        <v>-45</v>
      </c>
      <c r="R335" s="96">
        <f t="shared" si="171"/>
        <v>0</v>
      </c>
      <c r="S335" s="124">
        <f t="shared" si="172"/>
        <v>-0.29473684210526296</v>
      </c>
      <c r="T335" s="104">
        <f t="shared" si="173"/>
        <v>88.421052631578902</v>
      </c>
      <c r="U335" s="124">
        <f t="shared" si="179"/>
        <v>45</v>
      </c>
      <c r="V335" s="96">
        <f t="shared" si="180"/>
        <v>6.9619944598337913</v>
      </c>
      <c r="W335" s="124">
        <f t="shared" si="181"/>
        <v>1.110526315789474</v>
      </c>
      <c r="X335" s="96">
        <f t="shared" si="182"/>
        <v>6.2387314439946024</v>
      </c>
      <c r="Y335" s="34">
        <f t="shared" si="174"/>
        <v>-1182.608695652174</v>
      </c>
      <c r="Z335" s="96">
        <f t="shared" si="175"/>
        <v>40</v>
      </c>
      <c r="AA335" s="96">
        <f t="shared" si="183"/>
        <v>0</v>
      </c>
      <c r="AC335" s="104">
        <f t="shared" si="164"/>
        <v>-787.95355445920541</v>
      </c>
      <c r="AD335" s="104">
        <f t="shared" si="176"/>
        <v>286.72774557144703</v>
      </c>
    </row>
    <row r="336" spans="1:30" x14ac:dyDescent="0.25">
      <c r="A336" s="97">
        <v>-1.8</v>
      </c>
      <c r="B336" s="96">
        <v>25</v>
      </c>
      <c r="C336" s="130" t="s">
        <v>23</v>
      </c>
      <c r="D336" s="113" t="s">
        <v>1</v>
      </c>
      <c r="E336" s="100">
        <f t="shared" si="165"/>
        <v>95</v>
      </c>
      <c r="F336" s="101" t="s">
        <v>20</v>
      </c>
      <c r="G336" s="119">
        <f t="shared" si="184"/>
        <v>6.7164179104477612E-2</v>
      </c>
      <c r="H336" s="115">
        <v>0</v>
      </c>
      <c r="I336" s="119">
        <f t="shared" si="163"/>
        <v>-59.853333333333332</v>
      </c>
      <c r="J336" s="115">
        <f t="shared" si="166"/>
        <v>-1.3399999999999999</v>
      </c>
      <c r="K336" s="103">
        <f t="shared" si="167"/>
        <v>0.99</v>
      </c>
      <c r="L336" s="115">
        <f t="shared" si="168"/>
        <v>4.2313432835820897E-2</v>
      </c>
      <c r="M336" s="104">
        <f t="shared" si="169"/>
        <v>341.68097014925377</v>
      </c>
      <c r="N336" s="96">
        <f t="shared" si="185"/>
        <v>47.645255863539447</v>
      </c>
      <c r="O336" s="96">
        <f t="shared" si="177"/>
        <v>25</v>
      </c>
      <c r="P336" s="104">
        <f t="shared" si="178"/>
        <v>0</v>
      </c>
      <c r="Q336" s="103">
        <f t="shared" si="170"/>
        <v>-45</v>
      </c>
      <c r="R336" s="96">
        <f t="shared" si="171"/>
        <v>0</v>
      </c>
      <c r="S336" s="124">
        <f t="shared" si="172"/>
        <v>-0.38947368421052642</v>
      </c>
      <c r="T336" s="104">
        <f t="shared" si="173"/>
        <v>116.84210526315793</v>
      </c>
      <c r="U336" s="124">
        <f t="shared" si="179"/>
        <v>45</v>
      </c>
      <c r="V336" s="96">
        <f t="shared" si="180"/>
        <v>8.9645567867036036</v>
      </c>
      <c r="W336" s="124">
        <f t="shared" si="181"/>
        <v>1.0210526315789472</v>
      </c>
      <c r="X336" s="96">
        <f t="shared" si="182"/>
        <v>6.1492577597840761</v>
      </c>
      <c r="Y336" s="34">
        <f t="shared" si="174"/>
        <v>-1182.608695652174</v>
      </c>
      <c r="Z336" s="96">
        <f t="shared" si="175"/>
        <v>40</v>
      </c>
      <c r="AA336" s="96">
        <f t="shared" si="183"/>
        <v>0</v>
      </c>
      <c r="AC336" s="104">
        <f t="shared" si="164"/>
        <v>-733.05017702646592</v>
      </c>
      <c r="AD336" s="104">
        <f t="shared" si="176"/>
        <v>261.70380898182935</v>
      </c>
    </row>
    <row r="337" spans="1:30" x14ac:dyDescent="0.25">
      <c r="A337" s="97">
        <v>-1.9</v>
      </c>
      <c r="B337" s="96">
        <v>25</v>
      </c>
      <c r="C337" s="130" t="s">
        <v>23</v>
      </c>
      <c r="D337" s="113" t="s">
        <v>1</v>
      </c>
      <c r="E337" s="100">
        <f t="shared" si="165"/>
        <v>95</v>
      </c>
      <c r="F337" s="101" t="s">
        <v>20</v>
      </c>
      <c r="G337" s="119">
        <f t="shared" si="184"/>
        <v>7.0631970260223054E-2</v>
      </c>
      <c r="H337" s="115">
        <v>0</v>
      </c>
      <c r="I337" s="119">
        <f t="shared" si="163"/>
        <v>-60.300833333333323</v>
      </c>
      <c r="J337" s="115">
        <f t="shared" si="166"/>
        <v>-0.67249999999999943</v>
      </c>
      <c r="K337" s="103">
        <f t="shared" si="167"/>
        <v>0.99749999999999994</v>
      </c>
      <c r="L337" s="115">
        <f t="shared" si="168"/>
        <v>4.5851920693928128E-2</v>
      </c>
      <c r="M337" s="104">
        <f t="shared" si="169"/>
        <v>370.25425960346962</v>
      </c>
      <c r="N337" s="96">
        <f t="shared" si="185"/>
        <v>47.504193489890291</v>
      </c>
      <c r="O337" s="96">
        <f t="shared" si="177"/>
        <v>25</v>
      </c>
      <c r="P337" s="104">
        <f t="shared" si="178"/>
        <v>0</v>
      </c>
      <c r="Q337" s="103">
        <f t="shared" si="170"/>
        <v>-45</v>
      </c>
      <c r="R337" s="96">
        <f t="shared" si="171"/>
        <v>0</v>
      </c>
      <c r="S337" s="124">
        <f t="shared" si="172"/>
        <v>-0.48421052631578942</v>
      </c>
      <c r="T337" s="104">
        <f t="shared" si="173"/>
        <v>145.26315789473685</v>
      </c>
      <c r="U337" s="124">
        <f t="shared" si="179"/>
        <v>45</v>
      </c>
      <c r="V337" s="96">
        <f t="shared" si="180"/>
        <v>10.852686980609418</v>
      </c>
      <c r="W337" s="124">
        <f t="shared" si="181"/>
        <v>0.93157894736842106</v>
      </c>
      <c r="X337" s="96">
        <f t="shared" si="182"/>
        <v>6.0597840755735497</v>
      </c>
      <c r="Y337" s="34">
        <f t="shared" si="174"/>
        <v>-1181.6578947368421</v>
      </c>
      <c r="Z337" s="96">
        <f t="shared" si="175"/>
        <v>40</v>
      </c>
      <c r="AA337" s="96">
        <f t="shared" si="183"/>
        <v>0</v>
      </c>
      <c r="AC337" s="104">
        <f t="shared" si="164"/>
        <v>-676.99316421924505</v>
      </c>
      <c r="AD337" s="104">
        <f t="shared" si="176"/>
        <v>236.29214609678652</v>
      </c>
    </row>
    <row r="338" spans="1:30" x14ac:dyDescent="0.25">
      <c r="A338" s="97">
        <v>-2</v>
      </c>
      <c r="B338" s="96">
        <v>25</v>
      </c>
      <c r="C338" s="130" t="s">
        <v>23</v>
      </c>
      <c r="D338" s="113" t="s">
        <v>1</v>
      </c>
      <c r="E338" s="100">
        <f t="shared" si="165"/>
        <v>95</v>
      </c>
      <c r="F338" s="101" t="s">
        <v>20</v>
      </c>
      <c r="G338" s="119">
        <f t="shared" si="184"/>
        <v>7.407407407407407E-2</v>
      </c>
      <c r="H338" s="115">
        <f t="shared" ref="H338:H383" si="186">(A338-$B$10)/(A338-B338)</f>
        <v>0</v>
      </c>
      <c r="I338" s="119">
        <f t="shared" si="163"/>
        <v>-60.75</v>
      </c>
      <c r="J338" s="115">
        <f t="shared" si="166"/>
        <v>0</v>
      </c>
      <c r="K338" s="103">
        <f t="shared" si="167"/>
        <v>1</v>
      </c>
      <c r="L338" s="115">
        <f t="shared" si="168"/>
        <v>4.9382716049382713E-2</v>
      </c>
      <c r="M338" s="104">
        <f t="shared" si="169"/>
        <v>398.76543209876542</v>
      </c>
      <c r="N338" s="96">
        <f t="shared" si="185"/>
        <v>47.361111111111114</v>
      </c>
      <c r="O338" s="96">
        <f t="shared" si="177"/>
        <v>25</v>
      </c>
      <c r="P338" s="104">
        <f t="shared" si="178"/>
        <v>0</v>
      </c>
      <c r="Q338" s="103">
        <f t="shared" si="170"/>
        <v>-45</v>
      </c>
      <c r="R338" s="96">
        <f t="shared" si="171"/>
        <v>0</v>
      </c>
      <c r="S338" s="124">
        <f t="shared" si="172"/>
        <v>-0.57894736842105265</v>
      </c>
      <c r="T338" s="104">
        <f t="shared" si="173"/>
        <v>173.68421052631581</v>
      </c>
      <c r="U338" s="124">
        <f t="shared" si="179"/>
        <v>45</v>
      </c>
      <c r="V338" s="96">
        <f t="shared" si="180"/>
        <v>12.626385041551247</v>
      </c>
      <c r="W338" s="124">
        <f t="shared" si="181"/>
        <v>0.84210526315789469</v>
      </c>
      <c r="X338" s="96">
        <f t="shared" si="182"/>
        <v>5.9703103913630233</v>
      </c>
      <c r="Y338" s="34">
        <f t="shared" si="174"/>
        <v>-1164.2105263157894</v>
      </c>
      <c r="Z338" s="96">
        <f t="shared" si="175"/>
        <v>40</v>
      </c>
      <c r="AA338" s="96">
        <f t="shared" si="183"/>
        <v>0</v>
      </c>
      <c r="AC338" s="104">
        <f t="shared" si="164"/>
        <v>-604.38726873225937</v>
      </c>
      <c r="AD338" s="104">
        <f t="shared" si="176"/>
        <v>204.34844968917307</v>
      </c>
    </row>
    <row r="339" spans="1:30" x14ac:dyDescent="0.25">
      <c r="A339" s="97">
        <v>-2.1</v>
      </c>
      <c r="B339" s="96">
        <v>25</v>
      </c>
      <c r="C339" s="130" t="s">
        <v>23</v>
      </c>
      <c r="D339" s="113" t="s">
        <v>1</v>
      </c>
      <c r="E339" s="100">
        <f t="shared" si="165"/>
        <v>95</v>
      </c>
      <c r="F339" s="101" t="s">
        <v>20</v>
      </c>
      <c r="G339" s="119">
        <f t="shared" si="184"/>
        <v>7.7490774907749083E-2</v>
      </c>
      <c r="H339" s="115">
        <f t="shared" si="186"/>
        <v>3.6900369003690066E-3</v>
      </c>
      <c r="I339" s="119">
        <f t="shared" si="163"/>
        <v>-61.200833333333343</v>
      </c>
      <c r="J339" s="115">
        <f t="shared" si="166"/>
        <v>0.67749999999999844</v>
      </c>
      <c r="K339" s="103">
        <f t="shared" si="167"/>
        <v>0.99750000000000005</v>
      </c>
      <c r="L339" s="115">
        <f t="shared" si="168"/>
        <v>5.2890528905289037E-2</v>
      </c>
      <c r="M339" s="104">
        <f t="shared" si="169"/>
        <v>427.09102091020895</v>
      </c>
      <c r="N339" s="96">
        <f t="shared" si="185"/>
        <v>47.215952973483226</v>
      </c>
      <c r="O339" s="96">
        <f t="shared" si="177"/>
        <v>24.999999999999996</v>
      </c>
      <c r="P339" s="104">
        <f t="shared" si="178"/>
        <v>0</v>
      </c>
      <c r="Q339" s="103">
        <f t="shared" si="170"/>
        <v>-45</v>
      </c>
      <c r="R339" s="96">
        <f t="shared" si="171"/>
        <v>0</v>
      </c>
      <c r="S339" s="124">
        <f t="shared" si="172"/>
        <v>-0.67368421052631589</v>
      </c>
      <c r="T339" s="104">
        <f t="shared" si="173"/>
        <v>202.10526315789477</v>
      </c>
      <c r="U339" s="124">
        <f t="shared" si="179"/>
        <v>45</v>
      </c>
      <c r="V339" s="96">
        <f t="shared" si="180"/>
        <v>14.285650969529089</v>
      </c>
      <c r="W339" s="124">
        <f t="shared" si="181"/>
        <v>0.75263157894736832</v>
      </c>
      <c r="X339" s="96">
        <f t="shared" si="182"/>
        <v>5.880836707152497</v>
      </c>
      <c r="Y339" s="34">
        <f t="shared" si="174"/>
        <v>-1146.7631578947369</v>
      </c>
      <c r="Z339" s="96">
        <f t="shared" si="175"/>
        <v>40</v>
      </c>
      <c r="AA339" s="96">
        <f t="shared" si="183"/>
        <v>0</v>
      </c>
      <c r="AC339" s="104">
        <f t="shared" si="164"/>
        <v>-531.85252479616224</v>
      </c>
      <c r="AD339" s="104">
        <f t="shared" si="176"/>
        <v>172.5313420861965</v>
      </c>
    </row>
    <row r="340" spans="1:30" x14ac:dyDescent="0.25">
      <c r="A340" s="97">
        <v>-2.2000000000000002</v>
      </c>
      <c r="B340" s="96">
        <v>25</v>
      </c>
      <c r="C340" s="130" t="s">
        <v>23</v>
      </c>
      <c r="D340" s="113" t="s">
        <v>1</v>
      </c>
      <c r="E340" s="100">
        <f t="shared" si="165"/>
        <v>95</v>
      </c>
      <c r="F340" s="101" t="s">
        <v>20</v>
      </c>
      <c r="G340" s="119">
        <f t="shared" si="184"/>
        <v>8.0882352941176475E-2</v>
      </c>
      <c r="H340" s="115">
        <f t="shared" si="186"/>
        <v>7.3529411764705951E-3</v>
      </c>
      <c r="I340" s="119">
        <f t="shared" si="163"/>
        <v>-61.653333333333329</v>
      </c>
      <c r="J340" s="115">
        <f t="shared" si="166"/>
        <v>1.360000000000003</v>
      </c>
      <c r="K340" s="103">
        <f t="shared" si="167"/>
        <v>0.99</v>
      </c>
      <c r="L340" s="115">
        <f t="shared" si="168"/>
        <v>5.6372549019607872E-2</v>
      </c>
      <c r="M340" s="104">
        <f t="shared" si="169"/>
        <v>455.20833333333354</v>
      </c>
      <c r="N340" s="96">
        <f t="shared" si="185"/>
        <v>47.069213554987215</v>
      </c>
      <c r="O340" s="96">
        <f t="shared" si="177"/>
        <v>25</v>
      </c>
      <c r="P340" s="104">
        <f t="shared" si="178"/>
        <v>0</v>
      </c>
      <c r="Q340" s="103">
        <f t="shared" si="170"/>
        <v>-45</v>
      </c>
      <c r="R340" s="96">
        <f t="shared" si="171"/>
        <v>0</v>
      </c>
      <c r="S340" s="124">
        <f t="shared" si="172"/>
        <v>-0.76842105263157912</v>
      </c>
      <c r="T340" s="104">
        <f>IF(S340&lt;0,IF(S340&lt;-2.174,$AG$2,S340*(10^-3)*$AG$3*(-1)),IF(S340&gt;2.174,$AG$2*(-1),S340*(10^-3)*$AG$3*(-1)))*$AG$8</f>
        <v>230.52631578947373</v>
      </c>
      <c r="U340" s="124">
        <f t="shared" si="179"/>
        <v>45</v>
      </c>
      <c r="V340" s="96">
        <f t="shared" si="180"/>
        <v>15.830484764542936</v>
      </c>
      <c r="W340" s="124">
        <f t="shared" si="181"/>
        <v>0.66315789473684195</v>
      </c>
      <c r="X340" s="96">
        <f t="shared" si="182"/>
        <v>5.7913630229419706</v>
      </c>
      <c r="Y340" s="34">
        <f t="shared" si="174"/>
        <v>-1129.3157894736844</v>
      </c>
      <c r="Z340" s="96">
        <f t="shared" si="175"/>
        <v>40</v>
      </c>
      <c r="AA340" s="96">
        <f t="shared" si="183"/>
        <v>0</v>
      </c>
      <c r="AC340" s="104">
        <f t="shared" si="164"/>
        <v>-459.41162511542007</v>
      </c>
      <c r="AD340" s="104">
        <f t="shared" si="176"/>
        <v>140.85020929149007</v>
      </c>
    </row>
    <row r="341" spans="1:30" x14ac:dyDescent="0.25">
      <c r="A341" s="97">
        <v>-2.2999999999999998</v>
      </c>
      <c r="B341" s="96">
        <v>25</v>
      </c>
      <c r="C341" s="130" t="s">
        <v>23</v>
      </c>
      <c r="D341" s="113" t="s">
        <v>1</v>
      </c>
      <c r="E341" s="100">
        <f t="shared" si="165"/>
        <v>95</v>
      </c>
      <c r="F341" s="101" t="s">
        <v>20</v>
      </c>
      <c r="G341" s="119">
        <f t="shared" si="184"/>
        <v>8.4249084249084241E-2</v>
      </c>
      <c r="H341" s="115">
        <f t="shared" si="186"/>
        <v>1.0989010989010983E-2</v>
      </c>
      <c r="I341" s="119">
        <f t="shared" si="163"/>
        <v>-62.107500000000009</v>
      </c>
      <c r="J341" s="115">
        <f t="shared" si="166"/>
        <v>2.0474999999999977</v>
      </c>
      <c r="K341" s="103">
        <f t="shared" si="167"/>
        <v>0.97750000000000004</v>
      </c>
      <c r="L341" s="115">
        <f t="shared" si="168"/>
        <v>5.9829059829059825E-2</v>
      </c>
      <c r="M341" s="104">
        <f t="shared" si="169"/>
        <v>483.11965811965808</v>
      </c>
      <c r="N341" s="96">
        <f t="shared" si="185"/>
        <v>46.921394931599011</v>
      </c>
      <c r="O341" s="96">
        <f t="shared" si="177"/>
        <v>25.000000000000004</v>
      </c>
      <c r="P341" s="104">
        <f t="shared" si="178"/>
        <v>0</v>
      </c>
      <c r="Q341" s="103">
        <f t="shared" si="170"/>
        <v>-45</v>
      </c>
      <c r="R341" s="96">
        <f t="shared" si="171"/>
        <v>0</v>
      </c>
      <c r="S341" s="124">
        <f t="shared" si="172"/>
        <v>-0.86315789473684168</v>
      </c>
      <c r="T341" s="104">
        <f t="shared" si="173"/>
        <v>258.94736842105254</v>
      </c>
      <c r="U341" s="124">
        <f t="shared" si="179"/>
        <v>45</v>
      </c>
      <c r="V341" s="96">
        <f t="shared" si="180"/>
        <v>17.260886426592787</v>
      </c>
      <c r="W341" s="124">
        <f t="shared" si="181"/>
        <v>0.57368421052631646</v>
      </c>
      <c r="X341" s="96">
        <f t="shared" si="182"/>
        <v>5.7018893387314451</v>
      </c>
      <c r="Y341" s="34">
        <f t="shared" si="174"/>
        <v>-1111.8684210526319</v>
      </c>
      <c r="Z341" s="96">
        <f t="shared" si="175"/>
        <v>40</v>
      </c>
      <c r="AA341" s="96">
        <f t="shared" si="183"/>
        <v>0</v>
      </c>
      <c r="AC341" s="104">
        <f t="shared" si="164"/>
        <v>-387.06228093851405</v>
      </c>
      <c r="AD341" s="104">
        <f t="shared" si="176"/>
        <v>109.30196874503009</v>
      </c>
    </row>
    <row r="342" spans="1:30" x14ac:dyDescent="0.25">
      <c r="A342" s="97">
        <v>-2.4</v>
      </c>
      <c r="B342" s="96">
        <v>25</v>
      </c>
      <c r="C342" s="130" t="s">
        <v>23</v>
      </c>
      <c r="D342" s="113" t="s">
        <v>1</v>
      </c>
      <c r="E342" s="100">
        <f t="shared" si="165"/>
        <v>95</v>
      </c>
      <c r="F342" s="101" t="s">
        <v>20</v>
      </c>
      <c r="G342" s="119">
        <f t="shared" si="184"/>
        <v>8.7591240875912413E-2</v>
      </c>
      <c r="H342" s="115">
        <f t="shared" si="186"/>
        <v>1.4598540145985399E-2</v>
      </c>
      <c r="I342" s="119">
        <f t="shared" si="163"/>
        <v>-62.563333333333325</v>
      </c>
      <c r="J342" s="115">
        <f t="shared" si="166"/>
        <v>2.740000000000002</v>
      </c>
      <c r="K342" s="103">
        <f t="shared" si="167"/>
        <v>0.96</v>
      </c>
      <c r="L342" s="115">
        <f t="shared" si="168"/>
        <v>6.3260340632603426E-2</v>
      </c>
      <c r="M342" s="104">
        <f t="shared" si="169"/>
        <v>510.82725060827266</v>
      </c>
      <c r="N342" s="96">
        <f t="shared" si="185"/>
        <v>46.772880404267262</v>
      </c>
      <c r="O342" s="96">
        <f t="shared" si="177"/>
        <v>24.999999999999996</v>
      </c>
      <c r="P342" s="104">
        <f t="shared" si="178"/>
        <v>0</v>
      </c>
      <c r="Q342" s="103">
        <f t="shared" si="170"/>
        <v>-45</v>
      </c>
      <c r="R342" s="96">
        <f t="shared" si="171"/>
        <v>0</v>
      </c>
      <c r="S342" s="124">
        <f t="shared" si="172"/>
        <v>-0.95789473684210535</v>
      </c>
      <c r="T342" s="104">
        <f t="shared" si="173"/>
        <v>287.36842105263162</v>
      </c>
      <c r="U342" s="124">
        <f t="shared" si="179"/>
        <v>45</v>
      </c>
      <c r="V342" s="96">
        <f t="shared" si="180"/>
        <v>18.576855955678671</v>
      </c>
      <c r="W342" s="124">
        <f t="shared" si="181"/>
        <v>0.4842105263157892</v>
      </c>
      <c r="X342" s="96">
        <f t="shared" si="182"/>
        <v>5.6124156545209178</v>
      </c>
      <c r="Y342" s="34">
        <f t="shared" si="174"/>
        <v>-1094.4210526315792</v>
      </c>
      <c r="Z342" s="96">
        <f t="shared" si="175"/>
        <v>40</v>
      </c>
      <c r="AA342" s="96">
        <f t="shared" si="183"/>
        <v>0</v>
      </c>
      <c r="AC342" s="104">
        <f t="shared" si="164"/>
        <v>-314.80223692635354</v>
      </c>
      <c r="AD342" s="104">
        <f t="shared" si="176"/>
        <v>77.883597759588881</v>
      </c>
    </row>
    <row r="343" spans="1:30" x14ac:dyDescent="0.25">
      <c r="A343" s="97">
        <v>-2.5</v>
      </c>
      <c r="B343" s="96">
        <v>25</v>
      </c>
      <c r="C343" s="130" t="s">
        <v>23</v>
      </c>
      <c r="D343" s="113" t="s">
        <v>1</v>
      </c>
      <c r="E343" s="100">
        <f t="shared" si="165"/>
        <v>95</v>
      </c>
      <c r="F343" s="101" t="s">
        <v>20</v>
      </c>
      <c r="G343" s="119">
        <f t="shared" si="184"/>
        <v>9.0909090909090912E-2</v>
      </c>
      <c r="H343" s="115">
        <f t="shared" si="186"/>
        <v>1.8181818181818181E-2</v>
      </c>
      <c r="I343" s="119">
        <f t="shared" si="163"/>
        <v>-63.020833333333336</v>
      </c>
      <c r="J343" s="115">
        <f t="shared" si="166"/>
        <v>3.4375</v>
      </c>
      <c r="K343" s="103">
        <f t="shared" si="167"/>
        <v>0.9375</v>
      </c>
      <c r="L343" s="115">
        <f t="shared" si="168"/>
        <v>6.6666666666666652E-2</v>
      </c>
      <c r="M343" s="104">
        <f t="shared" si="169"/>
        <v>538.33333333333326</v>
      </c>
      <c r="N343" s="96">
        <f t="shared" si="185"/>
        <v>46.623966942148762</v>
      </c>
      <c r="O343" s="96">
        <f t="shared" si="177"/>
        <v>25</v>
      </c>
      <c r="P343" s="104">
        <f t="shared" si="178"/>
        <v>0</v>
      </c>
      <c r="Q343" s="103">
        <f t="shared" si="170"/>
        <v>-45</v>
      </c>
      <c r="R343" s="96">
        <f t="shared" si="171"/>
        <v>0</v>
      </c>
      <c r="S343" s="124">
        <f t="shared" si="172"/>
        <v>-1.0526315789473684</v>
      </c>
      <c r="T343" s="104">
        <f t="shared" si="173"/>
        <v>315.78947368421052</v>
      </c>
      <c r="U343" s="124">
        <f t="shared" si="179"/>
        <v>45</v>
      </c>
      <c r="V343" s="96">
        <f t="shared" si="180"/>
        <v>19.778393351800553</v>
      </c>
      <c r="W343" s="124">
        <f t="shared" si="181"/>
        <v>0.39473684210526327</v>
      </c>
      <c r="X343" s="96">
        <f t="shared" si="182"/>
        <v>5.5229419703103915</v>
      </c>
      <c r="Y343" s="34">
        <f t="shared" si="174"/>
        <v>-1076.9736842105265</v>
      </c>
      <c r="Z343" s="96">
        <f t="shared" si="175"/>
        <v>40</v>
      </c>
      <c r="AA343" s="96">
        <f t="shared" si="183"/>
        <v>0</v>
      </c>
      <c r="AC343" s="104">
        <f t="shared" si="164"/>
        <v>-242.62927054478325</v>
      </c>
      <c r="AD343" s="104">
        <f t="shared" si="176"/>
        <v>46.592132162725321</v>
      </c>
    </row>
    <row r="344" spans="1:30" x14ac:dyDescent="0.25">
      <c r="A344" s="97">
        <v>-2.6</v>
      </c>
      <c r="B344" s="96">
        <v>25</v>
      </c>
      <c r="C344" s="130" t="s">
        <v>23</v>
      </c>
      <c r="D344" s="113" t="s">
        <v>1</v>
      </c>
      <c r="E344" s="100">
        <f t="shared" si="165"/>
        <v>95</v>
      </c>
      <c r="F344" s="101" t="s">
        <v>20</v>
      </c>
      <c r="G344" s="119">
        <f t="shared" si="184"/>
        <v>9.420289855072464E-2</v>
      </c>
      <c r="H344" s="115">
        <f t="shared" si="186"/>
        <v>2.1739130434782612E-2</v>
      </c>
      <c r="I344" s="119">
        <f t="shared" si="163"/>
        <v>-63.480000000000011</v>
      </c>
      <c r="J344" s="115">
        <f t="shared" si="166"/>
        <v>4.1400000000000006</v>
      </c>
      <c r="K344" s="103">
        <f t="shared" si="167"/>
        <v>0.90999999999999992</v>
      </c>
      <c r="L344" s="115">
        <f t="shared" si="168"/>
        <v>7.0048309178743953E-2</v>
      </c>
      <c r="M344" s="104">
        <f t="shared" si="169"/>
        <v>565.64009661835746</v>
      </c>
      <c r="N344" s="96">
        <f t="shared" si="185"/>
        <v>46.474887556221887</v>
      </c>
      <c r="O344" s="96">
        <f t="shared" si="177"/>
        <v>25</v>
      </c>
      <c r="P344" s="104">
        <f t="shared" si="178"/>
        <v>0</v>
      </c>
      <c r="Q344" s="103">
        <f t="shared" si="170"/>
        <v>-45</v>
      </c>
      <c r="R344" s="96">
        <f t="shared" si="171"/>
        <v>0</v>
      </c>
      <c r="S344" s="124">
        <f t="shared" si="172"/>
        <v>-1.1473684210526316</v>
      </c>
      <c r="T344" s="104">
        <f t="shared" si="173"/>
        <v>344.21052631578948</v>
      </c>
      <c r="U344" s="124">
        <f t="shared" si="179"/>
        <v>45</v>
      </c>
      <c r="V344" s="96">
        <f t="shared" si="180"/>
        <v>20.865498614958447</v>
      </c>
      <c r="W344" s="124">
        <f t="shared" si="181"/>
        <v>0.3052631578947369</v>
      </c>
      <c r="X344" s="96">
        <f t="shared" si="182"/>
        <v>5.4334682860998651</v>
      </c>
      <c r="Y344" s="34">
        <f t="shared" si="174"/>
        <v>-1059.5263157894738</v>
      </c>
      <c r="Z344" s="96">
        <f t="shared" si="175"/>
        <v>40</v>
      </c>
      <c r="AA344" s="96">
        <f t="shared" si="183"/>
        <v>0</v>
      </c>
      <c r="AC344" s="104">
        <f t="shared" si="164"/>
        <v>-170.5411914702853</v>
      </c>
      <c r="AD344" s="104">
        <f t="shared" si="176"/>
        <v>15.424664974129046</v>
      </c>
    </row>
    <row r="345" spans="1:30" x14ac:dyDescent="0.25">
      <c r="A345" s="97">
        <v>-2.7</v>
      </c>
      <c r="B345" s="96">
        <v>25</v>
      </c>
      <c r="C345" s="130" t="s">
        <v>23</v>
      </c>
      <c r="D345" s="113" t="s">
        <v>1</v>
      </c>
      <c r="E345" s="100">
        <f t="shared" si="165"/>
        <v>95</v>
      </c>
      <c r="F345" s="101" t="s">
        <v>20</v>
      </c>
      <c r="G345" s="119">
        <f t="shared" si="184"/>
        <v>9.7472924187725643E-2</v>
      </c>
      <c r="H345" s="115">
        <f t="shared" si="186"/>
        <v>2.5270758122743691E-2</v>
      </c>
      <c r="I345" s="119">
        <f t="shared" si="163"/>
        <v>-63.94083333333333</v>
      </c>
      <c r="J345" s="115">
        <f t="shared" si="166"/>
        <v>4.8475000000000019</v>
      </c>
      <c r="K345" s="103">
        <f t="shared" si="167"/>
        <v>0.87749999999999995</v>
      </c>
      <c r="L345" s="115">
        <f t="shared" si="168"/>
        <v>7.3405535499398336E-2</v>
      </c>
      <c r="M345" s="104">
        <f t="shared" si="169"/>
        <v>592.74969915764154</v>
      </c>
      <c r="N345" s="96">
        <f t="shared" si="185"/>
        <v>46.325827069894061</v>
      </c>
      <c r="O345" s="96">
        <f t="shared" si="177"/>
        <v>25</v>
      </c>
      <c r="P345" s="104">
        <f t="shared" si="178"/>
        <v>0</v>
      </c>
      <c r="Q345" s="103">
        <f t="shared" si="170"/>
        <v>-45</v>
      </c>
      <c r="R345" s="96">
        <f t="shared" si="171"/>
        <v>0</v>
      </c>
      <c r="S345" s="124">
        <f t="shared" si="172"/>
        <v>-1.242105263157895</v>
      </c>
      <c r="T345" s="104">
        <f t="shared" si="173"/>
        <v>372.6315789473685</v>
      </c>
      <c r="U345" s="124">
        <f t="shared" si="179"/>
        <v>45</v>
      </c>
      <c r="V345" s="96">
        <f t="shared" si="180"/>
        <v>21.838171745152355</v>
      </c>
      <c r="W345" s="124">
        <f t="shared" si="181"/>
        <v>0.21578947368421009</v>
      </c>
      <c r="X345" s="96">
        <f t="shared" si="182"/>
        <v>5.3439946018893387</v>
      </c>
      <c r="Y345" s="34">
        <f t="shared" si="174"/>
        <v>-1042.078947368421</v>
      </c>
      <c r="Z345" s="96">
        <f t="shared" si="175"/>
        <v>40</v>
      </c>
      <c r="AA345" s="96">
        <f t="shared" si="183"/>
        <v>0</v>
      </c>
      <c r="AC345" s="104">
        <f t="shared" si="164"/>
        <v>-98.535841008563352</v>
      </c>
      <c r="AD345" s="104">
        <f t="shared" si="176"/>
        <v>-15.621654882715228</v>
      </c>
    </row>
    <row r="346" spans="1:30" x14ac:dyDescent="0.25">
      <c r="A346" s="97">
        <v>-2.8</v>
      </c>
      <c r="B346" s="96">
        <v>25</v>
      </c>
      <c r="C346" s="130" t="s">
        <v>23</v>
      </c>
      <c r="D346" s="113" t="s">
        <v>1</v>
      </c>
      <c r="E346" s="100">
        <f t="shared" si="165"/>
        <v>95</v>
      </c>
      <c r="F346" s="101" t="s">
        <v>20</v>
      </c>
      <c r="G346" s="119">
        <f t="shared" si="184"/>
        <v>0.10071942446043164</v>
      </c>
      <c r="H346" s="115">
        <f t="shared" si="186"/>
        <v>2.8776978417266182E-2</v>
      </c>
      <c r="I346" s="119">
        <f t="shared" si="163"/>
        <v>-64.403333333333336</v>
      </c>
      <c r="J346" s="115">
        <f t="shared" si="166"/>
        <v>5.5600000000000005</v>
      </c>
      <c r="K346" s="103">
        <f t="shared" si="167"/>
        <v>0.84000000000000008</v>
      </c>
      <c r="L346" s="115">
        <f t="shared" si="168"/>
        <v>7.6738609112709855E-2</v>
      </c>
      <c r="M346" s="104">
        <f t="shared" si="169"/>
        <v>619.66426858513205</v>
      </c>
      <c r="N346" s="96">
        <f t="shared" si="185"/>
        <v>46.17693345323741</v>
      </c>
      <c r="O346" s="96">
        <f t="shared" si="177"/>
        <v>24.999999999999996</v>
      </c>
      <c r="P346" s="104">
        <f t="shared" si="178"/>
        <v>0</v>
      </c>
      <c r="Q346" s="103">
        <f t="shared" si="170"/>
        <v>-45</v>
      </c>
      <c r="R346" s="96">
        <f t="shared" si="171"/>
        <v>0</v>
      </c>
      <c r="S346" s="124">
        <f t="shared" si="172"/>
        <v>-1.3368421052631578</v>
      </c>
      <c r="T346" s="104">
        <f t="shared" si="173"/>
        <v>401.05263157894728</v>
      </c>
      <c r="U346" s="124">
        <f t="shared" si="179"/>
        <v>45</v>
      </c>
      <c r="V346" s="96">
        <f t="shared" si="180"/>
        <v>22.696412742382272</v>
      </c>
      <c r="W346" s="124">
        <f t="shared" si="181"/>
        <v>0.12631578947368416</v>
      </c>
      <c r="X346" s="96">
        <f t="shared" si="182"/>
        <v>5.2545209176788124</v>
      </c>
      <c r="Y346" s="34">
        <f t="shared" si="174"/>
        <v>-1024.6315789473686</v>
      </c>
      <c r="Z346" s="96">
        <f t="shared" si="175"/>
        <v>40</v>
      </c>
      <c r="AA346" s="96">
        <f t="shared" si="183"/>
        <v>0</v>
      </c>
      <c r="AC346" s="104">
        <f t="shared" si="164"/>
        <v>-26.611091525671441</v>
      </c>
      <c r="AD346" s="104">
        <f t="shared" si="176"/>
        <v>-46.549623835553575</v>
      </c>
    </row>
    <row r="347" spans="1:30" x14ac:dyDescent="0.25">
      <c r="A347" s="97">
        <v>-2.9</v>
      </c>
      <c r="B347" s="96">
        <v>25</v>
      </c>
      <c r="C347" s="130" t="s">
        <v>23</v>
      </c>
      <c r="D347" s="113" t="s">
        <v>1</v>
      </c>
      <c r="E347" s="100">
        <f t="shared" si="165"/>
        <v>95</v>
      </c>
      <c r="F347" s="101" t="s">
        <v>20</v>
      </c>
      <c r="G347" s="119">
        <f t="shared" si="184"/>
        <v>0.1039426523297491</v>
      </c>
      <c r="H347" s="115">
        <f t="shared" si="186"/>
        <v>3.2258064516129031E-2</v>
      </c>
      <c r="I347" s="119">
        <f t="shared" si="163"/>
        <v>-64.867499999999993</v>
      </c>
      <c r="J347" s="115">
        <f t="shared" si="166"/>
        <v>6.2774999999999999</v>
      </c>
      <c r="K347" s="103">
        <f t="shared" si="167"/>
        <v>0.79749999999999988</v>
      </c>
      <c r="L347" s="115">
        <f t="shared" si="168"/>
        <v>8.0047789725209081E-2</v>
      </c>
      <c r="M347" s="104">
        <f t="shared" si="169"/>
        <v>646.38590203106332</v>
      </c>
      <c r="N347" s="96">
        <f t="shared" si="185"/>
        <v>46.02832611137859</v>
      </c>
      <c r="O347" s="96">
        <f t="shared" si="177"/>
        <v>25</v>
      </c>
      <c r="P347" s="104">
        <f t="shared" si="178"/>
        <v>0</v>
      </c>
      <c r="Q347" s="103">
        <f t="shared" si="170"/>
        <v>-45</v>
      </c>
      <c r="R347" s="96">
        <f t="shared" si="171"/>
        <v>0</v>
      </c>
      <c r="S347" s="124">
        <f t="shared" si="172"/>
        <v>-1.4315789473684211</v>
      </c>
      <c r="T347" s="104">
        <f t="shared" si="173"/>
        <v>429.4736842105263</v>
      </c>
      <c r="U347" s="124">
        <f t="shared" si="179"/>
        <v>45</v>
      </c>
      <c r="V347" s="96">
        <f t="shared" si="180"/>
        <v>23.440221606648198</v>
      </c>
      <c r="W347" s="124">
        <f t="shared" si="181"/>
        <v>3.6842105263157787E-2</v>
      </c>
      <c r="X347" s="96">
        <f t="shared" si="182"/>
        <v>5.165047233468286</v>
      </c>
      <c r="Y347" s="34">
        <f t="shared" si="174"/>
        <v>-1007.1842105263158</v>
      </c>
      <c r="Z347" s="96">
        <f t="shared" si="175"/>
        <v>40</v>
      </c>
      <c r="AA347" s="96">
        <f t="shared" si="183"/>
        <v>0</v>
      </c>
      <c r="AC347" s="104">
        <f t="shared" si="164"/>
        <v>45.235154108625466</v>
      </c>
      <c r="AD347" s="104">
        <f t="shared" si="176"/>
        <v>-77.361984886052738</v>
      </c>
    </row>
    <row r="348" spans="1:30" x14ac:dyDescent="0.25">
      <c r="A348" s="97">
        <v>-3</v>
      </c>
      <c r="B348" s="96">
        <v>25</v>
      </c>
      <c r="C348" s="130" t="s">
        <v>23</v>
      </c>
      <c r="D348" s="113" t="s">
        <v>1</v>
      </c>
      <c r="E348" s="100">
        <f t="shared" si="165"/>
        <v>95</v>
      </c>
      <c r="F348" s="101" t="s">
        <v>20</v>
      </c>
      <c r="G348" s="119">
        <f t="shared" si="184"/>
        <v>0.10714285714285714</v>
      </c>
      <c r="H348" s="115">
        <f t="shared" si="186"/>
        <v>3.5714285714285712E-2</v>
      </c>
      <c r="I348" s="119">
        <f t="shared" si="163"/>
        <v>-65.333333333333329</v>
      </c>
      <c r="J348" s="115">
        <f t="shared" si="166"/>
        <v>7</v>
      </c>
      <c r="K348" s="103">
        <f t="shared" si="167"/>
        <v>0.75</v>
      </c>
      <c r="L348" s="115">
        <f t="shared" si="168"/>
        <v>8.3333333333333343E-2</v>
      </c>
      <c r="M348" s="104">
        <f t="shared" si="169"/>
        <v>672.91666666666674</v>
      </c>
      <c r="N348" s="96">
        <f t="shared" si="185"/>
        <v>45.880102040816325</v>
      </c>
      <c r="O348" s="96">
        <f t="shared" si="177"/>
        <v>24.999999999999996</v>
      </c>
      <c r="P348" s="104">
        <f t="shared" si="178"/>
        <v>0</v>
      </c>
      <c r="Q348" s="103">
        <f t="shared" si="170"/>
        <v>-45</v>
      </c>
      <c r="R348" s="96">
        <f t="shared" si="171"/>
        <v>0</v>
      </c>
      <c r="S348" s="124">
        <f t="shared" si="172"/>
        <v>-1.5263157894736843</v>
      </c>
      <c r="T348" s="104">
        <f t="shared" si="173"/>
        <v>457.89473684210526</v>
      </c>
      <c r="U348" s="124">
        <f t="shared" si="179"/>
        <v>45</v>
      </c>
      <c r="V348" s="96">
        <f t="shared" si="180"/>
        <v>24.06959833795014</v>
      </c>
      <c r="W348" s="124">
        <f t="shared" si="181"/>
        <v>-5.2631578947368585E-2</v>
      </c>
      <c r="X348" s="96">
        <f>W348+$AK$9</f>
        <v>5.0755735492577596</v>
      </c>
      <c r="Y348" s="34">
        <f t="shared" si="174"/>
        <v>-989.73684210526312</v>
      </c>
      <c r="Z348" s="96">
        <f t="shared" si="175"/>
        <v>40</v>
      </c>
      <c r="AA348" s="96">
        <f t="shared" si="183"/>
        <v>0.88296398891966954</v>
      </c>
      <c r="AC348" s="104">
        <f t="shared" si="164"/>
        <v>116.12199907663907</v>
      </c>
      <c r="AD348" s="104">
        <f t="shared" si="176"/>
        <v>-107.70824320552325</v>
      </c>
    </row>
    <row r="349" spans="1:30" x14ac:dyDescent="0.25">
      <c r="A349" s="97">
        <v>-3.1</v>
      </c>
      <c r="B349" s="96">
        <v>25</v>
      </c>
      <c r="C349" s="130" t="s">
        <v>23</v>
      </c>
      <c r="D349" s="113" t="s">
        <v>1</v>
      </c>
      <c r="E349" s="100">
        <f t="shared" si="165"/>
        <v>95</v>
      </c>
      <c r="F349" s="101" t="s">
        <v>20</v>
      </c>
      <c r="G349" s="119">
        <f t="shared" si="184"/>
        <v>0.11032028469750889</v>
      </c>
      <c r="H349" s="115">
        <f t="shared" si="186"/>
        <v>3.9145907473309607E-2</v>
      </c>
      <c r="I349" s="119">
        <f t="shared" si="163"/>
        <v>-65.800833333333344</v>
      </c>
      <c r="J349" s="115">
        <f t="shared" si="166"/>
        <v>7.7274999999999991</v>
      </c>
      <c r="K349" s="103">
        <f t="shared" si="167"/>
        <v>0.69749999999999979</v>
      </c>
      <c r="L349" s="115">
        <f t="shared" si="168"/>
        <v>8.6595492289442424E-2</v>
      </c>
      <c r="M349" s="104">
        <f t="shared" si="169"/>
        <v>699.25860023724761</v>
      </c>
      <c r="N349" s="96">
        <f t="shared" si="185"/>
        <v>45.732340467020911</v>
      </c>
      <c r="O349" s="96">
        <f t="shared" si="177"/>
        <v>25</v>
      </c>
      <c r="P349" s="104">
        <f t="shared" si="178"/>
        <v>0</v>
      </c>
      <c r="Q349" s="103">
        <f t="shared" si="170"/>
        <v>-45</v>
      </c>
      <c r="R349" s="96">
        <f t="shared" si="171"/>
        <v>0</v>
      </c>
      <c r="S349" s="124">
        <f t="shared" si="172"/>
        <v>-1.6210526315789473</v>
      </c>
      <c r="T349" s="104">
        <f t="shared" si="173"/>
        <v>486.31578947368416</v>
      </c>
      <c r="U349" s="124">
        <f t="shared" si="179"/>
        <v>45</v>
      </c>
      <c r="V349" s="96">
        <f t="shared" si="180"/>
        <v>24.584542936288088</v>
      </c>
      <c r="W349" s="124">
        <f t="shared" si="181"/>
        <v>-0.14210526315789451</v>
      </c>
      <c r="X349" s="96">
        <f t="shared" si="182"/>
        <v>4.9860998650472341</v>
      </c>
      <c r="Y349" s="34">
        <f t="shared" si="174"/>
        <v>-972.28947368421075</v>
      </c>
      <c r="Z349" s="96">
        <f t="shared" si="175"/>
        <v>40</v>
      </c>
      <c r="AA349" s="96">
        <f t="shared" si="183"/>
        <v>2.3299653739612149</v>
      </c>
      <c r="AC349" s="104">
        <f t="shared" si="164"/>
        <v>186.3704077164719</v>
      </c>
      <c r="AD349" s="104">
        <f t="shared" si="176"/>
        <v>-137.71860912398225</v>
      </c>
    </row>
    <row r="350" spans="1:30" x14ac:dyDescent="0.25">
      <c r="A350" s="97">
        <v>-3.2</v>
      </c>
      <c r="B350" s="96">
        <v>25</v>
      </c>
      <c r="C350" s="130" t="s">
        <v>23</v>
      </c>
      <c r="D350" s="113" t="s">
        <v>1</v>
      </c>
      <c r="E350" s="100">
        <f t="shared" si="165"/>
        <v>95</v>
      </c>
      <c r="F350" s="101" t="s">
        <v>20</v>
      </c>
      <c r="G350" s="119">
        <f t="shared" si="184"/>
        <v>0.11347517730496455</v>
      </c>
      <c r="H350" s="115">
        <f t="shared" si="186"/>
        <v>4.2553191489361708E-2</v>
      </c>
      <c r="I350" s="119">
        <f t="shared" si="163"/>
        <v>-66.27</v>
      </c>
      <c r="J350" s="115">
        <f t="shared" si="166"/>
        <v>8.4600000000000026</v>
      </c>
      <c r="K350" s="103">
        <f t="shared" si="167"/>
        <v>0.63999999999999968</v>
      </c>
      <c r="L350" s="115">
        <f t="shared" si="168"/>
        <v>8.9834515366430265E-2</v>
      </c>
      <c r="M350" s="104">
        <f t="shared" si="169"/>
        <v>725.4137115839244</v>
      </c>
      <c r="N350" s="96">
        <f t="shared" si="185"/>
        <v>45.585106382978722</v>
      </c>
      <c r="O350" s="96">
        <f t="shared" si="177"/>
        <v>25.000000000000004</v>
      </c>
      <c r="P350" s="104">
        <f t="shared" si="178"/>
        <v>0</v>
      </c>
      <c r="Q350" s="103">
        <f t="shared" si="170"/>
        <v>-45</v>
      </c>
      <c r="R350" s="96">
        <f t="shared" si="171"/>
        <v>0</v>
      </c>
      <c r="S350" s="124">
        <f t="shared" si="172"/>
        <v>-1.7157894736842105</v>
      </c>
      <c r="T350" s="104">
        <f t="shared" si="173"/>
        <v>514.73684210526324</v>
      </c>
      <c r="U350" s="124">
        <f t="shared" si="179"/>
        <v>45</v>
      </c>
      <c r="V350" s="96">
        <f t="shared" si="180"/>
        <v>24.985055401662052</v>
      </c>
      <c r="W350" s="124">
        <f t="shared" si="181"/>
        <v>-0.23157894736842088</v>
      </c>
      <c r="X350" s="96">
        <f t="shared" si="182"/>
        <v>4.8966261808367078</v>
      </c>
      <c r="Y350" s="34">
        <f t="shared" si="174"/>
        <v>-954.84210526315803</v>
      </c>
      <c r="Z350" s="96">
        <f t="shared" si="175"/>
        <v>40</v>
      </c>
      <c r="AA350" s="96">
        <f t="shared" si="183"/>
        <v>3.7089196675900244</v>
      </c>
      <c r="AC350" s="104">
        <f t="shared" si="164"/>
        <v>256.61447335677764</v>
      </c>
      <c r="AD350" s="104">
        <f t="shared" si="176"/>
        <v>-167.64850618656769</v>
      </c>
    </row>
    <row r="351" spans="1:30" x14ac:dyDescent="0.25">
      <c r="A351" s="97">
        <v>-3.3</v>
      </c>
      <c r="B351" s="96">
        <v>25</v>
      </c>
      <c r="C351" s="130" t="s">
        <v>23</v>
      </c>
      <c r="D351" s="113" t="s">
        <v>1</v>
      </c>
      <c r="E351" s="100">
        <f t="shared" si="165"/>
        <v>95</v>
      </c>
      <c r="F351" s="101" t="s">
        <v>20</v>
      </c>
      <c r="G351" s="119">
        <f t="shared" si="184"/>
        <v>0.1166077738515901</v>
      </c>
      <c r="H351" s="115">
        <f t="shared" si="186"/>
        <v>4.5936395759717308E-2</v>
      </c>
      <c r="I351" s="119">
        <f t="shared" si="163"/>
        <v>-66.740833333333327</v>
      </c>
      <c r="J351" s="115">
        <f t="shared" si="166"/>
        <v>9.1974999999999998</v>
      </c>
      <c r="K351" s="103">
        <f t="shared" si="167"/>
        <v>0.57750000000000012</v>
      </c>
      <c r="L351" s="115">
        <f t="shared" si="168"/>
        <v>9.3050647820965865E-2</v>
      </c>
      <c r="M351" s="104">
        <f t="shared" si="169"/>
        <v>751.38398115429936</v>
      </c>
      <c r="N351" s="96">
        <f t="shared" si="185"/>
        <v>45.43845328085164</v>
      </c>
      <c r="O351" s="96">
        <f t="shared" si="177"/>
        <v>25</v>
      </c>
      <c r="P351" s="104">
        <f t="shared" si="178"/>
        <v>0</v>
      </c>
      <c r="Q351" s="103">
        <f t="shared" si="170"/>
        <v>-45</v>
      </c>
      <c r="R351" s="96">
        <f t="shared" si="171"/>
        <v>0</v>
      </c>
      <c r="S351" s="124">
        <f t="shared" si="172"/>
        <v>-1.8105263157894735</v>
      </c>
      <c r="T351" s="104">
        <f t="shared" si="173"/>
        <v>543.15789473684208</v>
      </c>
      <c r="U351" s="124">
        <f t="shared" si="179"/>
        <v>45</v>
      </c>
      <c r="V351" s="96">
        <f t="shared" si="180"/>
        <v>25.271135734072018</v>
      </c>
      <c r="W351" s="124">
        <f t="shared" si="181"/>
        <v>-0.32105263157894726</v>
      </c>
      <c r="X351" s="96">
        <f t="shared" si="182"/>
        <v>4.8071524966261814</v>
      </c>
      <c r="Y351" s="34">
        <f t="shared" si="174"/>
        <v>-937.39473684210543</v>
      </c>
      <c r="Z351" s="96">
        <f t="shared" si="175"/>
        <v>40</v>
      </c>
      <c r="AA351" s="96">
        <f t="shared" si="183"/>
        <v>5.0198268698060922</v>
      </c>
      <c r="AC351" s="104">
        <f t="shared" si="164"/>
        <v>326.85617644515793</v>
      </c>
      <c r="AD351" s="104">
        <f t="shared" si="176"/>
        <v>-197.50047530308132</v>
      </c>
    </row>
    <row r="352" spans="1:30" x14ac:dyDescent="0.25">
      <c r="A352" s="97">
        <v>-3.4</v>
      </c>
      <c r="B352" s="96">
        <v>25</v>
      </c>
      <c r="C352" s="130" t="s">
        <v>23</v>
      </c>
      <c r="D352" s="113" t="s">
        <v>1</v>
      </c>
      <c r="E352" s="100">
        <f t="shared" si="165"/>
        <v>95</v>
      </c>
      <c r="F352" s="101" t="s">
        <v>20</v>
      </c>
      <c r="G352" s="119">
        <f t="shared" si="184"/>
        <v>0.11971830985915494</v>
      </c>
      <c r="H352" s="115">
        <f t="shared" si="186"/>
        <v>4.9295774647887321E-2</v>
      </c>
      <c r="I352" s="119">
        <f t="shared" si="163"/>
        <v>-67.213333333333324</v>
      </c>
      <c r="J352" s="115">
        <f t="shared" si="166"/>
        <v>9.9400000000000013</v>
      </c>
      <c r="K352" s="103">
        <f t="shared" si="167"/>
        <v>0.51000000000000023</v>
      </c>
      <c r="L352" s="115">
        <f t="shared" si="168"/>
        <v>9.6244131455399118E-2</v>
      </c>
      <c r="M352" s="104">
        <f t="shared" si="169"/>
        <v>777.17136150234785</v>
      </c>
      <c r="N352" s="96">
        <f t="shared" si="185"/>
        <v>45.292425283407759</v>
      </c>
      <c r="O352" s="96">
        <f t="shared" si="177"/>
        <v>25</v>
      </c>
      <c r="P352" s="104">
        <f t="shared" si="178"/>
        <v>0</v>
      </c>
      <c r="Q352" s="103">
        <f t="shared" si="170"/>
        <v>-45</v>
      </c>
      <c r="R352" s="96">
        <f t="shared" si="171"/>
        <v>0</v>
      </c>
      <c r="S352" s="124">
        <f t="shared" si="172"/>
        <v>-1.9052631578947368</v>
      </c>
      <c r="T352" s="104">
        <f t="shared" si="173"/>
        <v>571.57894736842104</v>
      </c>
      <c r="U352" s="124">
        <f t="shared" si="179"/>
        <v>45</v>
      </c>
      <c r="V352" s="96">
        <f t="shared" si="180"/>
        <v>25.442783933518005</v>
      </c>
      <c r="W352" s="124">
        <f t="shared" si="181"/>
        <v>-0.41052631578947363</v>
      </c>
      <c r="X352" s="96">
        <f t="shared" si="182"/>
        <v>4.717678812415655</v>
      </c>
      <c r="Y352" s="34">
        <f t="shared" si="174"/>
        <v>-919.94736842105272</v>
      </c>
      <c r="Z352" s="96">
        <f t="shared" si="175"/>
        <v>40</v>
      </c>
      <c r="AA352" s="96">
        <f t="shared" si="183"/>
        <v>6.2626869806094181</v>
      </c>
      <c r="AC352" s="104">
        <f t="shared" si="164"/>
        <v>397.0974695355888</v>
      </c>
      <c r="AD352" s="104">
        <f t="shared" si="176"/>
        <v>-227.27700961753521</v>
      </c>
    </row>
    <row r="353" spans="1:30" x14ac:dyDescent="0.25">
      <c r="A353" s="97">
        <v>-3.5</v>
      </c>
      <c r="B353" s="96">
        <v>25</v>
      </c>
      <c r="C353" s="130" t="s">
        <v>23</v>
      </c>
      <c r="D353" s="113" t="s">
        <v>1</v>
      </c>
      <c r="E353" s="100">
        <f t="shared" si="165"/>
        <v>95</v>
      </c>
      <c r="F353" s="101" t="s">
        <v>20</v>
      </c>
      <c r="G353" s="119">
        <f t="shared" si="184"/>
        <v>0.12280701754385964</v>
      </c>
      <c r="H353" s="115">
        <f t="shared" si="186"/>
        <v>5.2631578947368418E-2</v>
      </c>
      <c r="I353" s="119">
        <f t="shared" si="163"/>
        <v>-67.6875</v>
      </c>
      <c r="J353" s="115">
        <f t="shared" si="166"/>
        <v>10.6875</v>
      </c>
      <c r="K353" s="103">
        <f t="shared" si="167"/>
        <v>0.4375</v>
      </c>
      <c r="L353" s="115">
        <f t="shared" si="168"/>
        <v>9.9415204678362595E-2</v>
      </c>
      <c r="M353" s="104">
        <f t="shared" si="169"/>
        <v>802.77777777777794</v>
      </c>
      <c r="N353" s="96">
        <f t="shared" si="185"/>
        <v>45.147058823529413</v>
      </c>
      <c r="O353" s="96">
        <f t="shared" si="177"/>
        <v>25</v>
      </c>
      <c r="P353" s="104">
        <f t="shared" si="178"/>
        <v>0</v>
      </c>
      <c r="Q353" s="103">
        <f t="shared" si="170"/>
        <v>-45</v>
      </c>
      <c r="R353" s="96">
        <f t="shared" si="171"/>
        <v>0</v>
      </c>
      <c r="S353" s="124">
        <f t="shared" si="172"/>
        <v>-2</v>
      </c>
      <c r="T353" s="104">
        <f t="shared" si="173"/>
        <v>600</v>
      </c>
      <c r="U353" s="124">
        <f t="shared" si="179"/>
        <v>45</v>
      </c>
      <c r="V353" s="96">
        <f t="shared" si="180"/>
        <v>25.5</v>
      </c>
      <c r="W353" s="124">
        <f t="shared" si="181"/>
        <v>-0.5</v>
      </c>
      <c r="X353" s="96">
        <f t="shared" si="182"/>
        <v>4.6282051282051286</v>
      </c>
      <c r="Y353" s="34">
        <f t="shared" si="174"/>
        <v>-902.50000000000011</v>
      </c>
      <c r="Z353" s="96">
        <f t="shared" si="175"/>
        <v>40</v>
      </c>
      <c r="AA353" s="96">
        <f t="shared" si="183"/>
        <v>7.4375</v>
      </c>
      <c r="AC353" s="104">
        <f t="shared" si="164"/>
        <v>467.34027777777771</v>
      </c>
      <c r="AD353" s="104">
        <f t="shared" si="176"/>
        <v>-256.98055555555555</v>
      </c>
    </row>
    <row r="354" spans="1:30" x14ac:dyDescent="0.25">
      <c r="A354" s="97">
        <v>-3.5</v>
      </c>
      <c r="B354" s="97">
        <v>24.9</v>
      </c>
      <c r="C354" s="130" t="s">
        <v>23</v>
      </c>
      <c r="D354" s="113" t="s">
        <v>1</v>
      </c>
      <c r="E354" s="100">
        <f t="shared" si="165"/>
        <v>95</v>
      </c>
      <c r="F354" s="101" t="s">
        <v>20</v>
      </c>
      <c r="G354" s="119">
        <f t="shared" si="184"/>
        <v>0.12323943661971831</v>
      </c>
      <c r="H354" s="115">
        <f t="shared" si="186"/>
        <v>5.281690140845071E-2</v>
      </c>
      <c r="I354" s="119">
        <f t="shared" si="163"/>
        <v>-67.213333333333324</v>
      </c>
      <c r="J354" s="115">
        <f t="shared" si="166"/>
        <v>10.649999999999999</v>
      </c>
      <c r="K354" s="103">
        <f t="shared" si="167"/>
        <v>0.4375</v>
      </c>
      <c r="L354" s="115">
        <f t="shared" si="168"/>
        <v>9.9765258215962438E-2</v>
      </c>
      <c r="M354" s="104">
        <f t="shared" si="169"/>
        <v>805.60446009389671</v>
      </c>
      <c r="N354" s="96">
        <f t="shared" si="185"/>
        <v>45.129971002485505</v>
      </c>
      <c r="O354" s="96">
        <f t="shared" si="177"/>
        <v>24.9</v>
      </c>
      <c r="P354" s="104">
        <f t="shared" si="178"/>
        <v>0</v>
      </c>
      <c r="Q354" s="103">
        <f t="shared" si="170"/>
        <v>-45</v>
      </c>
      <c r="R354" s="96">
        <f t="shared" si="171"/>
        <v>0</v>
      </c>
      <c r="S354" s="124">
        <f t="shared" si="172"/>
        <v>-2.0052631578947366</v>
      </c>
      <c r="T354" s="104">
        <f t="shared" si="173"/>
        <v>601.57894736842104</v>
      </c>
      <c r="U354" s="124">
        <f t="shared" si="179"/>
        <v>45</v>
      </c>
      <c r="V354" s="96">
        <f t="shared" si="180"/>
        <v>25.5</v>
      </c>
      <c r="W354" s="124">
        <f t="shared" si="181"/>
        <v>-0.51052631578947372</v>
      </c>
      <c r="X354" s="96">
        <f t="shared" si="182"/>
        <v>4.6176788124156545</v>
      </c>
      <c r="Y354" s="34">
        <f t="shared" si="174"/>
        <v>-900.44736842105272</v>
      </c>
      <c r="Z354" s="96">
        <f t="shared" si="175"/>
        <v>40</v>
      </c>
      <c r="AA354" s="96">
        <f t="shared" si="183"/>
        <v>7.5712396121883661</v>
      </c>
      <c r="AC354" s="104">
        <f t="shared" si="164"/>
        <v>473.66479942907665</v>
      </c>
      <c r="AD354" s="104">
        <f t="shared" si="176"/>
        <v>-259.59714233759854</v>
      </c>
    </row>
    <row r="355" spans="1:30" x14ac:dyDescent="0.25">
      <c r="A355" s="97">
        <v>-3.5</v>
      </c>
      <c r="B355" s="96">
        <v>24.8</v>
      </c>
      <c r="C355" s="130" t="s">
        <v>23</v>
      </c>
      <c r="D355" s="113" t="s">
        <v>1</v>
      </c>
      <c r="E355" s="100">
        <f t="shared" si="165"/>
        <v>95</v>
      </c>
      <c r="F355" s="101" t="s">
        <v>20</v>
      </c>
      <c r="G355" s="119">
        <f t="shared" si="184"/>
        <v>0.12367491166077738</v>
      </c>
      <c r="H355" s="115">
        <f t="shared" si="186"/>
        <v>5.3003533568904596E-2</v>
      </c>
      <c r="I355" s="119">
        <f t="shared" si="163"/>
        <v>-66.740833333333327</v>
      </c>
      <c r="J355" s="115">
        <f t="shared" si="166"/>
        <v>10.612499999999999</v>
      </c>
      <c r="K355" s="103">
        <f t="shared" si="167"/>
        <v>0.4375</v>
      </c>
      <c r="L355" s="115">
        <f t="shared" si="168"/>
        <v>0.10011778563015311</v>
      </c>
      <c r="M355" s="104">
        <f t="shared" si="169"/>
        <v>808.45111896348635</v>
      </c>
      <c r="N355" s="96">
        <f t="shared" si="185"/>
        <v>45.112762419455414</v>
      </c>
      <c r="O355" s="96">
        <f t="shared" si="177"/>
        <v>24.8</v>
      </c>
      <c r="P355" s="104">
        <f t="shared" si="178"/>
        <v>0</v>
      </c>
      <c r="Q355" s="103">
        <f t="shared" si="170"/>
        <v>-45</v>
      </c>
      <c r="R355" s="96">
        <f t="shared" si="171"/>
        <v>0</v>
      </c>
      <c r="S355" s="124">
        <f t="shared" si="172"/>
        <v>-2.0105263157894737</v>
      </c>
      <c r="T355" s="104">
        <f t="shared" si="173"/>
        <v>603.1578947368422</v>
      </c>
      <c r="U355" s="124">
        <f t="shared" si="179"/>
        <v>45</v>
      </c>
      <c r="V355" s="96">
        <f t="shared" si="180"/>
        <v>25.5</v>
      </c>
      <c r="W355" s="124">
        <f t="shared" si="181"/>
        <v>-0.52105263157894743</v>
      </c>
      <c r="X355" s="96">
        <f t="shared" si="182"/>
        <v>4.6071524966261812</v>
      </c>
      <c r="Y355" s="34">
        <f t="shared" si="174"/>
        <v>-898.39473684210532</v>
      </c>
      <c r="Z355" s="96">
        <f t="shared" si="175"/>
        <v>40</v>
      </c>
      <c r="AA355" s="96">
        <f t="shared" si="183"/>
        <v>7.7040373961218842</v>
      </c>
      <c r="AC355" s="104">
        <f t="shared" si="164"/>
        <v>480.01023946210125</v>
      </c>
      <c r="AD355" s="104">
        <f t="shared" si="176"/>
        <v>-262.22117551171453</v>
      </c>
    </row>
    <row r="356" spans="1:30" x14ac:dyDescent="0.25">
      <c r="A356" s="97">
        <v>-3.5</v>
      </c>
      <c r="B356" s="96">
        <v>24.7</v>
      </c>
      <c r="C356" s="130" t="s">
        <v>23</v>
      </c>
      <c r="D356" s="113" t="s">
        <v>1</v>
      </c>
      <c r="E356" s="100">
        <f t="shared" si="165"/>
        <v>95</v>
      </c>
      <c r="F356" s="101" t="s">
        <v>20</v>
      </c>
      <c r="G356" s="119">
        <f t="shared" si="184"/>
        <v>0.12411347517730496</v>
      </c>
      <c r="H356" s="115">
        <f t="shared" si="186"/>
        <v>5.3191489361702128E-2</v>
      </c>
      <c r="I356" s="119">
        <f t="shared" si="163"/>
        <v>-66.27</v>
      </c>
      <c r="J356" s="115">
        <f t="shared" si="166"/>
        <v>10.575000000000001</v>
      </c>
      <c r="K356" s="103">
        <f t="shared" si="167"/>
        <v>0.4375</v>
      </c>
      <c r="L356" s="115">
        <f t="shared" si="168"/>
        <v>0.10047281323877072</v>
      </c>
      <c r="M356" s="104">
        <f t="shared" si="169"/>
        <v>811.31796690307351</v>
      </c>
      <c r="N356" s="96">
        <f t="shared" si="185"/>
        <v>45.095431789737177</v>
      </c>
      <c r="O356" s="96">
        <f t="shared" si="177"/>
        <v>24.700000000000003</v>
      </c>
      <c r="P356" s="104">
        <f t="shared" si="178"/>
        <v>0</v>
      </c>
      <c r="Q356" s="103">
        <f t="shared" si="170"/>
        <v>-45</v>
      </c>
      <c r="R356" s="96">
        <f t="shared" si="171"/>
        <v>0</v>
      </c>
      <c r="S356" s="124">
        <f t="shared" si="172"/>
        <v>-2.0157894736842104</v>
      </c>
      <c r="T356" s="104">
        <f t="shared" si="173"/>
        <v>604.73684210526312</v>
      </c>
      <c r="U356" s="124">
        <f t="shared" si="179"/>
        <v>45</v>
      </c>
      <c r="V356" s="96">
        <f t="shared" si="180"/>
        <v>25.5</v>
      </c>
      <c r="W356" s="124">
        <f t="shared" si="181"/>
        <v>-0.53157894736842071</v>
      </c>
      <c r="X356" s="96">
        <f t="shared" si="182"/>
        <v>4.5966261808367079</v>
      </c>
      <c r="Y356" s="34">
        <f t="shared" si="174"/>
        <v>-896.34210526315815</v>
      </c>
      <c r="Z356" s="96">
        <f t="shared" si="175"/>
        <v>40</v>
      </c>
      <c r="AA356" s="96">
        <f t="shared" si="183"/>
        <v>7.83589335180055</v>
      </c>
      <c r="AC356" s="104">
        <f t="shared" si="164"/>
        <v>486.37681039337792</v>
      </c>
      <c r="AD356" s="104">
        <f t="shared" si="176"/>
        <v>-264.8527198640428</v>
      </c>
    </row>
    <row r="357" spans="1:30" x14ac:dyDescent="0.25">
      <c r="A357" s="97">
        <v>-3.5</v>
      </c>
      <c r="B357" s="97">
        <v>24.6</v>
      </c>
      <c r="C357" s="130" t="s">
        <v>23</v>
      </c>
      <c r="D357" s="113" t="s">
        <v>1</v>
      </c>
      <c r="E357" s="100">
        <f t="shared" si="165"/>
        <v>95</v>
      </c>
      <c r="F357" s="101" t="s">
        <v>20</v>
      </c>
      <c r="G357" s="119">
        <f t="shared" si="184"/>
        <v>0.12455516014234874</v>
      </c>
      <c r="H357" s="115">
        <f t="shared" si="186"/>
        <v>5.3380782918149461E-2</v>
      </c>
      <c r="I357" s="119">
        <f t="shared" si="163"/>
        <v>-65.800833333333344</v>
      </c>
      <c r="J357" s="115">
        <f t="shared" si="166"/>
        <v>10.537500000000001</v>
      </c>
      <c r="K357" s="103">
        <f t="shared" si="167"/>
        <v>0.4375</v>
      </c>
      <c r="L357" s="115">
        <f t="shared" si="168"/>
        <v>0.10083036773428232</v>
      </c>
      <c r="M357" s="104">
        <f t="shared" si="169"/>
        <v>814.20521945432972</v>
      </c>
      <c r="N357" s="96">
        <f t="shared" si="185"/>
        <v>45.077977810341217</v>
      </c>
      <c r="O357" s="96">
        <f t="shared" si="177"/>
        <v>24.6</v>
      </c>
      <c r="P357" s="104">
        <f t="shared" si="178"/>
        <v>0</v>
      </c>
      <c r="Q357" s="103">
        <f t="shared" si="170"/>
        <v>-45</v>
      </c>
      <c r="R357" s="96">
        <f t="shared" si="171"/>
        <v>0</v>
      </c>
      <c r="S357" s="124">
        <f t="shared" si="172"/>
        <v>-2.0210526315789474</v>
      </c>
      <c r="T357" s="104">
        <f t="shared" si="173"/>
        <v>606.31578947368416</v>
      </c>
      <c r="U357" s="124">
        <f t="shared" si="179"/>
        <v>45</v>
      </c>
      <c r="V357" s="96">
        <f t="shared" si="180"/>
        <v>25.5</v>
      </c>
      <c r="W357" s="124">
        <f t="shared" si="181"/>
        <v>-0.54210526315789442</v>
      </c>
      <c r="X357" s="96">
        <f t="shared" si="182"/>
        <v>4.5860998650472347</v>
      </c>
      <c r="Y357" s="34">
        <f t="shared" si="174"/>
        <v>-894.28947368421075</v>
      </c>
      <c r="Z357" s="96">
        <f t="shared" si="175"/>
        <v>40</v>
      </c>
      <c r="AA357" s="96">
        <f t="shared" si="183"/>
        <v>7.9668074792243733</v>
      </c>
      <c r="AC357" s="104">
        <f t="shared" si="164"/>
        <v>492.76472776457888</v>
      </c>
      <c r="AD357" s="104">
        <f t="shared" si="176"/>
        <v>-267.49184095404667</v>
      </c>
    </row>
    <row r="358" spans="1:30" x14ac:dyDescent="0.25">
      <c r="A358" s="97">
        <v>-3.5</v>
      </c>
      <c r="B358" s="96">
        <v>24.5</v>
      </c>
      <c r="C358" s="130" t="s">
        <v>23</v>
      </c>
      <c r="D358" s="113" t="s">
        <v>1</v>
      </c>
      <c r="E358" s="100">
        <f t="shared" si="165"/>
        <v>95</v>
      </c>
      <c r="F358" s="101" t="s">
        <v>20</v>
      </c>
      <c r="G358" s="119">
        <f t="shared" si="184"/>
        <v>0.125</v>
      </c>
      <c r="H358" s="115">
        <f t="shared" si="186"/>
        <v>5.3571428571428568E-2</v>
      </c>
      <c r="I358" s="119">
        <f t="shared" si="163"/>
        <v>-65.333333333333329</v>
      </c>
      <c r="J358" s="115">
        <f t="shared" si="166"/>
        <v>10.5</v>
      </c>
      <c r="K358" s="103">
        <f t="shared" si="167"/>
        <v>0.4375</v>
      </c>
      <c r="L358" s="115">
        <f t="shared" si="168"/>
        <v>0.10119047619047619</v>
      </c>
      <c r="M358" s="104">
        <f t="shared" si="169"/>
        <v>817.1130952380953</v>
      </c>
      <c r="N358" s="96">
        <f t="shared" si="185"/>
        <v>45.060399159663866</v>
      </c>
      <c r="O358" s="96">
        <f t="shared" si="177"/>
        <v>24.499999999999996</v>
      </c>
      <c r="P358" s="104">
        <f t="shared" si="178"/>
        <v>0</v>
      </c>
      <c r="Q358" s="103">
        <f t="shared" si="170"/>
        <v>-45</v>
      </c>
      <c r="R358" s="96">
        <f t="shared" si="171"/>
        <v>0</v>
      </c>
      <c r="S358" s="124">
        <f t="shared" si="172"/>
        <v>-2.0263157894736841</v>
      </c>
      <c r="T358" s="104">
        <f t="shared" si="173"/>
        <v>607.89473684210532</v>
      </c>
      <c r="U358" s="124">
        <f t="shared" si="179"/>
        <v>45</v>
      </c>
      <c r="V358" s="96">
        <f t="shared" si="180"/>
        <v>25.5</v>
      </c>
      <c r="W358" s="124">
        <f t="shared" si="181"/>
        <v>-0.55263157894736858</v>
      </c>
      <c r="X358" s="96">
        <f t="shared" si="182"/>
        <v>4.5755735492577596</v>
      </c>
      <c r="Y358" s="34">
        <f t="shared" si="174"/>
        <v>-892.23684210526301</v>
      </c>
      <c r="Z358" s="96">
        <f t="shared" si="175"/>
        <v>40</v>
      </c>
      <c r="AA358" s="96">
        <f t="shared" si="183"/>
        <v>8.0967797783933531</v>
      </c>
      <c r="AC358" s="104">
        <f t="shared" si="164"/>
        <v>499.17421019654427</v>
      </c>
      <c r="AD358" s="104">
        <f t="shared" si="176"/>
        <v>-270.13860512565492</v>
      </c>
    </row>
    <row r="359" spans="1:30" x14ac:dyDescent="0.25">
      <c r="A359" s="97">
        <v>-3.5</v>
      </c>
      <c r="B359" s="96">
        <v>24.4</v>
      </c>
      <c r="C359" s="130" t="s">
        <v>23</v>
      </c>
      <c r="D359" s="113" t="s">
        <v>1</v>
      </c>
      <c r="E359" s="100">
        <f t="shared" si="165"/>
        <v>95</v>
      </c>
      <c r="F359" s="101" t="s">
        <v>20</v>
      </c>
      <c r="G359" s="119">
        <f t="shared" si="184"/>
        <v>0.12544802867383514</v>
      </c>
      <c r="H359" s="115">
        <f t="shared" si="186"/>
        <v>5.3763440860215055E-2</v>
      </c>
      <c r="I359" s="119">
        <f t="shared" si="163"/>
        <v>-64.867499999999993</v>
      </c>
      <c r="J359" s="115">
        <f t="shared" si="166"/>
        <v>10.462499999999999</v>
      </c>
      <c r="K359" s="103">
        <f t="shared" si="167"/>
        <v>0.4375</v>
      </c>
      <c r="L359" s="115">
        <f t="shared" si="168"/>
        <v>0.10155316606929507</v>
      </c>
      <c r="M359" s="104">
        <f t="shared" si="169"/>
        <v>820.04181600955769</v>
      </c>
      <c r="N359" s="96">
        <f t="shared" si="185"/>
        <v>45.042694497153697</v>
      </c>
      <c r="O359" s="96">
        <f t="shared" si="177"/>
        <v>24.4</v>
      </c>
      <c r="P359" s="104">
        <f t="shared" si="178"/>
        <v>0</v>
      </c>
      <c r="Q359" s="103">
        <f t="shared" si="170"/>
        <v>-45</v>
      </c>
      <c r="R359" s="96">
        <f t="shared" si="171"/>
        <v>0</v>
      </c>
      <c r="S359" s="124">
        <f t="shared" si="172"/>
        <v>-2.0315789473684212</v>
      </c>
      <c r="T359" s="104">
        <f t="shared" si="173"/>
        <v>609.47368421052636</v>
      </c>
      <c r="U359" s="124">
        <f t="shared" si="179"/>
        <v>45</v>
      </c>
      <c r="V359" s="96">
        <f t="shared" si="180"/>
        <v>25.5</v>
      </c>
      <c r="W359" s="124">
        <f t="shared" si="181"/>
        <v>-0.5631578947368423</v>
      </c>
      <c r="X359" s="96">
        <f t="shared" si="182"/>
        <v>4.5650472334682863</v>
      </c>
      <c r="Y359" s="34">
        <f t="shared" si="174"/>
        <v>-890.18421052631584</v>
      </c>
      <c r="Z359" s="96">
        <f t="shared" si="175"/>
        <v>40</v>
      </c>
      <c r="AA359" s="96">
        <f t="shared" si="183"/>
        <v>8.2258102493074823</v>
      </c>
      <c r="AC359" s="104">
        <f t="shared" si="164"/>
        <v>505.60547944446074</v>
      </c>
      <c r="AD359" s="104">
        <f t="shared" si="176"/>
        <v>-272.79307951858385</v>
      </c>
    </row>
    <row r="360" spans="1:30" x14ac:dyDescent="0.25">
      <c r="A360" s="97">
        <v>-3.5</v>
      </c>
      <c r="B360" s="97">
        <v>24.3</v>
      </c>
      <c r="C360" s="130" t="s">
        <v>23</v>
      </c>
      <c r="D360" s="113" t="s">
        <v>1</v>
      </c>
      <c r="E360" s="100">
        <f t="shared" si="165"/>
        <v>95</v>
      </c>
      <c r="F360" s="101" t="s">
        <v>20</v>
      </c>
      <c r="G360" s="119">
        <f t="shared" si="184"/>
        <v>0.12589928057553956</v>
      </c>
      <c r="H360" s="115">
        <f t="shared" si="186"/>
        <v>5.3956834532374098E-2</v>
      </c>
      <c r="I360" s="119">
        <f t="shared" si="163"/>
        <v>-64.403333333333336</v>
      </c>
      <c r="J360" s="115">
        <f t="shared" si="166"/>
        <v>10.424999999999999</v>
      </c>
      <c r="K360" s="103">
        <f t="shared" si="167"/>
        <v>0.4375</v>
      </c>
      <c r="L360" s="115">
        <f t="shared" si="168"/>
        <v>0.10191846522781774</v>
      </c>
      <c r="M360" s="104">
        <f t="shared" si="169"/>
        <v>822.99160671462823</v>
      </c>
      <c r="N360" s="96">
        <f t="shared" si="185"/>
        <v>45.024862462970802</v>
      </c>
      <c r="O360" s="96">
        <f t="shared" si="177"/>
        <v>24.299999999999997</v>
      </c>
      <c r="P360" s="104">
        <f t="shared" si="178"/>
        <v>0</v>
      </c>
      <c r="Q360" s="103">
        <f t="shared" si="170"/>
        <v>-45</v>
      </c>
      <c r="R360" s="96">
        <f t="shared" si="171"/>
        <v>0</v>
      </c>
      <c r="S360" s="124">
        <f t="shared" si="172"/>
        <v>-2.0368421052631582</v>
      </c>
      <c r="T360" s="104">
        <f t="shared" si="173"/>
        <v>611.05263157894751</v>
      </c>
      <c r="U360" s="124">
        <f t="shared" si="179"/>
        <v>45</v>
      </c>
      <c r="V360" s="96">
        <f t="shared" si="180"/>
        <v>25.5</v>
      </c>
      <c r="W360" s="124">
        <f t="shared" si="181"/>
        <v>-0.57368421052631602</v>
      </c>
      <c r="X360" s="96">
        <f t="shared" si="182"/>
        <v>4.5545209176788131</v>
      </c>
      <c r="Y360" s="34">
        <f t="shared" si="174"/>
        <v>-888.13157894736855</v>
      </c>
      <c r="Z360" s="96">
        <f t="shared" si="175"/>
        <v>40</v>
      </c>
      <c r="AA360" s="96">
        <f t="shared" si="183"/>
        <v>8.3538988919667609</v>
      </c>
      <c r="AC360" s="104">
        <f t="shared" si="164"/>
        <v>512.05876045424043</v>
      </c>
      <c r="AD360" s="104">
        <f t="shared" si="176"/>
        <v>-275.45533207984715</v>
      </c>
    </row>
    <row r="361" spans="1:30" x14ac:dyDescent="0.25">
      <c r="A361" s="97">
        <v>-3.5</v>
      </c>
      <c r="B361" s="96">
        <v>24.2</v>
      </c>
      <c r="C361" s="130" t="s">
        <v>23</v>
      </c>
      <c r="D361" s="113" t="s">
        <v>1</v>
      </c>
      <c r="E361" s="100">
        <f t="shared" si="165"/>
        <v>95</v>
      </c>
      <c r="F361" s="101" t="s">
        <v>20</v>
      </c>
      <c r="G361" s="119">
        <f t="shared" si="184"/>
        <v>0.1263537906137184</v>
      </c>
      <c r="H361" s="115">
        <f t="shared" si="186"/>
        <v>5.4151624548736461E-2</v>
      </c>
      <c r="I361" s="119">
        <f t="shared" si="163"/>
        <v>-63.94083333333333</v>
      </c>
      <c r="J361" s="115">
        <f t="shared" si="166"/>
        <v>10.387500000000001</v>
      </c>
      <c r="K361" s="103">
        <f t="shared" si="167"/>
        <v>0.4375</v>
      </c>
      <c r="L361" s="115">
        <f t="shared" si="168"/>
        <v>0.10228640192539114</v>
      </c>
      <c r="M361" s="104">
        <f t="shared" si="169"/>
        <v>825.96269554753349</v>
      </c>
      <c r="N361" s="96">
        <f t="shared" si="185"/>
        <v>45.006901677638567</v>
      </c>
      <c r="O361" s="96">
        <f t="shared" si="177"/>
        <v>24.2</v>
      </c>
      <c r="P361" s="104">
        <f t="shared" si="178"/>
        <v>0</v>
      </c>
      <c r="Q361" s="103">
        <f t="shared" si="170"/>
        <v>-45</v>
      </c>
      <c r="R361" s="96">
        <f t="shared" si="171"/>
        <v>0</v>
      </c>
      <c r="S361" s="124">
        <f t="shared" si="172"/>
        <v>-2.0421052631578949</v>
      </c>
      <c r="T361" s="104">
        <f t="shared" si="173"/>
        <v>612.63157894736844</v>
      </c>
      <c r="U361" s="124">
        <f t="shared" si="179"/>
        <v>45</v>
      </c>
      <c r="V361" s="96">
        <f t="shared" si="180"/>
        <v>25.5</v>
      </c>
      <c r="W361" s="124">
        <f t="shared" si="181"/>
        <v>-0.58421052631578974</v>
      </c>
      <c r="X361" s="96">
        <f t="shared" si="182"/>
        <v>4.5439946018893389</v>
      </c>
      <c r="Y361" s="34">
        <f t="shared" si="174"/>
        <v>-886.07894736842104</v>
      </c>
      <c r="Z361" s="96">
        <f t="shared" si="175"/>
        <v>40</v>
      </c>
      <c r="AA361" s="96">
        <f t="shared" si="183"/>
        <v>8.4810457063711926</v>
      </c>
      <c r="AC361" s="104">
        <f t="shared" si="164"/>
        <v>518.53428142010978</v>
      </c>
      <c r="AD361" s="104">
        <f t="shared" si="176"/>
        <v>-278.12543157545042</v>
      </c>
    </row>
    <row r="362" spans="1:30" x14ac:dyDescent="0.25">
      <c r="A362" s="97">
        <v>-3.5</v>
      </c>
      <c r="B362" s="96">
        <v>24.1</v>
      </c>
      <c r="C362" s="130" t="s">
        <v>23</v>
      </c>
      <c r="D362" s="113" t="s">
        <v>1</v>
      </c>
      <c r="E362" s="100">
        <f t="shared" si="165"/>
        <v>95</v>
      </c>
      <c r="F362" s="101" t="s">
        <v>20</v>
      </c>
      <c r="G362" s="119">
        <f t="shared" si="184"/>
        <v>0.12681159420289853</v>
      </c>
      <c r="H362" s="115">
        <f t="shared" si="186"/>
        <v>5.434782608695652E-2</v>
      </c>
      <c r="I362" s="119">
        <f t="shared" si="163"/>
        <v>-63.480000000000011</v>
      </c>
      <c r="J362" s="115">
        <f t="shared" si="166"/>
        <v>10.350000000000001</v>
      </c>
      <c r="K362" s="103">
        <f t="shared" si="167"/>
        <v>0.4375</v>
      </c>
      <c r="L362" s="115">
        <f t="shared" si="168"/>
        <v>0.10265700483091789</v>
      </c>
      <c r="M362" s="104">
        <f t="shared" si="169"/>
        <v>828.95531400966195</v>
      </c>
      <c r="N362" s="96">
        <f t="shared" si="185"/>
        <v>44.988810741687985</v>
      </c>
      <c r="O362" s="96">
        <f t="shared" si="177"/>
        <v>24.1</v>
      </c>
      <c r="P362" s="104">
        <f t="shared" si="178"/>
        <v>0</v>
      </c>
      <c r="Q362" s="103">
        <f t="shared" si="170"/>
        <v>-45</v>
      </c>
      <c r="R362" s="96">
        <f t="shared" si="171"/>
        <v>0</v>
      </c>
      <c r="S362" s="124">
        <f t="shared" si="172"/>
        <v>-2.0473684210526315</v>
      </c>
      <c r="T362" s="104">
        <f t="shared" si="173"/>
        <v>614.21052631578948</v>
      </c>
      <c r="U362" s="124">
        <f t="shared" si="179"/>
        <v>45</v>
      </c>
      <c r="V362" s="96">
        <f t="shared" si="180"/>
        <v>25.5</v>
      </c>
      <c r="W362" s="124">
        <f t="shared" si="181"/>
        <v>-0.59473684210526301</v>
      </c>
      <c r="X362" s="96">
        <f>W362+$AK$9</f>
        <v>4.5334682860998656</v>
      </c>
      <c r="Y362" s="34">
        <f t="shared" si="174"/>
        <v>-884.02631578947376</v>
      </c>
      <c r="Z362" s="96">
        <f t="shared" si="175"/>
        <v>40</v>
      </c>
      <c r="AA362" s="96">
        <f t="shared" si="183"/>
        <v>8.6072506925207755</v>
      </c>
      <c r="AC362" s="104">
        <f t="shared" si="164"/>
        <v>525.03227384345689</v>
      </c>
      <c r="AD362" s="104">
        <f t="shared" si="176"/>
        <v>-280.80344760227956</v>
      </c>
    </row>
    <row r="363" spans="1:30" x14ac:dyDescent="0.25">
      <c r="A363" s="97">
        <v>-3.5</v>
      </c>
      <c r="B363" s="97">
        <v>24</v>
      </c>
      <c r="C363" s="130" t="s">
        <v>23</v>
      </c>
      <c r="D363" s="113" t="s">
        <v>1</v>
      </c>
      <c r="E363" s="100">
        <f t="shared" si="165"/>
        <v>95</v>
      </c>
      <c r="F363" s="101" t="s">
        <v>20</v>
      </c>
      <c r="G363" s="119">
        <f t="shared" si="184"/>
        <v>0.12727272727272726</v>
      </c>
      <c r="H363" s="115">
        <f t="shared" si="186"/>
        <v>5.4545454545454543E-2</v>
      </c>
      <c r="I363" s="119">
        <f t="shared" si="163"/>
        <v>-63.020833333333336</v>
      </c>
      <c r="J363" s="115">
        <f t="shared" si="166"/>
        <v>10.3125</v>
      </c>
      <c r="K363" s="103">
        <f t="shared" si="167"/>
        <v>0.4375</v>
      </c>
      <c r="L363" s="115">
        <f t="shared" si="168"/>
        <v>0.10303030303030303</v>
      </c>
      <c r="M363" s="104">
        <f t="shared" si="169"/>
        <v>831.969696969697</v>
      </c>
      <c r="N363" s="96">
        <f t="shared" si="185"/>
        <v>44.970588235294116</v>
      </c>
      <c r="O363" s="96">
        <f t="shared" si="177"/>
        <v>24</v>
      </c>
      <c r="P363" s="104">
        <f t="shared" si="178"/>
        <v>0</v>
      </c>
      <c r="Q363" s="103">
        <f t="shared" si="170"/>
        <v>-45</v>
      </c>
      <c r="R363" s="96">
        <f t="shared" si="171"/>
        <v>0</v>
      </c>
      <c r="S363" s="124">
        <f t="shared" si="172"/>
        <v>-2.0526315789473681</v>
      </c>
      <c r="T363" s="104">
        <f t="shared" si="173"/>
        <v>615.78947368421041</v>
      </c>
      <c r="U363" s="124">
        <f t="shared" si="179"/>
        <v>45</v>
      </c>
      <c r="V363" s="96">
        <f t="shared" si="180"/>
        <v>25.5</v>
      </c>
      <c r="W363" s="124">
        <f t="shared" si="181"/>
        <v>-0.60526315789473673</v>
      </c>
      <c r="X363" s="96">
        <f t="shared" si="182"/>
        <v>4.5229419703103915</v>
      </c>
      <c r="Y363" s="34">
        <f t="shared" si="174"/>
        <v>-881.97368421052647</v>
      </c>
      <c r="Z363" s="96">
        <f t="shared" si="175"/>
        <v>40</v>
      </c>
      <c r="AA363" s="96">
        <f t="shared" si="183"/>
        <v>8.7325138504155113</v>
      </c>
      <c r="AC363" s="104">
        <f t="shared" si="164"/>
        <v>531.55297259296538</v>
      </c>
      <c r="AD363" s="104">
        <f t="shared" si="176"/>
        <v>-283.48945060018457</v>
      </c>
    </row>
    <row r="364" spans="1:30" x14ac:dyDescent="0.25">
      <c r="A364" s="97">
        <v>-3.5</v>
      </c>
      <c r="B364" s="96">
        <v>23.9</v>
      </c>
      <c r="C364" s="130" t="s">
        <v>23</v>
      </c>
      <c r="D364" s="113" t="s">
        <v>1</v>
      </c>
      <c r="E364" s="100">
        <f t="shared" si="165"/>
        <v>95</v>
      </c>
      <c r="F364" s="101" t="s">
        <v>20</v>
      </c>
      <c r="G364" s="119">
        <f t="shared" si="184"/>
        <v>0.12773722627737227</v>
      </c>
      <c r="H364" s="115">
        <f t="shared" si="186"/>
        <v>5.4744525547445258E-2</v>
      </c>
      <c r="I364" s="119">
        <f t="shared" si="163"/>
        <v>-62.563333333333325</v>
      </c>
      <c r="J364" s="115">
        <f t="shared" si="166"/>
        <v>10.274999999999999</v>
      </c>
      <c r="K364" s="103">
        <f t="shared" si="167"/>
        <v>0.4375</v>
      </c>
      <c r="L364" s="115">
        <f t="shared" si="168"/>
        <v>0.10340632603406327</v>
      </c>
      <c r="M364" s="104">
        <f t="shared" si="169"/>
        <v>835.00608272506088</v>
      </c>
      <c r="N364" s="96">
        <f t="shared" si="185"/>
        <v>44.952232717904678</v>
      </c>
      <c r="O364" s="96">
        <f t="shared" si="177"/>
        <v>23.899999999999995</v>
      </c>
      <c r="P364" s="104">
        <f t="shared" si="178"/>
        <v>0</v>
      </c>
      <c r="Q364" s="103">
        <f t="shared" si="170"/>
        <v>-45</v>
      </c>
      <c r="R364" s="96">
        <f t="shared" si="171"/>
        <v>0</v>
      </c>
      <c r="S364" s="124">
        <f t="shared" si="172"/>
        <v>-2.0578947368421057</v>
      </c>
      <c r="T364" s="104">
        <f t="shared" si="173"/>
        <v>617.36842105263179</v>
      </c>
      <c r="U364" s="124">
        <f t="shared" si="179"/>
        <v>45</v>
      </c>
      <c r="V364" s="96">
        <f t="shared" si="180"/>
        <v>25.5</v>
      </c>
      <c r="W364" s="124">
        <f t="shared" si="181"/>
        <v>-0.61578947368421089</v>
      </c>
      <c r="X364" s="96">
        <f t="shared" si="182"/>
        <v>4.5124156545209182</v>
      </c>
      <c r="Y364" s="34">
        <f t="shared" si="174"/>
        <v>-879.92105263157896</v>
      </c>
      <c r="Z364" s="96">
        <f t="shared" si="175"/>
        <v>40</v>
      </c>
      <c r="AA364" s="96">
        <f t="shared" si="183"/>
        <v>8.8568351800554055</v>
      </c>
      <c r="AC364" s="104">
        <f t="shared" si="164"/>
        <v>538.09661596605815</v>
      </c>
      <c r="AD364" s="104">
        <f t="shared" si="176"/>
        <v>-286.18351186425963</v>
      </c>
    </row>
    <row r="365" spans="1:30" x14ac:dyDescent="0.25">
      <c r="A365" s="97">
        <v>-3.5</v>
      </c>
      <c r="B365" s="96">
        <v>23.8</v>
      </c>
      <c r="C365" s="130" t="s">
        <v>23</v>
      </c>
      <c r="D365" s="113" t="s">
        <v>1</v>
      </c>
      <c r="E365" s="100">
        <f t="shared" si="165"/>
        <v>95</v>
      </c>
      <c r="F365" s="101" t="s">
        <v>20</v>
      </c>
      <c r="G365" s="119">
        <f t="shared" si="184"/>
        <v>0.12820512820512819</v>
      </c>
      <c r="H365" s="115">
        <f t="shared" si="186"/>
        <v>5.4945054945054944E-2</v>
      </c>
      <c r="I365" s="119">
        <f t="shared" si="163"/>
        <v>-62.107500000000009</v>
      </c>
      <c r="J365" s="115">
        <f t="shared" si="166"/>
        <v>10.237499999999999</v>
      </c>
      <c r="K365" s="103">
        <f t="shared" si="167"/>
        <v>0.4375</v>
      </c>
      <c r="L365" s="115">
        <f t="shared" si="168"/>
        <v>0.10378510378510378</v>
      </c>
      <c r="M365" s="104">
        <f t="shared" si="169"/>
        <v>838.06471306471303</v>
      </c>
      <c r="N365" s="96">
        <f t="shared" si="185"/>
        <v>44.933742727860377</v>
      </c>
      <c r="O365" s="96">
        <f t="shared" si="177"/>
        <v>23.800000000000004</v>
      </c>
      <c r="P365" s="104">
        <f t="shared" si="178"/>
        <v>0</v>
      </c>
      <c r="Q365" s="103">
        <f t="shared" si="170"/>
        <v>-45</v>
      </c>
      <c r="R365" s="96">
        <f t="shared" si="171"/>
        <v>0</v>
      </c>
      <c r="S365" s="124">
        <f t="shared" si="172"/>
        <v>-2.0631578947368419</v>
      </c>
      <c r="T365" s="104">
        <f t="shared" si="173"/>
        <v>618.94736842105249</v>
      </c>
      <c r="U365" s="124">
        <f t="shared" si="179"/>
        <v>45</v>
      </c>
      <c r="V365" s="96">
        <f t="shared" si="180"/>
        <v>25.5</v>
      </c>
      <c r="W365" s="124">
        <f t="shared" si="181"/>
        <v>-0.62631578947368372</v>
      </c>
      <c r="X365" s="96">
        <f t="shared" si="182"/>
        <v>4.5018893387314449</v>
      </c>
      <c r="Y365" s="34">
        <f t="shared" si="174"/>
        <v>-877.86842105263179</v>
      </c>
      <c r="Z365" s="96">
        <f t="shared" si="175"/>
        <v>40</v>
      </c>
      <c r="AA365" s="96">
        <f t="shared" si="183"/>
        <v>8.9802146814404384</v>
      </c>
      <c r="AC365" s="104">
        <f t="shared" si="164"/>
        <v>544.6634457516933</v>
      </c>
      <c r="AD365" s="104">
        <f t="shared" si="176"/>
        <v>-288.88570355732423</v>
      </c>
    </row>
    <row r="366" spans="1:30" x14ac:dyDescent="0.25">
      <c r="A366" s="97">
        <v>-3.5</v>
      </c>
      <c r="B366" s="97">
        <v>23.7</v>
      </c>
      <c r="C366" s="130" t="s">
        <v>23</v>
      </c>
      <c r="D366" s="113" t="s">
        <v>1</v>
      </c>
      <c r="E366" s="100">
        <f t="shared" si="165"/>
        <v>95</v>
      </c>
      <c r="F366" s="101" t="s">
        <v>20</v>
      </c>
      <c r="G366" s="119">
        <f t="shared" si="184"/>
        <v>0.12867647058823531</v>
      </c>
      <c r="H366" s="115">
        <f t="shared" si="186"/>
        <v>5.514705882352941E-2</v>
      </c>
      <c r="I366" s="119">
        <f t="shared" si="163"/>
        <v>-61.653333333333329</v>
      </c>
      <c r="J366" s="115">
        <f t="shared" si="166"/>
        <v>10.200000000000001</v>
      </c>
      <c r="K366" s="103">
        <f t="shared" si="167"/>
        <v>0.4375</v>
      </c>
      <c r="L366" s="115">
        <f t="shared" si="168"/>
        <v>0.10416666666666669</v>
      </c>
      <c r="M366" s="104">
        <f t="shared" si="169"/>
        <v>841.14583333333348</v>
      </c>
      <c r="N366" s="96">
        <f t="shared" si="185"/>
        <v>44.915116782006919</v>
      </c>
      <c r="O366" s="96">
        <f t="shared" si="177"/>
        <v>23.7</v>
      </c>
      <c r="P366" s="104">
        <f t="shared" si="178"/>
        <v>0</v>
      </c>
      <c r="Q366" s="103">
        <f t="shared" si="170"/>
        <v>-45</v>
      </c>
      <c r="R366" s="96">
        <f t="shared" si="171"/>
        <v>0</v>
      </c>
      <c r="S366" s="124">
        <f t="shared" si="172"/>
        <v>-2.0684210526315789</v>
      </c>
      <c r="T366" s="104">
        <f t="shared" si="173"/>
        <v>620.52631578947376</v>
      </c>
      <c r="U366" s="124">
        <f t="shared" si="179"/>
        <v>45</v>
      </c>
      <c r="V366" s="96">
        <f t="shared" si="180"/>
        <v>25.5</v>
      </c>
      <c r="W366" s="124">
        <f t="shared" si="181"/>
        <v>-0.63684210526315788</v>
      </c>
      <c r="X366" s="96">
        <f t="shared" si="182"/>
        <v>4.4913630229419708</v>
      </c>
      <c r="Y366" s="34">
        <f t="shared" si="174"/>
        <v>-875.81578947368439</v>
      </c>
      <c r="Z366" s="96">
        <f t="shared" si="175"/>
        <v>40</v>
      </c>
      <c r="AA366" s="96">
        <f t="shared" si="183"/>
        <v>9.1026523545706368</v>
      </c>
      <c r="AC366" s="104">
        <f t="shared" si="164"/>
        <v>551.25370729455221</v>
      </c>
      <c r="AD366" s="104">
        <f t="shared" si="176"/>
        <v>-291.59609872261325</v>
      </c>
    </row>
    <row r="367" spans="1:30" x14ac:dyDescent="0.25">
      <c r="A367" s="97">
        <v>-3.5</v>
      </c>
      <c r="B367" s="96">
        <v>23.6</v>
      </c>
      <c r="C367" s="130" t="s">
        <v>23</v>
      </c>
      <c r="D367" s="113" t="s">
        <v>1</v>
      </c>
      <c r="E367" s="100">
        <f t="shared" si="165"/>
        <v>95</v>
      </c>
      <c r="F367" s="101" t="s">
        <v>20</v>
      </c>
      <c r="G367" s="119">
        <f t="shared" si="184"/>
        <v>0.12915129151291513</v>
      </c>
      <c r="H367" s="115">
        <f t="shared" si="186"/>
        <v>5.5350553505535055E-2</v>
      </c>
      <c r="I367" s="119">
        <f t="shared" si="163"/>
        <v>-61.200833333333343</v>
      </c>
      <c r="J367" s="115">
        <f t="shared" si="166"/>
        <v>10.162500000000001</v>
      </c>
      <c r="K367" s="103">
        <f t="shared" si="167"/>
        <v>0.4375</v>
      </c>
      <c r="L367" s="115">
        <f t="shared" si="168"/>
        <v>0.1045510455104551</v>
      </c>
      <c r="M367" s="104">
        <f t="shared" si="169"/>
        <v>844.24969249692492</v>
      </c>
      <c r="N367" s="96">
        <f t="shared" si="185"/>
        <v>44.89635337529846</v>
      </c>
      <c r="O367" s="96">
        <f t="shared" si="177"/>
        <v>23.599999999999998</v>
      </c>
      <c r="P367" s="104">
        <f t="shared" si="178"/>
        <v>0</v>
      </c>
      <c r="Q367" s="103">
        <f t="shared" si="170"/>
        <v>-45</v>
      </c>
      <c r="R367" s="96">
        <f t="shared" si="171"/>
        <v>0</v>
      </c>
      <c r="S367" s="124">
        <f t="shared" si="172"/>
        <v>-2.0736842105263156</v>
      </c>
      <c r="T367" s="104">
        <f t="shared" si="173"/>
        <v>622.10526315789468</v>
      </c>
      <c r="U367" s="124">
        <f t="shared" si="179"/>
        <v>45</v>
      </c>
      <c r="V367" s="96">
        <f t="shared" si="180"/>
        <v>25.5</v>
      </c>
      <c r="W367" s="124">
        <f t="shared" si="181"/>
        <v>-0.64736842105263159</v>
      </c>
      <c r="X367" s="96">
        <f t="shared" si="182"/>
        <v>4.4808367071524966</v>
      </c>
      <c r="Y367" s="34">
        <f t="shared" si="174"/>
        <v>-873.76315789473676</v>
      </c>
      <c r="Z367" s="96">
        <f t="shared" si="175"/>
        <v>40</v>
      </c>
      <c r="AA367" s="96">
        <f t="shared" si="183"/>
        <v>9.2241481994459829</v>
      </c>
      <c r="AC367" s="104">
        <f t="shared" si="164"/>
        <v>557.86764956063689</v>
      </c>
      <c r="AD367" s="104">
        <f t="shared" si="176"/>
        <v>-294.31477129666956</v>
      </c>
    </row>
    <row r="368" spans="1:30" x14ac:dyDescent="0.25">
      <c r="A368" s="97">
        <v>-3.5</v>
      </c>
      <c r="B368" s="96">
        <v>23.5</v>
      </c>
      <c r="C368" s="130" t="s">
        <v>23</v>
      </c>
      <c r="D368" s="113" t="s">
        <v>1</v>
      </c>
      <c r="E368" s="100">
        <f t="shared" si="165"/>
        <v>95</v>
      </c>
      <c r="F368" s="101" t="s">
        <v>20</v>
      </c>
      <c r="G368" s="119">
        <f t="shared" si="184"/>
        <v>0.12962962962962962</v>
      </c>
      <c r="H368" s="115">
        <f t="shared" si="186"/>
        <v>5.5555555555555552E-2</v>
      </c>
      <c r="I368" s="119">
        <f t="shared" si="163"/>
        <v>-60.75</v>
      </c>
      <c r="J368" s="115">
        <f t="shared" si="166"/>
        <v>10.125</v>
      </c>
      <c r="K368" s="103">
        <f t="shared" si="167"/>
        <v>0.4375</v>
      </c>
      <c r="L368" s="115">
        <f t="shared" si="168"/>
        <v>0.10493827160493827</v>
      </c>
      <c r="M368" s="104">
        <f t="shared" si="169"/>
        <v>847.37654320987644</v>
      </c>
      <c r="N368" s="96">
        <f t="shared" si="185"/>
        <v>44.877450980392155</v>
      </c>
      <c r="O368" s="96">
        <f t="shared" si="177"/>
        <v>23.5</v>
      </c>
      <c r="P368" s="104">
        <f t="shared" si="178"/>
        <v>0</v>
      </c>
      <c r="Q368" s="103">
        <f t="shared" si="170"/>
        <v>-45</v>
      </c>
      <c r="R368" s="96">
        <f t="shared" si="171"/>
        <v>0</v>
      </c>
      <c r="S368" s="124">
        <f t="shared" si="172"/>
        <v>-2.0789473684210527</v>
      </c>
      <c r="T368" s="104">
        <f t="shared" si="173"/>
        <v>623.68421052631584</v>
      </c>
      <c r="U368" s="124">
        <f t="shared" si="179"/>
        <v>45</v>
      </c>
      <c r="V368" s="96">
        <f t="shared" si="180"/>
        <v>25.5</v>
      </c>
      <c r="W368" s="124">
        <f t="shared" si="181"/>
        <v>-0.65789473684210531</v>
      </c>
      <c r="X368" s="96">
        <f t="shared" si="182"/>
        <v>4.4703103913630233</v>
      </c>
      <c r="Y368" s="34">
        <f t="shared" si="174"/>
        <v>-871.71052631578959</v>
      </c>
      <c r="Z368" s="96">
        <f t="shared" si="175"/>
        <v>40</v>
      </c>
      <c r="AA368" s="96">
        <f t="shared" si="183"/>
        <v>9.3447022160664837</v>
      </c>
      <c r="AC368" s="104">
        <f t="shared" si="164"/>
        <v>564.50552520433621</v>
      </c>
      <c r="AD368" s="104">
        <f t="shared" si="176"/>
        <v>-297.04179612245355</v>
      </c>
    </row>
    <row r="369" spans="1:30" x14ac:dyDescent="0.25">
      <c r="A369" s="97">
        <v>-3.5</v>
      </c>
      <c r="B369" s="97">
        <v>23.4</v>
      </c>
      <c r="C369" s="130" t="s">
        <v>23</v>
      </c>
      <c r="D369" s="113" t="s">
        <v>1</v>
      </c>
      <c r="E369" s="100">
        <f t="shared" si="165"/>
        <v>95</v>
      </c>
      <c r="F369" s="101" t="s">
        <v>20</v>
      </c>
      <c r="G369" s="119">
        <f t="shared" si="184"/>
        <v>0.13011152416356878</v>
      </c>
      <c r="H369" s="115">
        <f t="shared" si="186"/>
        <v>5.5762081784386623E-2</v>
      </c>
      <c r="I369" s="119">
        <f t="shared" si="163"/>
        <v>-60.300833333333323</v>
      </c>
      <c r="J369" s="115">
        <f t="shared" si="166"/>
        <v>10.087499999999999</v>
      </c>
      <c r="K369" s="103">
        <f t="shared" si="167"/>
        <v>0.4375</v>
      </c>
      <c r="L369" s="115">
        <f t="shared" si="168"/>
        <v>0.10532837670384138</v>
      </c>
      <c r="M369" s="104">
        <f t="shared" si="169"/>
        <v>850.52664188351912</v>
      </c>
      <c r="N369" s="96">
        <f t="shared" si="185"/>
        <v>44.858408047233766</v>
      </c>
      <c r="O369" s="96">
        <f t="shared" si="177"/>
        <v>23.4</v>
      </c>
      <c r="P369" s="104">
        <f t="shared" si="178"/>
        <v>0</v>
      </c>
      <c r="Q369" s="103">
        <f t="shared" si="170"/>
        <v>-45</v>
      </c>
      <c r="R369" s="96">
        <f t="shared" si="171"/>
        <v>0</v>
      </c>
      <c r="S369" s="124">
        <f t="shared" si="172"/>
        <v>-2.0842105263157897</v>
      </c>
      <c r="T369" s="104">
        <f t="shared" si="173"/>
        <v>625.26315789473699</v>
      </c>
      <c r="U369" s="124">
        <f t="shared" si="179"/>
        <v>45</v>
      </c>
      <c r="V369" s="96">
        <f t="shared" si="180"/>
        <v>25.5</v>
      </c>
      <c r="W369" s="124">
        <f t="shared" si="181"/>
        <v>-0.66842105263157903</v>
      </c>
      <c r="X369" s="96">
        <f t="shared" si="182"/>
        <v>4.4597840755735501</v>
      </c>
      <c r="Y369" s="34">
        <f t="shared" si="174"/>
        <v>-869.65789473684242</v>
      </c>
      <c r="Z369" s="96">
        <f t="shared" si="175"/>
        <v>40</v>
      </c>
      <c r="AA369" s="96">
        <f t="shared" si="183"/>
        <v>9.4643144044321321</v>
      </c>
      <c r="AC369" s="104">
        <f t="shared" si="164"/>
        <v>571.16759063698157</v>
      </c>
      <c r="AD369" s="104">
        <f t="shared" si="176"/>
        <v>-299.77724896266557</v>
      </c>
    </row>
    <row r="370" spans="1:30" x14ac:dyDescent="0.25">
      <c r="A370" s="97">
        <v>-3.5</v>
      </c>
      <c r="B370" s="96">
        <v>23.3</v>
      </c>
      <c r="C370" s="130" t="s">
        <v>23</v>
      </c>
      <c r="D370" s="113" t="s">
        <v>1</v>
      </c>
      <c r="E370" s="100">
        <f t="shared" si="165"/>
        <v>95</v>
      </c>
      <c r="F370" s="101" t="s">
        <v>20</v>
      </c>
      <c r="G370" s="119">
        <f t="shared" si="184"/>
        <v>0.13059701492537312</v>
      </c>
      <c r="H370" s="115">
        <f t="shared" si="186"/>
        <v>5.5970149253731345E-2</v>
      </c>
      <c r="I370" s="119">
        <f t="shared" si="163"/>
        <v>-59.853333333333332</v>
      </c>
      <c r="J370" s="115">
        <f t="shared" si="166"/>
        <v>10.049999999999999</v>
      </c>
      <c r="K370" s="103">
        <f t="shared" si="167"/>
        <v>0.4375</v>
      </c>
      <c r="L370" s="115">
        <f t="shared" si="168"/>
        <v>0.10572139303482583</v>
      </c>
      <c r="M370" s="104">
        <f t="shared" si="169"/>
        <v>853.70024875621857</v>
      </c>
      <c r="N370" s="96">
        <f t="shared" si="185"/>
        <v>44.839223002633886</v>
      </c>
      <c r="O370" s="96">
        <f t="shared" si="177"/>
        <v>23.3</v>
      </c>
      <c r="P370" s="104">
        <f t="shared" si="178"/>
        <v>0</v>
      </c>
      <c r="Q370" s="103">
        <f t="shared" si="170"/>
        <v>-45</v>
      </c>
      <c r="R370" s="96">
        <f t="shared" si="171"/>
        <v>0</v>
      </c>
      <c r="S370" s="124">
        <f t="shared" si="172"/>
        <v>-2.0894736842105264</v>
      </c>
      <c r="T370" s="104">
        <f t="shared" si="173"/>
        <v>626.84210526315792</v>
      </c>
      <c r="U370" s="124">
        <f t="shared" si="179"/>
        <v>45</v>
      </c>
      <c r="V370" s="96">
        <f t="shared" si="180"/>
        <v>25.5</v>
      </c>
      <c r="W370" s="124">
        <f t="shared" si="181"/>
        <v>-0.67894736842105274</v>
      </c>
      <c r="X370" s="96">
        <f t="shared" si="182"/>
        <v>4.4492577597840759</v>
      </c>
      <c r="Y370" s="34">
        <f t="shared" si="174"/>
        <v>-867.6052631578948</v>
      </c>
      <c r="Z370" s="96">
        <f t="shared" si="175"/>
        <v>40</v>
      </c>
      <c r="AA370" s="96">
        <f t="shared" si="183"/>
        <v>9.5829847645429389</v>
      </c>
      <c r="AC370" s="104">
        <f t="shared" si="164"/>
        <v>577.85410609693872</v>
      </c>
      <c r="AD370" s="104">
        <f t="shared" si="176"/>
        <v>-302.52120651328704</v>
      </c>
    </row>
    <row r="371" spans="1:30" x14ac:dyDescent="0.25">
      <c r="A371" s="97">
        <v>-3.5</v>
      </c>
      <c r="B371" s="96">
        <v>23.2</v>
      </c>
      <c r="C371" s="130" t="s">
        <v>23</v>
      </c>
      <c r="D371" s="113" t="s">
        <v>1</v>
      </c>
      <c r="E371" s="100">
        <f t="shared" si="165"/>
        <v>95</v>
      </c>
      <c r="F371" s="101" t="s">
        <v>20</v>
      </c>
      <c r="G371" s="119">
        <f t="shared" si="184"/>
        <v>0.13108614232209739</v>
      </c>
      <c r="H371" s="115">
        <f t="shared" si="186"/>
        <v>5.6179775280898875E-2</v>
      </c>
      <c r="I371" s="119">
        <f t="shared" si="163"/>
        <v>-59.407499999999999</v>
      </c>
      <c r="J371" s="115">
        <f t="shared" si="166"/>
        <v>10.012500000000001</v>
      </c>
      <c r="K371" s="103">
        <f t="shared" si="167"/>
        <v>0.4375</v>
      </c>
      <c r="L371" s="115">
        <f t="shared" si="168"/>
        <v>0.10611735330836455</v>
      </c>
      <c r="M371" s="104">
        <f t="shared" si="169"/>
        <v>856.89762796504374</v>
      </c>
      <c r="N371" s="96">
        <f t="shared" si="185"/>
        <v>44.819894249834761</v>
      </c>
      <c r="O371" s="96">
        <f t="shared" si="177"/>
        <v>23.200000000000003</v>
      </c>
      <c r="P371" s="104">
        <f t="shared" si="178"/>
        <v>0</v>
      </c>
      <c r="Q371" s="103">
        <f t="shared" si="170"/>
        <v>-45</v>
      </c>
      <c r="R371" s="96">
        <f t="shared" si="171"/>
        <v>0</v>
      </c>
      <c r="S371" s="124">
        <f t="shared" si="172"/>
        <v>-2.094736842105263</v>
      </c>
      <c r="T371" s="104">
        <f t="shared" si="173"/>
        <v>628.42105263157896</v>
      </c>
      <c r="U371" s="124">
        <f t="shared" si="179"/>
        <v>45</v>
      </c>
      <c r="V371" s="96">
        <f t="shared" si="180"/>
        <v>25.5</v>
      </c>
      <c r="W371" s="124">
        <f t="shared" si="181"/>
        <v>-0.68947368421052602</v>
      </c>
      <c r="X371" s="96">
        <f t="shared" si="182"/>
        <v>4.4387314439946026</v>
      </c>
      <c r="Y371" s="34">
        <f t="shared" si="174"/>
        <v>-865.55263157894751</v>
      </c>
      <c r="Z371" s="96">
        <f t="shared" si="175"/>
        <v>40</v>
      </c>
      <c r="AA371" s="96">
        <f t="shared" si="183"/>
        <v>9.700713296398888</v>
      </c>
      <c r="AC371" s="104">
        <f t="shared" si="164"/>
        <v>584.56533572127626</v>
      </c>
      <c r="AD371" s="104">
        <f t="shared" si="176"/>
        <v>-305.27374641734701</v>
      </c>
    </row>
    <row r="372" spans="1:30" x14ac:dyDescent="0.25">
      <c r="A372" s="97">
        <v>-3.5</v>
      </c>
      <c r="B372" s="97">
        <v>23.1</v>
      </c>
      <c r="C372" s="130" t="s">
        <v>23</v>
      </c>
      <c r="D372" s="113" t="s">
        <v>1</v>
      </c>
      <c r="E372" s="100">
        <f t="shared" si="165"/>
        <v>95</v>
      </c>
      <c r="F372" s="101" t="s">
        <v>20</v>
      </c>
      <c r="G372" s="119">
        <f t="shared" si="184"/>
        <v>0.13157894736842105</v>
      </c>
      <c r="H372" s="115">
        <f t="shared" si="186"/>
        <v>5.6390977443609019E-2</v>
      </c>
      <c r="I372" s="119">
        <f t="shared" si="163"/>
        <v>-58.963333333333338</v>
      </c>
      <c r="J372" s="115">
        <f t="shared" si="166"/>
        <v>9.9750000000000014</v>
      </c>
      <c r="K372" s="103">
        <f t="shared" si="167"/>
        <v>0.4375</v>
      </c>
      <c r="L372" s="115">
        <f t="shared" si="168"/>
        <v>0.10651629072681704</v>
      </c>
      <c r="M372" s="104">
        <f t="shared" si="169"/>
        <v>860.11904761904759</v>
      </c>
      <c r="N372" s="96">
        <f t="shared" si="185"/>
        <v>44.800420168067227</v>
      </c>
      <c r="O372" s="96">
        <f t="shared" si="177"/>
        <v>23.1</v>
      </c>
      <c r="P372" s="104">
        <f t="shared" si="178"/>
        <v>0</v>
      </c>
      <c r="Q372" s="103">
        <f t="shared" si="170"/>
        <v>-45</v>
      </c>
      <c r="R372" s="96">
        <f t="shared" si="171"/>
        <v>0</v>
      </c>
      <c r="S372" s="124">
        <f t="shared" si="172"/>
        <v>-2.0999999999999996</v>
      </c>
      <c r="T372" s="104">
        <f t="shared" si="173"/>
        <v>630</v>
      </c>
      <c r="U372" s="124">
        <f t="shared" si="179"/>
        <v>45</v>
      </c>
      <c r="V372" s="96">
        <f t="shared" si="180"/>
        <v>25.5</v>
      </c>
      <c r="W372" s="124">
        <f t="shared" si="181"/>
        <v>-0.69999999999999973</v>
      </c>
      <c r="X372" s="96">
        <f t="shared" si="182"/>
        <v>4.4282051282051285</v>
      </c>
      <c r="Y372" s="34">
        <f t="shared" si="174"/>
        <v>-863.50000000000011</v>
      </c>
      <c r="Z372" s="96">
        <f t="shared" si="175"/>
        <v>40</v>
      </c>
      <c r="AA372" s="96">
        <f t="shared" si="183"/>
        <v>9.8174999999999972</v>
      </c>
      <c r="AC372" s="104">
        <f t="shared" si="164"/>
        <v>591.3015476190476</v>
      </c>
      <c r="AD372" s="104">
        <f t="shared" si="176"/>
        <v>-308.03494727891149</v>
      </c>
    </row>
    <row r="373" spans="1:30" x14ac:dyDescent="0.25">
      <c r="A373" s="97">
        <v>-3.5</v>
      </c>
      <c r="B373" s="96">
        <v>23</v>
      </c>
      <c r="C373" s="130" t="s">
        <v>23</v>
      </c>
      <c r="D373" s="113" t="s">
        <v>1</v>
      </c>
      <c r="E373" s="100">
        <f t="shared" si="165"/>
        <v>95</v>
      </c>
      <c r="F373" s="101" t="s">
        <v>20</v>
      </c>
      <c r="G373" s="119">
        <f t="shared" si="184"/>
        <v>0.13207547169811321</v>
      </c>
      <c r="H373" s="115">
        <f t="shared" si="186"/>
        <v>5.6603773584905662E-2</v>
      </c>
      <c r="I373" s="119">
        <f t="shared" si="163"/>
        <v>-58.520833333333336</v>
      </c>
      <c r="J373" s="115">
        <f t="shared" si="166"/>
        <v>9.9375</v>
      </c>
      <c r="K373" s="103">
        <f t="shared" si="167"/>
        <v>0.4375</v>
      </c>
      <c r="L373" s="115">
        <f t="shared" si="168"/>
        <v>0.1069182389937107</v>
      </c>
      <c r="M373" s="104">
        <f t="shared" si="169"/>
        <v>863.36477987421392</v>
      </c>
      <c r="N373" s="96">
        <f t="shared" si="185"/>
        <v>44.780799112097668</v>
      </c>
      <c r="O373" s="96">
        <f t="shared" si="177"/>
        <v>22.999999999999996</v>
      </c>
      <c r="P373" s="104">
        <f t="shared" si="178"/>
        <v>0</v>
      </c>
      <c r="Q373" s="103">
        <f t="shared" si="170"/>
        <v>-45</v>
      </c>
      <c r="R373" s="96">
        <f t="shared" si="171"/>
        <v>0</v>
      </c>
      <c r="S373" s="124">
        <f t="shared" si="172"/>
        <v>-2.1052631578947372</v>
      </c>
      <c r="T373" s="104">
        <f t="shared" si="173"/>
        <v>631.57894736842115</v>
      </c>
      <c r="U373" s="124">
        <f t="shared" si="179"/>
        <v>45</v>
      </c>
      <c r="V373" s="96">
        <f t="shared" si="180"/>
        <v>25.5</v>
      </c>
      <c r="W373" s="124">
        <f t="shared" si="181"/>
        <v>-0.71052631578947389</v>
      </c>
      <c r="X373" s="96">
        <f t="shared" si="182"/>
        <v>4.4176788124156552</v>
      </c>
      <c r="Y373" s="34">
        <f t="shared" si="174"/>
        <v>-861.44736842105272</v>
      </c>
      <c r="Z373" s="96">
        <f t="shared" si="175"/>
        <v>40</v>
      </c>
      <c r="AA373" s="96">
        <f t="shared" si="183"/>
        <v>9.933344875346263</v>
      </c>
      <c r="AC373" s="104">
        <f t="shared" si="164"/>
        <v>598.06301394623608</v>
      </c>
      <c r="AD373" s="104">
        <f t="shared" si="176"/>
        <v>-310.80488867730588</v>
      </c>
    </row>
    <row r="374" spans="1:30" x14ac:dyDescent="0.25">
      <c r="A374" s="97">
        <v>-3.5</v>
      </c>
      <c r="B374" s="96">
        <v>22.9</v>
      </c>
      <c r="C374" s="130" t="s">
        <v>23</v>
      </c>
      <c r="D374" s="113" t="s">
        <v>1</v>
      </c>
      <c r="E374" s="100">
        <f t="shared" si="165"/>
        <v>95</v>
      </c>
      <c r="F374" s="101" t="s">
        <v>20</v>
      </c>
      <c r="G374" s="119">
        <f t="shared" si="184"/>
        <v>0.13257575757575757</v>
      </c>
      <c r="H374" s="115">
        <f t="shared" si="186"/>
        <v>5.6818181818181823E-2</v>
      </c>
      <c r="I374" s="119">
        <f t="shared" si="163"/>
        <v>-58.079999999999991</v>
      </c>
      <c r="J374" s="115">
        <f t="shared" si="166"/>
        <v>9.8999999999999986</v>
      </c>
      <c r="K374" s="103">
        <f t="shared" si="167"/>
        <v>0.4375</v>
      </c>
      <c r="L374" s="115">
        <f t="shared" si="168"/>
        <v>0.10732323232323233</v>
      </c>
      <c r="M374" s="104">
        <f t="shared" si="169"/>
        <v>866.63510101010115</v>
      </c>
      <c r="N374" s="96">
        <f t="shared" si="185"/>
        <v>44.76102941176471</v>
      </c>
      <c r="O374" s="96">
        <f t="shared" si="177"/>
        <v>22.9</v>
      </c>
      <c r="P374" s="104">
        <f t="shared" si="178"/>
        <v>0</v>
      </c>
      <c r="Q374" s="103">
        <f t="shared" si="170"/>
        <v>-45</v>
      </c>
      <c r="R374" s="96">
        <f t="shared" si="171"/>
        <v>0</v>
      </c>
      <c r="S374" s="124">
        <f t="shared" si="172"/>
        <v>-2.1105263157894738</v>
      </c>
      <c r="T374" s="104">
        <f t="shared" si="173"/>
        <v>633.15789473684208</v>
      </c>
      <c r="U374" s="124">
        <f t="shared" si="179"/>
        <v>45</v>
      </c>
      <c r="V374" s="96">
        <f t="shared" si="180"/>
        <v>25.5</v>
      </c>
      <c r="W374" s="124">
        <f t="shared" si="181"/>
        <v>-0.72105263157894761</v>
      </c>
      <c r="X374" s="96">
        <f t="shared" si="182"/>
        <v>4.407152496626181</v>
      </c>
      <c r="Y374" s="34">
        <f t="shared" si="174"/>
        <v>-859.39473684210543</v>
      </c>
      <c r="Z374" s="96">
        <f t="shared" si="175"/>
        <v>40</v>
      </c>
      <c r="AA374" s="96">
        <f t="shared" si="183"/>
        <v>10.048247922437676</v>
      </c>
      <c r="AC374" s="104">
        <f t="shared" si="164"/>
        <v>604.85001098240014</v>
      </c>
      <c r="AD374" s="104">
        <f t="shared" si="176"/>
        <v>-313.58365118156985</v>
      </c>
    </row>
    <row r="375" spans="1:30" x14ac:dyDescent="0.25">
      <c r="A375" s="97">
        <v>-3.5</v>
      </c>
      <c r="B375" s="97">
        <v>22.8</v>
      </c>
      <c r="C375" s="130" t="s">
        <v>23</v>
      </c>
      <c r="D375" s="113" t="s">
        <v>1</v>
      </c>
      <c r="E375" s="100">
        <f t="shared" si="165"/>
        <v>95</v>
      </c>
      <c r="F375" s="101" t="s">
        <v>20</v>
      </c>
      <c r="G375" s="119">
        <f t="shared" si="184"/>
        <v>0.13307984790874525</v>
      </c>
      <c r="H375" s="115">
        <f t="shared" si="186"/>
        <v>5.7034220532319393E-2</v>
      </c>
      <c r="I375" s="119">
        <f t="shared" si="163"/>
        <v>-57.64083333333334</v>
      </c>
      <c r="J375" s="115">
        <f t="shared" si="166"/>
        <v>9.8624999999999989</v>
      </c>
      <c r="K375" s="103">
        <f t="shared" si="167"/>
        <v>0.4375</v>
      </c>
      <c r="L375" s="115">
        <f t="shared" si="168"/>
        <v>0.10773130544993659</v>
      </c>
      <c r="M375" s="104">
        <f t="shared" si="169"/>
        <v>869.93029150823793</v>
      </c>
      <c r="N375" s="96">
        <f t="shared" si="185"/>
        <v>44.741109371505253</v>
      </c>
      <c r="O375" s="96">
        <f t="shared" si="177"/>
        <v>22.8</v>
      </c>
      <c r="P375" s="104">
        <f t="shared" si="178"/>
        <v>0</v>
      </c>
      <c r="Q375" s="103">
        <f t="shared" si="170"/>
        <v>-45</v>
      </c>
      <c r="R375" s="96">
        <f t="shared" si="171"/>
        <v>0</v>
      </c>
      <c r="S375" s="124">
        <f t="shared" si="172"/>
        <v>-2.1157894736842104</v>
      </c>
      <c r="T375" s="104">
        <f t="shared" si="173"/>
        <v>634.73684210526324</v>
      </c>
      <c r="U375" s="124">
        <f t="shared" si="179"/>
        <v>45</v>
      </c>
      <c r="V375" s="96">
        <f t="shared" si="180"/>
        <v>25.5</v>
      </c>
      <c r="W375" s="124">
        <f t="shared" si="181"/>
        <v>-0.73157894736842088</v>
      </c>
      <c r="X375" s="96">
        <f t="shared" si="182"/>
        <v>4.3966261808367078</v>
      </c>
      <c r="Y375" s="34">
        <f t="shared" si="174"/>
        <v>-857.34210526315792</v>
      </c>
      <c r="Z375" s="96">
        <f t="shared" si="175"/>
        <v>40</v>
      </c>
      <c r="AA375" s="96">
        <f t="shared" si="183"/>
        <v>10.162209141274234</v>
      </c>
      <c r="AC375" s="104">
        <f t="shared" si="164"/>
        <v>611.66281920906897</v>
      </c>
      <c r="AD375" s="104">
        <f t="shared" si="176"/>
        <v>-316.37131636515079</v>
      </c>
    </row>
    <row r="376" spans="1:30" x14ac:dyDescent="0.25">
      <c r="A376" s="97">
        <v>-3.5</v>
      </c>
      <c r="B376" s="96">
        <v>22.7</v>
      </c>
      <c r="C376" s="130" t="s">
        <v>23</v>
      </c>
      <c r="D376" s="113" t="s">
        <v>1</v>
      </c>
      <c r="E376" s="100">
        <f t="shared" si="165"/>
        <v>95</v>
      </c>
      <c r="F376" s="101" t="s">
        <v>20</v>
      </c>
      <c r="G376" s="119">
        <f t="shared" si="184"/>
        <v>0.13358778625954199</v>
      </c>
      <c r="H376" s="115">
        <f t="shared" si="186"/>
        <v>5.7251908396946563E-2</v>
      </c>
      <c r="I376" s="119">
        <f t="shared" si="163"/>
        <v>-57.203333333333326</v>
      </c>
      <c r="J376" s="115">
        <f t="shared" si="166"/>
        <v>9.8250000000000011</v>
      </c>
      <c r="K376" s="103">
        <f t="shared" si="167"/>
        <v>0.4375</v>
      </c>
      <c r="L376" s="115">
        <f t="shared" si="168"/>
        <v>0.1081424936386769</v>
      </c>
      <c r="M376" s="104">
        <f t="shared" si="169"/>
        <v>873.25063613231589</v>
      </c>
      <c r="N376" s="96">
        <f t="shared" si="185"/>
        <v>44.721037269869782</v>
      </c>
      <c r="O376" s="96">
        <f t="shared" si="177"/>
        <v>22.7</v>
      </c>
      <c r="P376" s="104">
        <f t="shared" si="178"/>
        <v>0</v>
      </c>
      <c r="Q376" s="103">
        <f t="shared" si="170"/>
        <v>-45</v>
      </c>
      <c r="R376" s="96">
        <f t="shared" si="171"/>
        <v>0</v>
      </c>
      <c r="S376" s="124">
        <f t="shared" si="172"/>
        <v>-2.1210526315789471</v>
      </c>
      <c r="T376" s="104">
        <f t="shared" si="173"/>
        <v>636.31578947368416</v>
      </c>
      <c r="U376" s="124">
        <f t="shared" si="179"/>
        <v>45</v>
      </c>
      <c r="V376" s="96">
        <f t="shared" si="180"/>
        <v>25.5</v>
      </c>
      <c r="W376" s="124">
        <f t="shared" si="181"/>
        <v>-0.7421052631578946</v>
      </c>
      <c r="X376" s="96">
        <f t="shared" si="182"/>
        <v>4.3860998650472336</v>
      </c>
      <c r="Y376" s="34">
        <f t="shared" si="174"/>
        <v>-855.28947368421063</v>
      </c>
      <c r="Z376" s="96">
        <f t="shared" si="175"/>
        <v>40</v>
      </c>
      <c r="AA376" s="96">
        <f t="shared" si="183"/>
        <v>10.275228531855955</v>
      </c>
      <c r="AC376" s="104">
        <f t="shared" si="164"/>
        <v>618.50172338993332</v>
      </c>
      <c r="AD376" s="104">
        <f t="shared" si="176"/>
        <v>-319.16796682083913</v>
      </c>
    </row>
    <row r="377" spans="1:30" x14ac:dyDescent="0.25">
      <c r="A377" s="97">
        <v>-3.5</v>
      </c>
      <c r="B377" s="96">
        <v>22.6</v>
      </c>
      <c r="C377" s="130" t="s">
        <v>23</v>
      </c>
      <c r="D377" s="113" t="s">
        <v>1</v>
      </c>
      <c r="E377" s="100">
        <f t="shared" si="165"/>
        <v>95</v>
      </c>
      <c r="F377" s="101" t="s">
        <v>20</v>
      </c>
      <c r="G377" s="119">
        <f t="shared" si="184"/>
        <v>0.13409961685823754</v>
      </c>
      <c r="H377" s="115">
        <f t="shared" si="186"/>
        <v>5.7471264367816091E-2</v>
      </c>
      <c r="I377" s="119">
        <f t="shared" si="163"/>
        <v>-56.767500000000005</v>
      </c>
      <c r="J377" s="115">
        <f t="shared" si="166"/>
        <v>9.7875000000000014</v>
      </c>
      <c r="K377" s="103">
        <f t="shared" si="167"/>
        <v>0.4375</v>
      </c>
      <c r="L377" s="115">
        <f t="shared" si="168"/>
        <v>0.10855683269476374</v>
      </c>
      <c r="M377" s="104">
        <f t="shared" si="169"/>
        <v>876.59642401021722</v>
      </c>
      <c r="N377" s="96">
        <f t="shared" si="185"/>
        <v>44.700811359026375</v>
      </c>
      <c r="O377" s="96">
        <f t="shared" si="177"/>
        <v>22.6</v>
      </c>
      <c r="P377" s="104">
        <f t="shared" si="178"/>
        <v>0</v>
      </c>
      <c r="Q377" s="103">
        <f t="shared" si="170"/>
        <v>-45</v>
      </c>
      <c r="R377" s="96">
        <f t="shared" si="171"/>
        <v>0</v>
      </c>
      <c r="S377" s="124">
        <f t="shared" si="172"/>
        <v>-2.1263157894736842</v>
      </c>
      <c r="T377" s="104">
        <f t="shared" si="173"/>
        <v>637.8947368421052</v>
      </c>
      <c r="U377" s="124">
        <f t="shared" si="179"/>
        <v>45</v>
      </c>
      <c r="V377" s="96">
        <f t="shared" si="180"/>
        <v>25.5</v>
      </c>
      <c r="W377" s="124">
        <f t="shared" si="181"/>
        <v>-0.75263157894736832</v>
      </c>
      <c r="X377" s="96">
        <f t="shared" si="182"/>
        <v>4.3755735492577603</v>
      </c>
      <c r="Y377" s="34">
        <f t="shared" si="174"/>
        <v>-853.23684210526335</v>
      </c>
      <c r="Z377" s="96">
        <f t="shared" si="175"/>
        <v>40</v>
      </c>
      <c r="AA377" s="96">
        <f t="shared" si="183"/>
        <v>10.387306094182824</v>
      </c>
      <c r="AC377" s="104">
        <f t="shared" si="164"/>
        <v>625.36701265287638</v>
      </c>
      <c r="AD377" s="104">
        <f t="shared" si="176"/>
        <v>-321.97368617594708</v>
      </c>
    </row>
    <row r="378" spans="1:30" x14ac:dyDescent="0.25">
      <c r="A378" s="97">
        <v>-3.5</v>
      </c>
      <c r="B378" s="97">
        <v>22.5</v>
      </c>
      <c r="C378" s="130" t="s">
        <v>23</v>
      </c>
      <c r="D378" s="113" t="s">
        <v>1</v>
      </c>
      <c r="E378" s="100">
        <f t="shared" si="165"/>
        <v>95</v>
      </c>
      <c r="F378" s="101" t="s">
        <v>20</v>
      </c>
      <c r="G378" s="119">
        <f t="shared" si="184"/>
        <v>0.13461538461538461</v>
      </c>
      <c r="H378" s="115">
        <f t="shared" si="186"/>
        <v>5.7692307692307696E-2</v>
      </c>
      <c r="I378" s="119">
        <f t="shared" si="163"/>
        <v>-56.333333333333336</v>
      </c>
      <c r="J378" s="115">
        <f t="shared" si="166"/>
        <v>9.75</v>
      </c>
      <c r="K378" s="103">
        <f t="shared" si="167"/>
        <v>0.4375</v>
      </c>
      <c r="L378" s="115">
        <f t="shared" si="168"/>
        <v>0.108974358974359</v>
      </c>
      <c r="M378" s="104">
        <f t="shared" si="169"/>
        <v>879.96794871794896</v>
      </c>
      <c r="N378" s="96">
        <f t="shared" si="185"/>
        <v>44.680429864253398</v>
      </c>
      <c r="O378" s="96">
        <f t="shared" si="177"/>
        <v>22.5</v>
      </c>
      <c r="P378" s="104">
        <f t="shared" si="178"/>
        <v>0</v>
      </c>
      <c r="Q378" s="103">
        <f t="shared" si="170"/>
        <v>-45</v>
      </c>
      <c r="R378" s="96">
        <f t="shared" si="171"/>
        <v>0</v>
      </c>
      <c r="S378" s="124">
        <f t="shared" si="172"/>
        <v>-2.1315789473684212</v>
      </c>
      <c r="T378" s="104">
        <f t="shared" si="173"/>
        <v>639.47368421052636</v>
      </c>
      <c r="U378" s="124">
        <f t="shared" si="179"/>
        <v>45</v>
      </c>
      <c r="V378" s="96">
        <f t="shared" si="180"/>
        <v>25.5</v>
      </c>
      <c r="W378" s="124">
        <f t="shared" si="181"/>
        <v>-0.76315789473684204</v>
      </c>
      <c r="X378" s="96">
        <f t="shared" si="182"/>
        <v>4.365047233468287</v>
      </c>
      <c r="Y378" s="34">
        <f t="shared" si="174"/>
        <v>-851.18421052631584</v>
      </c>
      <c r="Z378" s="96">
        <f t="shared" si="175"/>
        <v>40</v>
      </c>
      <c r="AA378" s="96">
        <f t="shared" si="183"/>
        <v>10.498441828254848</v>
      </c>
      <c r="AC378" s="104">
        <f t="shared" si="164"/>
        <v>632.25898057390475</v>
      </c>
      <c r="AD378" s="104">
        <f t="shared" si="176"/>
        <v>-324.78855910774115</v>
      </c>
    </row>
    <row r="379" spans="1:30" x14ac:dyDescent="0.25">
      <c r="A379" s="97">
        <v>-3.5</v>
      </c>
      <c r="B379" s="96">
        <v>22.4</v>
      </c>
      <c r="C379" s="130" t="s">
        <v>23</v>
      </c>
      <c r="D379" s="113" t="s">
        <v>1</v>
      </c>
      <c r="E379" s="100">
        <f t="shared" si="165"/>
        <v>95</v>
      </c>
      <c r="F379" s="101" t="s">
        <v>20</v>
      </c>
      <c r="G379" s="119">
        <f t="shared" si="184"/>
        <v>0.13513513513513514</v>
      </c>
      <c r="H379" s="115">
        <f t="shared" si="186"/>
        <v>5.7915057915057917E-2</v>
      </c>
      <c r="I379" s="119">
        <f t="shared" si="163"/>
        <v>-55.900833333333331</v>
      </c>
      <c r="J379" s="115">
        <f t="shared" si="166"/>
        <v>9.7124999999999986</v>
      </c>
      <c r="K379" s="103">
        <f t="shared" si="167"/>
        <v>0.4375</v>
      </c>
      <c r="L379" s="115">
        <f t="shared" si="168"/>
        <v>0.10939510939510938</v>
      </c>
      <c r="M379" s="104">
        <f t="shared" si="169"/>
        <v>883.36550836550828</v>
      </c>
      <c r="N379" s="96">
        <f t="shared" si="185"/>
        <v>44.659890983420397</v>
      </c>
      <c r="O379" s="96">
        <f t="shared" si="177"/>
        <v>22.4</v>
      </c>
      <c r="P379" s="104">
        <f t="shared" si="178"/>
        <v>0</v>
      </c>
      <c r="Q379" s="103">
        <f t="shared" si="170"/>
        <v>-45</v>
      </c>
      <c r="R379" s="96">
        <f t="shared" si="171"/>
        <v>0</v>
      </c>
      <c r="S379" s="124">
        <f t="shared" si="172"/>
        <v>-2.1368421052631579</v>
      </c>
      <c r="T379" s="104">
        <f t="shared" si="173"/>
        <v>641.0526315789474</v>
      </c>
      <c r="U379" s="124">
        <f t="shared" si="179"/>
        <v>45</v>
      </c>
      <c r="V379" s="96">
        <f t="shared" si="180"/>
        <v>25.5</v>
      </c>
      <c r="W379" s="124">
        <f t="shared" si="181"/>
        <v>-0.7736842105263162</v>
      </c>
      <c r="X379" s="96">
        <f>W379+$AK$9</f>
        <v>4.354520917678812</v>
      </c>
      <c r="Y379" s="34">
        <f t="shared" si="174"/>
        <v>-849.13157894736844</v>
      </c>
      <c r="Z379" s="96">
        <f t="shared" si="175"/>
        <v>40</v>
      </c>
      <c r="AA379" s="96">
        <f t="shared" si="183"/>
        <v>10.608635734072028</v>
      </c>
      <c r="AC379" s="104">
        <f t="shared" si="164"/>
        <v>639.17792526301514</v>
      </c>
      <c r="AD379" s="104">
        <f t="shared" si="176"/>
        <v>-327.61267135912357</v>
      </c>
    </row>
    <row r="380" spans="1:30" x14ac:dyDescent="0.25">
      <c r="A380" s="97">
        <v>-3.5</v>
      </c>
      <c r="B380" s="96">
        <v>22.3</v>
      </c>
      <c r="C380" s="130" t="s">
        <v>23</v>
      </c>
      <c r="D380" s="113" t="s">
        <v>1</v>
      </c>
      <c r="E380" s="100">
        <f t="shared" si="165"/>
        <v>95</v>
      </c>
      <c r="F380" s="101" t="s">
        <v>20</v>
      </c>
      <c r="G380" s="119">
        <f t="shared" si="184"/>
        <v>0.13565891472868216</v>
      </c>
      <c r="H380" s="115">
        <f t="shared" si="186"/>
        <v>5.8139534883720929E-2</v>
      </c>
      <c r="I380" s="119">
        <f t="shared" si="163"/>
        <v>-55.47</v>
      </c>
      <c r="J380" s="115">
        <f t="shared" si="166"/>
        <v>9.6749999999999989</v>
      </c>
      <c r="K380" s="103">
        <f t="shared" si="167"/>
        <v>0.4375</v>
      </c>
      <c r="L380" s="115">
        <f t="shared" si="168"/>
        <v>0.10981912144702841</v>
      </c>
      <c r="M380" s="104">
        <f t="shared" si="169"/>
        <v>886.78940568475434</v>
      </c>
      <c r="N380" s="96">
        <f t="shared" si="185"/>
        <v>44.639192886456904</v>
      </c>
      <c r="O380" s="96">
        <f t="shared" si="177"/>
        <v>22.300000000000004</v>
      </c>
      <c r="P380" s="104">
        <f t="shared" si="178"/>
        <v>0</v>
      </c>
      <c r="Q380" s="103">
        <f t="shared" si="170"/>
        <v>-45</v>
      </c>
      <c r="R380" s="96">
        <f t="shared" si="171"/>
        <v>0</v>
      </c>
      <c r="S380" s="124">
        <f t="shared" si="172"/>
        <v>-2.1421052631578945</v>
      </c>
      <c r="T380" s="104">
        <f t="shared" si="173"/>
        <v>642.63157894736833</v>
      </c>
      <c r="U380" s="124">
        <f t="shared" si="179"/>
        <v>45</v>
      </c>
      <c r="V380" s="96">
        <f t="shared" si="180"/>
        <v>25.5</v>
      </c>
      <c r="W380" s="124">
        <f t="shared" si="181"/>
        <v>-0.78421052631578902</v>
      </c>
      <c r="X380" s="96">
        <f t="shared" si="182"/>
        <v>4.3439946018893396</v>
      </c>
      <c r="Y380" s="34">
        <f t="shared" si="174"/>
        <v>-847.07894736842138</v>
      </c>
      <c r="Z380" s="96">
        <f t="shared" si="175"/>
        <v>40</v>
      </c>
      <c r="AA380" s="96">
        <f t="shared" si="183"/>
        <v>10.717887811634343</v>
      </c>
      <c r="AC380" s="104">
        <f t="shared" si="164"/>
        <v>646.12414945206706</v>
      </c>
      <c r="AD380" s="104">
        <f t="shared" si="176"/>
        <v>-330.44610975457579</v>
      </c>
    </row>
    <row r="381" spans="1:30" x14ac:dyDescent="0.25">
      <c r="A381" s="97">
        <v>-3.5</v>
      </c>
      <c r="B381" s="97">
        <v>22.2</v>
      </c>
      <c r="C381" s="130" t="s">
        <v>23</v>
      </c>
      <c r="D381" s="113" t="s">
        <v>1</v>
      </c>
      <c r="E381" s="100">
        <f t="shared" si="165"/>
        <v>95</v>
      </c>
      <c r="F381" s="101" t="s">
        <v>20</v>
      </c>
      <c r="G381" s="119">
        <f t="shared" si="184"/>
        <v>0.13618677042801558</v>
      </c>
      <c r="H381" s="115">
        <f t="shared" si="186"/>
        <v>5.8365758754863814E-2</v>
      </c>
      <c r="I381" s="119">
        <f t="shared" ref="I381:I444" si="187">-((A381-B381)^2/(3*$B$10^2))</f>
        <v>-55.040833333333332</v>
      </c>
      <c r="J381" s="115">
        <f t="shared" ref="J381:J444" si="188">((A381^2-A381*B381)/$B$10^2)-((A381-B381)/$B$10)</f>
        <v>9.6375000000000011</v>
      </c>
      <c r="K381" s="103">
        <f t="shared" ref="K381:K444" si="189">(2*A381/$B$10)-(A381^2/$B$10^2)</f>
        <v>0.4375</v>
      </c>
      <c r="L381" s="115">
        <f t="shared" ref="L381:L444" si="190">(I381*(G381^3-H381^3)+J381*(G381^2-H381^2)+K381*(G381-H381)+H381)</f>
        <v>0.11024643320363167</v>
      </c>
      <c r="M381" s="104">
        <f t="shared" si="169"/>
        <v>890.23994811932573</v>
      </c>
      <c r="N381" s="96">
        <f t="shared" si="185"/>
        <v>44.618333714808884</v>
      </c>
      <c r="O381" s="96">
        <f t="shared" si="177"/>
        <v>22.2</v>
      </c>
      <c r="P381" s="104">
        <f t="shared" si="178"/>
        <v>0</v>
      </c>
      <c r="Q381" s="103">
        <f t="shared" si="170"/>
        <v>-45</v>
      </c>
      <c r="R381" s="96">
        <f t="shared" si="171"/>
        <v>0</v>
      </c>
      <c r="S381" s="124">
        <f t="shared" si="172"/>
        <v>-2.1473684210526316</v>
      </c>
      <c r="T381" s="104">
        <f t="shared" si="173"/>
        <v>644.21052631578959</v>
      </c>
      <c r="U381" s="124">
        <f t="shared" si="179"/>
        <v>45</v>
      </c>
      <c r="V381" s="96">
        <f t="shared" si="180"/>
        <v>25.5</v>
      </c>
      <c r="W381" s="124">
        <f t="shared" si="181"/>
        <v>-0.79473684210526319</v>
      </c>
      <c r="X381" s="96">
        <f t="shared" si="182"/>
        <v>4.3334682860998655</v>
      </c>
      <c r="Y381" s="34">
        <f t="shared" si="174"/>
        <v>-845.02631578947376</v>
      </c>
      <c r="Z381" s="96">
        <f t="shared" si="175"/>
        <v>40</v>
      </c>
      <c r="AA381" s="96">
        <f t="shared" si="183"/>
        <v>10.826198060941829</v>
      </c>
      <c r="AC381" s="104">
        <f t="shared" ref="AC381:AC444" si="191">M381+P381-R381+T381-V381+Y381-AA381</f>
        <v>653.09796058469965</v>
      </c>
      <c r="AD381" s="104">
        <f t="shared" si="176"/>
        <v>-333.28896221636126</v>
      </c>
    </row>
    <row r="382" spans="1:30" x14ac:dyDescent="0.25">
      <c r="A382" s="97">
        <v>-3.5</v>
      </c>
      <c r="B382" s="96">
        <v>22.1</v>
      </c>
      <c r="C382" s="130" t="s">
        <v>23</v>
      </c>
      <c r="D382" s="113" t="s">
        <v>1</v>
      </c>
      <c r="E382" s="100">
        <f t="shared" ref="E382:E445" si="192">IF(C382="h",$AG$5,IF(C382="d",$AG$5-$AG$10,E381+($AG$10/4)))</f>
        <v>95</v>
      </c>
      <c r="F382" s="101" t="s">
        <v>20</v>
      </c>
      <c r="G382" s="119">
        <f t="shared" si="184"/>
        <v>0.13671875</v>
      </c>
      <c r="H382" s="115">
        <f t="shared" si="186"/>
        <v>5.859375E-2</v>
      </c>
      <c r="I382" s="119">
        <f t="shared" si="187"/>
        <v>-54.613333333333344</v>
      </c>
      <c r="J382" s="115">
        <f t="shared" si="188"/>
        <v>9.6000000000000014</v>
      </c>
      <c r="K382" s="103">
        <f t="shared" si="189"/>
        <v>0.4375</v>
      </c>
      <c r="L382" s="115">
        <f t="shared" si="190"/>
        <v>0.11067708333333334</v>
      </c>
      <c r="M382" s="104">
        <f t="shared" ref="M382:M445" si="193">$AG$4*$AG$1*E382*L382</f>
        <v>893.71744791666674</v>
      </c>
      <c r="N382" s="96">
        <f t="shared" si="185"/>
        <v>44.597311580882355</v>
      </c>
      <c r="O382" s="96">
        <f t="shared" si="177"/>
        <v>22.099999999999998</v>
      </c>
      <c r="P382" s="104">
        <f t="shared" si="178"/>
        <v>0</v>
      </c>
      <c r="Q382" s="103">
        <f t="shared" ref="Q382:Q445" si="194">-($AG$5/2)+$AG$10</f>
        <v>-45</v>
      </c>
      <c r="R382" s="96">
        <f t="shared" ref="R382:R445" si="195">IF(O382&lt;0,IF(O382&lt;$B$10,$AG$1,$AG$1*(1-(1-(O382/$B$10))^2)),0)*$AG$11</f>
        <v>0</v>
      </c>
      <c r="S382" s="124">
        <f t="shared" ref="S382:S445" si="196">A382-((A382-B382)/E382)*$AG$7</f>
        <v>-2.1526315789473687</v>
      </c>
      <c r="T382" s="104">
        <f t="shared" ref="T382:T445" si="197">IF(S382&lt;0,IF(S382&lt;-2.174,$AG$2,S382*(10^-3)*$AG$3*(-1)),IF(S382&gt;2.174,$AG$2*(-1),S382*(10^-3)*$AG$3*(-1)))*$AG$8</f>
        <v>645.78947368421063</v>
      </c>
      <c r="U382" s="124">
        <f t="shared" si="179"/>
        <v>45</v>
      </c>
      <c r="V382" s="96">
        <f t="shared" si="180"/>
        <v>25.5</v>
      </c>
      <c r="W382" s="124">
        <f t="shared" si="181"/>
        <v>-0.8052631578947369</v>
      </c>
      <c r="X382" s="96">
        <f t="shared" si="182"/>
        <v>4.3229419703103922</v>
      </c>
      <c r="Y382" s="34">
        <f t="shared" ref="Y382:Y445" si="198">IF(X382&lt;0,IF(X382&lt;-$AK$10,$AK$11,X382*(10^-3)*$AK$12*(-1)),IF(X382&gt;$AK$10,$AK$11*(-1),X382*(10^-3)*$AK$12*(-1)))*$AK$7</f>
        <v>-842.97368421052647</v>
      </c>
      <c r="Z382" s="96">
        <f t="shared" ref="Z382:Z445" si="199">($AG$5/2)-$AK$8</f>
        <v>40</v>
      </c>
      <c r="AA382" s="96">
        <f t="shared" si="183"/>
        <v>10.933566481994461</v>
      </c>
      <c r="AC382" s="104">
        <f t="shared" si="191"/>
        <v>660.09967090835642</v>
      </c>
      <c r="AD382" s="104">
        <f t="shared" ref="AD382:AD445" si="200">-(M382*N382+(P382-R382)*Q382+(T382-V382)*U382+(Y382-AA382)*Z382)/100</f>
        <v>-336.14131778099215</v>
      </c>
    </row>
    <row r="383" spans="1:30" x14ac:dyDescent="0.25">
      <c r="A383" s="97">
        <v>-3.5</v>
      </c>
      <c r="B383" s="96">
        <v>22</v>
      </c>
      <c r="C383" s="130" t="s">
        <v>23</v>
      </c>
      <c r="D383" s="113" t="s">
        <v>1</v>
      </c>
      <c r="E383" s="100">
        <f t="shared" si="192"/>
        <v>95</v>
      </c>
      <c r="F383" s="101" t="s">
        <v>20</v>
      </c>
      <c r="G383" s="119">
        <f t="shared" si="184"/>
        <v>0.13725490196078433</v>
      </c>
      <c r="H383" s="115">
        <f t="shared" si="186"/>
        <v>5.8823529411764705E-2</v>
      </c>
      <c r="I383" s="119">
        <f t="shared" si="187"/>
        <v>-54.1875</v>
      </c>
      <c r="J383" s="115">
        <f t="shared" si="188"/>
        <v>9.5625</v>
      </c>
      <c r="K383" s="103">
        <f t="shared" si="189"/>
        <v>0.4375</v>
      </c>
      <c r="L383" s="115">
        <f t="shared" si="190"/>
        <v>0.1111111111111111</v>
      </c>
      <c r="M383" s="104">
        <f t="shared" si="193"/>
        <v>897.22222222222217</v>
      </c>
      <c r="N383" s="96">
        <f t="shared" si="185"/>
        <v>44.576124567474054</v>
      </c>
      <c r="O383" s="96">
        <f t="shared" ref="O383:O446" si="201">A383-((A383-B383)/E383)*($AG$5-$AG$10)</f>
        <v>22</v>
      </c>
      <c r="P383" s="104">
        <f t="shared" ref="P383:P446" si="202">IF(O383&lt;0,IF(O383&lt;-2.174,$AG$2,O383*(10^-3)*$AG$3*(-1)),IF(O383&gt;2.174,$AG$2*(-1),O383*(10^-3)*$AG$3*(-1)))*$AG$11</f>
        <v>0</v>
      </c>
      <c r="Q383" s="103">
        <f t="shared" si="194"/>
        <v>-45</v>
      </c>
      <c r="R383" s="96">
        <f t="shared" si="195"/>
        <v>0</v>
      </c>
      <c r="S383" s="124">
        <f t="shared" si="196"/>
        <v>-2.1578947368421053</v>
      </c>
      <c r="T383" s="104">
        <f t="shared" si="197"/>
        <v>647.36842105263156</v>
      </c>
      <c r="U383" s="124">
        <f t="shared" ref="U383:U446" si="203">($AG$5/2)-$AG$7</f>
        <v>45</v>
      </c>
      <c r="V383" s="96">
        <f t="shared" ref="V383:V446" si="204">IF(S383&lt;0,IF(S383&lt;$B$10,$AG$1,$AG$1*(1-(1-(S383/$B$10))^2)),0)*$AG$8</f>
        <v>25.5</v>
      </c>
      <c r="W383" s="124">
        <f t="shared" ref="W383:W446" si="205">A383-((A383-B383)/E383)*$AK$8</f>
        <v>-0.81578947368421062</v>
      </c>
      <c r="X383" s="96">
        <f t="shared" ref="X383:X394" si="206">W383+$AK$9</f>
        <v>4.312415654520918</v>
      </c>
      <c r="Y383" s="34">
        <f t="shared" si="198"/>
        <v>-840.92105263157907</v>
      </c>
      <c r="Z383" s="96">
        <f t="shared" si="199"/>
        <v>40</v>
      </c>
      <c r="AA383" s="96">
        <f t="shared" ref="AA383:AA446" si="207">IF(W383&lt;0,IF(W383&lt;$B$10,$AG$1,$AG$1*(1-(1-(W383/$B$10))^2)),0)*$AK$7</f>
        <v>11.039993074792244</v>
      </c>
      <c r="AC383" s="104">
        <f t="shared" si="191"/>
        <v>667.1295975684825</v>
      </c>
      <c r="AD383" s="104">
        <f t="shared" si="200"/>
        <v>-339.00326661597222</v>
      </c>
    </row>
    <row r="384" spans="1:30" x14ac:dyDescent="0.25">
      <c r="A384" s="97">
        <v>-3.5</v>
      </c>
      <c r="B384" s="97">
        <v>21.9</v>
      </c>
      <c r="C384" s="130" t="s">
        <v>23</v>
      </c>
      <c r="D384" s="113" t="s">
        <v>1</v>
      </c>
      <c r="E384" s="100">
        <f t="shared" si="192"/>
        <v>95</v>
      </c>
      <c r="F384" s="101" t="s">
        <v>20</v>
      </c>
      <c r="G384" s="119">
        <f t="shared" ref="G384:G447" si="208">A384/(A384-B384)</f>
        <v>0.13779527559055119</v>
      </c>
      <c r="H384" s="115">
        <f t="shared" ref="H384:H447" si="209">(A384-$B$10)/(A384-B384)</f>
        <v>5.9055118110236227E-2</v>
      </c>
      <c r="I384" s="119">
        <f t="shared" si="187"/>
        <v>-53.763333333333328</v>
      </c>
      <c r="J384" s="115">
        <f t="shared" si="188"/>
        <v>9.5249999999999986</v>
      </c>
      <c r="K384" s="103">
        <f t="shared" si="189"/>
        <v>0.4375</v>
      </c>
      <c r="L384" s="115">
        <f t="shared" si="190"/>
        <v>0.11154855643044617</v>
      </c>
      <c r="M384" s="104">
        <f t="shared" si="193"/>
        <v>900.75459317585285</v>
      </c>
      <c r="N384" s="96">
        <f t="shared" ref="N384:N447" si="210">($AG$5/2)-($AG$4*$AG$1*E384^2*((3/4)*I384*(G384^4-H384^4)+(2/3)*J384*(G384^3-H384^3)+(1/2)*K384*(G384^2-H384^2)+(H384^2/2))/M384)</f>
        <v>44.554770727188519</v>
      </c>
      <c r="O384" s="96">
        <f t="shared" si="201"/>
        <v>21.900000000000002</v>
      </c>
      <c r="P384" s="104">
        <f t="shared" si="202"/>
        <v>0</v>
      </c>
      <c r="Q384" s="103">
        <f t="shared" si="194"/>
        <v>-45</v>
      </c>
      <c r="R384" s="96">
        <f t="shared" si="195"/>
        <v>0</v>
      </c>
      <c r="S384" s="124">
        <f t="shared" si="196"/>
        <v>-2.1631578947368419</v>
      </c>
      <c r="T384" s="104">
        <f t="shared" si="197"/>
        <v>648.9473684210526</v>
      </c>
      <c r="U384" s="124">
        <f t="shared" si="203"/>
        <v>45</v>
      </c>
      <c r="V384" s="96">
        <f t="shared" si="204"/>
        <v>25.5</v>
      </c>
      <c r="W384" s="124">
        <f t="shared" si="205"/>
        <v>-0.82631578947368389</v>
      </c>
      <c r="X384" s="96">
        <f t="shared" si="206"/>
        <v>4.3018893387314447</v>
      </c>
      <c r="Y384" s="34">
        <f t="shared" si="198"/>
        <v>-838.86842105263167</v>
      </c>
      <c r="Z384" s="96">
        <f t="shared" si="199"/>
        <v>40</v>
      </c>
      <c r="AA384" s="96">
        <f t="shared" si="207"/>
        <v>11.145477839335175</v>
      </c>
      <c r="AC384" s="104">
        <f t="shared" si="191"/>
        <v>674.1880627049386</v>
      </c>
      <c r="AD384" s="104">
        <f t="shared" si="200"/>
        <v>-341.87490003680779</v>
      </c>
    </row>
    <row r="385" spans="1:30" x14ac:dyDescent="0.25">
      <c r="A385" s="97">
        <v>-3.5</v>
      </c>
      <c r="B385" s="96">
        <v>21.8</v>
      </c>
      <c r="C385" s="130" t="s">
        <v>23</v>
      </c>
      <c r="D385" s="113" t="s">
        <v>1</v>
      </c>
      <c r="E385" s="100">
        <f t="shared" si="192"/>
        <v>95</v>
      </c>
      <c r="F385" s="101" t="s">
        <v>20</v>
      </c>
      <c r="G385" s="119">
        <f t="shared" si="208"/>
        <v>0.13833992094861661</v>
      </c>
      <c r="H385" s="115">
        <f t="shared" si="209"/>
        <v>5.9288537549407112E-2</v>
      </c>
      <c r="I385" s="119">
        <f t="shared" si="187"/>
        <v>-53.340833333333336</v>
      </c>
      <c r="J385" s="115">
        <f t="shared" si="188"/>
        <v>9.4874999999999989</v>
      </c>
      <c r="K385" s="103">
        <f t="shared" si="189"/>
        <v>0.4375</v>
      </c>
      <c r="L385" s="115">
        <f t="shared" si="190"/>
        <v>0.11198945981554675</v>
      </c>
      <c r="M385" s="104">
        <f t="shared" si="193"/>
        <v>904.31488801054002</v>
      </c>
      <c r="N385" s="96">
        <f t="shared" si="210"/>
        <v>44.533248081841435</v>
      </c>
      <c r="O385" s="96">
        <f t="shared" si="201"/>
        <v>21.8</v>
      </c>
      <c r="P385" s="104">
        <f t="shared" si="202"/>
        <v>0</v>
      </c>
      <c r="Q385" s="103">
        <f t="shared" si="194"/>
        <v>-45</v>
      </c>
      <c r="R385" s="96">
        <f t="shared" si="195"/>
        <v>0</v>
      </c>
      <c r="S385" s="124">
        <f t="shared" si="196"/>
        <v>-2.1684210526315786</v>
      </c>
      <c r="T385" s="104">
        <f t="shared" si="197"/>
        <v>650.52631578947364</v>
      </c>
      <c r="U385" s="124">
        <f t="shared" si="203"/>
        <v>45</v>
      </c>
      <c r="V385" s="96">
        <f t="shared" si="204"/>
        <v>25.5</v>
      </c>
      <c r="W385" s="124">
        <f t="shared" si="205"/>
        <v>-0.83684210526315761</v>
      </c>
      <c r="X385" s="96">
        <f t="shared" si="206"/>
        <v>4.2913630229419706</v>
      </c>
      <c r="Y385" s="34">
        <f t="shared" si="198"/>
        <v>-836.81578947368416</v>
      </c>
      <c r="Z385" s="96">
        <f t="shared" si="199"/>
        <v>40</v>
      </c>
      <c r="AA385" s="96">
        <f t="shared" si="207"/>
        <v>11.250020775623266</v>
      </c>
      <c r="AC385" s="104">
        <f t="shared" si="191"/>
        <v>681.27539355070633</v>
      </c>
      <c r="AD385" s="104">
        <f t="shared" si="200"/>
        <v>-344.75631052430049</v>
      </c>
    </row>
    <row r="386" spans="1:30" x14ac:dyDescent="0.25">
      <c r="A386" s="97">
        <v>-3.5</v>
      </c>
      <c r="B386" s="96">
        <v>21.7</v>
      </c>
      <c r="C386" s="130" t="s">
        <v>23</v>
      </c>
      <c r="D386" s="113" t="s">
        <v>1</v>
      </c>
      <c r="E386" s="100">
        <f t="shared" si="192"/>
        <v>95</v>
      </c>
      <c r="F386" s="101" t="s">
        <v>20</v>
      </c>
      <c r="G386" s="119">
        <f t="shared" si="208"/>
        <v>0.1388888888888889</v>
      </c>
      <c r="H386" s="115">
        <f t="shared" si="209"/>
        <v>5.9523809523809527E-2</v>
      </c>
      <c r="I386" s="119">
        <f t="shared" si="187"/>
        <v>-52.919999999999995</v>
      </c>
      <c r="J386" s="115">
        <f t="shared" si="188"/>
        <v>9.4500000000000011</v>
      </c>
      <c r="K386" s="103">
        <f t="shared" si="189"/>
        <v>0.4375</v>
      </c>
      <c r="L386" s="115">
        <f t="shared" si="190"/>
        <v>0.1124338624338625</v>
      </c>
      <c r="M386" s="104">
        <f t="shared" si="193"/>
        <v>907.90343915343965</v>
      </c>
      <c r="N386" s="96">
        <f t="shared" si="210"/>
        <v>44.511554621848738</v>
      </c>
      <c r="O386" s="96">
        <f t="shared" si="201"/>
        <v>21.699999999999996</v>
      </c>
      <c r="P386" s="104">
        <f t="shared" si="202"/>
        <v>0</v>
      </c>
      <c r="Q386" s="103">
        <f t="shared" si="194"/>
        <v>-45</v>
      </c>
      <c r="R386" s="96">
        <f t="shared" si="195"/>
        <v>0</v>
      </c>
      <c r="S386" s="124">
        <f t="shared" si="196"/>
        <v>-2.1736842105263161</v>
      </c>
      <c r="T386" s="104">
        <f t="shared" si="197"/>
        <v>652.1052631578948</v>
      </c>
      <c r="U386" s="124">
        <f t="shared" si="203"/>
        <v>45</v>
      </c>
      <c r="V386" s="96">
        <f t="shared" si="204"/>
        <v>25.5</v>
      </c>
      <c r="W386" s="124">
        <f t="shared" si="205"/>
        <v>-0.84736842105263177</v>
      </c>
      <c r="X386" s="96">
        <f t="shared" si="206"/>
        <v>4.2808367071524973</v>
      </c>
      <c r="Y386" s="34">
        <f t="shared" si="198"/>
        <v>-834.76315789473699</v>
      </c>
      <c r="Z386" s="96">
        <f t="shared" si="199"/>
        <v>40</v>
      </c>
      <c r="AA386" s="96">
        <f t="shared" si="207"/>
        <v>11.35362188365651</v>
      </c>
      <c r="AC386" s="104">
        <f t="shared" si="191"/>
        <v>688.39192253294095</v>
      </c>
      <c r="AD386" s="104">
        <f t="shared" si="200"/>
        <v>-347.64759174212173</v>
      </c>
    </row>
    <row r="387" spans="1:30" x14ac:dyDescent="0.25">
      <c r="A387" s="97">
        <v>-3.5</v>
      </c>
      <c r="B387" s="97">
        <v>21.6</v>
      </c>
      <c r="C387" s="130" t="s">
        <v>23</v>
      </c>
      <c r="D387" s="113" t="s">
        <v>1</v>
      </c>
      <c r="E387" s="100">
        <f t="shared" si="192"/>
        <v>95</v>
      </c>
      <c r="F387" s="101" t="s">
        <v>20</v>
      </c>
      <c r="G387" s="119">
        <f t="shared" si="208"/>
        <v>0.1394422310756972</v>
      </c>
      <c r="H387" s="115">
        <f t="shared" si="209"/>
        <v>5.97609561752988E-2</v>
      </c>
      <c r="I387" s="119">
        <f t="shared" si="187"/>
        <v>-52.50083333333334</v>
      </c>
      <c r="J387" s="115">
        <f t="shared" si="188"/>
        <v>9.4125000000000014</v>
      </c>
      <c r="K387" s="103">
        <f t="shared" si="189"/>
        <v>0.4375</v>
      </c>
      <c r="L387" s="115">
        <f t="shared" si="190"/>
        <v>0.11288180610889775</v>
      </c>
      <c r="M387" s="104">
        <f t="shared" si="193"/>
        <v>911.52058432934939</v>
      </c>
      <c r="N387" s="96">
        <f t="shared" si="210"/>
        <v>44.489688305601128</v>
      </c>
      <c r="O387" s="96">
        <f t="shared" si="201"/>
        <v>21.6</v>
      </c>
      <c r="P387" s="104">
        <f t="shared" si="202"/>
        <v>0</v>
      </c>
      <c r="Q387" s="103">
        <f t="shared" si="194"/>
        <v>-45</v>
      </c>
      <c r="R387" s="96">
        <f t="shared" si="195"/>
        <v>0</v>
      </c>
      <c r="S387" s="124">
        <f t="shared" si="196"/>
        <v>-2.1789473684210527</v>
      </c>
      <c r="T387" s="104">
        <f t="shared" si="197"/>
        <v>652.17391304347825</v>
      </c>
      <c r="U387" s="124">
        <f t="shared" si="203"/>
        <v>45</v>
      </c>
      <c r="V387" s="96">
        <f t="shared" si="204"/>
        <v>25.5</v>
      </c>
      <c r="W387" s="124">
        <f t="shared" si="205"/>
        <v>-0.85789473684210504</v>
      </c>
      <c r="X387" s="96">
        <f t="shared" si="206"/>
        <v>4.270310391363024</v>
      </c>
      <c r="Y387" s="34">
        <f t="shared" si="198"/>
        <v>-832.71052631578971</v>
      </c>
      <c r="Z387" s="96">
        <f t="shared" si="199"/>
        <v>40</v>
      </c>
      <c r="AA387" s="96">
        <f t="shared" si="207"/>
        <v>11.4562811634349</v>
      </c>
      <c r="AC387" s="104">
        <f t="shared" si="191"/>
        <v>694.02768989360311</v>
      </c>
      <c r="AD387" s="104">
        <f t="shared" si="200"/>
        <v>-349.86920468739686</v>
      </c>
    </row>
    <row r="388" spans="1:30" x14ac:dyDescent="0.25">
      <c r="A388" s="97">
        <v>-3.5</v>
      </c>
      <c r="B388" s="96">
        <v>21.5</v>
      </c>
      <c r="C388" s="130" t="s">
        <v>23</v>
      </c>
      <c r="D388" s="113" t="s">
        <v>1</v>
      </c>
      <c r="E388" s="100">
        <f t="shared" si="192"/>
        <v>95</v>
      </c>
      <c r="F388" s="101" t="s">
        <v>20</v>
      </c>
      <c r="G388" s="119">
        <f t="shared" si="208"/>
        <v>0.14000000000000001</v>
      </c>
      <c r="H388" s="115">
        <f t="shared" si="209"/>
        <v>0.06</v>
      </c>
      <c r="I388" s="119">
        <f t="shared" si="187"/>
        <v>-52.083333333333336</v>
      </c>
      <c r="J388" s="115">
        <f t="shared" si="188"/>
        <v>9.375</v>
      </c>
      <c r="K388" s="103">
        <f t="shared" si="189"/>
        <v>0.4375</v>
      </c>
      <c r="L388" s="115">
        <f t="shared" si="190"/>
        <v>0.11333333333333331</v>
      </c>
      <c r="M388" s="104">
        <f t="shared" si="193"/>
        <v>915.16666666666652</v>
      </c>
      <c r="N388" s="96">
        <f t="shared" si="210"/>
        <v>44.467647058823523</v>
      </c>
      <c r="O388" s="96">
        <f t="shared" si="201"/>
        <v>21.5</v>
      </c>
      <c r="P388" s="104">
        <f t="shared" si="202"/>
        <v>0</v>
      </c>
      <c r="Q388" s="103">
        <f t="shared" si="194"/>
        <v>-45</v>
      </c>
      <c r="R388" s="96">
        <f t="shared" si="195"/>
        <v>0</v>
      </c>
      <c r="S388" s="124">
        <f t="shared" si="196"/>
        <v>-2.1842105263157894</v>
      </c>
      <c r="T388" s="104">
        <f t="shared" si="197"/>
        <v>652.17391304347825</v>
      </c>
      <c r="U388" s="124">
        <f t="shared" si="203"/>
        <v>45</v>
      </c>
      <c r="V388" s="96">
        <f t="shared" si="204"/>
        <v>25.5</v>
      </c>
      <c r="W388" s="124">
        <f t="shared" si="205"/>
        <v>-0.8684210526315792</v>
      </c>
      <c r="X388" s="96">
        <f t="shared" si="206"/>
        <v>4.259784075573549</v>
      </c>
      <c r="Y388" s="34">
        <f t="shared" si="198"/>
        <v>-830.65789473684208</v>
      </c>
      <c r="Z388" s="96">
        <f t="shared" si="199"/>
        <v>40</v>
      </c>
      <c r="AA388" s="96">
        <f t="shared" si="207"/>
        <v>11.557998614958452</v>
      </c>
      <c r="AC388" s="104">
        <f t="shared" si="191"/>
        <v>699.62468635834421</v>
      </c>
      <c r="AD388" s="104">
        <f t="shared" si="200"/>
        <v>-352.0699868621781</v>
      </c>
    </row>
    <row r="389" spans="1:30" x14ac:dyDescent="0.25">
      <c r="A389" s="97">
        <v>-3.5</v>
      </c>
      <c r="B389" s="96">
        <v>21.399999999999899</v>
      </c>
      <c r="C389" s="130" t="s">
        <v>23</v>
      </c>
      <c r="D389" s="113" t="s">
        <v>1</v>
      </c>
      <c r="E389" s="100">
        <f t="shared" si="192"/>
        <v>95</v>
      </c>
      <c r="F389" s="101" t="s">
        <v>20</v>
      </c>
      <c r="G389" s="119">
        <f t="shared" si="208"/>
        <v>0.14056224899598452</v>
      </c>
      <c r="H389" s="115">
        <f t="shared" si="209"/>
        <v>6.0240963855421929E-2</v>
      </c>
      <c r="I389" s="119">
        <f t="shared" si="187"/>
        <v>-51.667499999999585</v>
      </c>
      <c r="J389" s="115">
        <f t="shared" si="188"/>
        <v>9.3374999999999631</v>
      </c>
      <c r="K389" s="103">
        <f t="shared" si="189"/>
        <v>0.4375</v>
      </c>
      <c r="L389" s="115">
        <f t="shared" si="190"/>
        <v>0.11378848728246366</v>
      </c>
      <c r="M389" s="104">
        <f t="shared" si="193"/>
        <v>918.84203480589406</v>
      </c>
      <c r="N389" s="96">
        <f t="shared" si="210"/>
        <v>44.445428773919183</v>
      </c>
      <c r="O389" s="96">
        <f t="shared" si="201"/>
        <v>21.399999999999899</v>
      </c>
      <c r="P389" s="104">
        <f t="shared" si="202"/>
        <v>0</v>
      </c>
      <c r="Q389" s="103">
        <f t="shared" si="194"/>
        <v>-45</v>
      </c>
      <c r="R389" s="96">
        <f t="shared" si="195"/>
        <v>0</v>
      </c>
      <c r="S389" s="124">
        <f t="shared" si="196"/>
        <v>-2.1894736842105313</v>
      </c>
      <c r="T389" s="104">
        <f t="shared" si="197"/>
        <v>652.17391304347825</v>
      </c>
      <c r="U389" s="124">
        <f t="shared" si="203"/>
        <v>45</v>
      </c>
      <c r="V389" s="96">
        <f t="shared" si="204"/>
        <v>25.5</v>
      </c>
      <c r="W389" s="124">
        <f t="shared" si="205"/>
        <v>-0.87894736842106314</v>
      </c>
      <c r="X389" s="96">
        <f t="shared" si="206"/>
        <v>4.2492577597840651</v>
      </c>
      <c r="Y389" s="34">
        <f t="shared" si="198"/>
        <v>-828.60526315789252</v>
      </c>
      <c r="Z389" s="96">
        <f t="shared" si="199"/>
        <v>40</v>
      </c>
      <c r="AA389" s="96">
        <f t="shared" si="207"/>
        <v>11.658774238227247</v>
      </c>
      <c r="AC389" s="104">
        <f t="shared" si="191"/>
        <v>705.25191045325266</v>
      </c>
      <c r="AD389" s="104">
        <f t="shared" si="200"/>
        <v>-354.2809280356006</v>
      </c>
    </row>
    <row r="390" spans="1:30" x14ac:dyDescent="0.25">
      <c r="A390" s="97">
        <v>-3.5</v>
      </c>
      <c r="B390" s="97">
        <v>21.3</v>
      </c>
      <c r="C390" s="130" t="s">
        <v>23</v>
      </c>
      <c r="D390" s="113" t="s">
        <v>1</v>
      </c>
      <c r="E390" s="100">
        <f t="shared" si="192"/>
        <v>95</v>
      </c>
      <c r="F390" s="101" t="s">
        <v>20</v>
      </c>
      <c r="G390" s="119">
        <f t="shared" si="208"/>
        <v>0.1411290322580645</v>
      </c>
      <c r="H390" s="115">
        <f t="shared" si="209"/>
        <v>6.048387096774193E-2</v>
      </c>
      <c r="I390" s="119">
        <f t="shared" si="187"/>
        <v>-51.253333333333337</v>
      </c>
      <c r="J390" s="115">
        <f t="shared" si="188"/>
        <v>9.2999999999999989</v>
      </c>
      <c r="K390" s="103">
        <f t="shared" si="189"/>
        <v>0.4375</v>
      </c>
      <c r="L390" s="115">
        <f t="shared" si="190"/>
        <v>0.114247311827957</v>
      </c>
      <c r="M390" s="104">
        <f t="shared" si="193"/>
        <v>922.54704301075276</v>
      </c>
      <c r="N390" s="96">
        <f t="shared" si="210"/>
        <v>44.423031309297919</v>
      </c>
      <c r="O390" s="96">
        <f t="shared" si="201"/>
        <v>21.3</v>
      </c>
      <c r="P390" s="104">
        <f t="shared" si="202"/>
        <v>0</v>
      </c>
      <c r="Q390" s="103">
        <f t="shared" si="194"/>
        <v>-45</v>
      </c>
      <c r="R390" s="96">
        <f t="shared" si="195"/>
        <v>0</v>
      </c>
      <c r="S390" s="124">
        <f t="shared" si="196"/>
        <v>-2.1947368421052631</v>
      </c>
      <c r="T390" s="104">
        <f t="shared" si="197"/>
        <v>652.17391304347825</v>
      </c>
      <c r="U390" s="124">
        <f t="shared" si="203"/>
        <v>45</v>
      </c>
      <c r="V390" s="96">
        <f t="shared" si="204"/>
        <v>25.5</v>
      </c>
      <c r="W390" s="124">
        <f t="shared" si="205"/>
        <v>-0.88947368421052619</v>
      </c>
      <c r="X390" s="96">
        <f t="shared" si="206"/>
        <v>4.2387314439946024</v>
      </c>
      <c r="Y390" s="34">
        <f t="shared" si="198"/>
        <v>-826.55263157894751</v>
      </c>
      <c r="Z390" s="96">
        <f t="shared" si="199"/>
        <v>40</v>
      </c>
      <c r="AA390" s="96">
        <f t="shared" si="207"/>
        <v>11.758608033240996</v>
      </c>
      <c r="AC390" s="104">
        <f t="shared" si="191"/>
        <v>710.90971644204251</v>
      </c>
      <c r="AD390" s="104">
        <f t="shared" si="200"/>
        <v>-356.50212678435861</v>
      </c>
    </row>
    <row r="391" spans="1:30" x14ac:dyDescent="0.25">
      <c r="A391" s="97">
        <v>-3.5</v>
      </c>
      <c r="B391" s="96">
        <v>21.1999999999999</v>
      </c>
      <c r="C391" s="130" t="s">
        <v>23</v>
      </c>
      <c r="D391" s="113" t="s">
        <v>1</v>
      </c>
      <c r="E391" s="100">
        <f t="shared" si="192"/>
        <v>95</v>
      </c>
      <c r="F391" s="101" t="s">
        <v>20</v>
      </c>
      <c r="G391" s="119">
        <f t="shared" si="208"/>
        <v>0.14170040485830018</v>
      </c>
      <c r="H391" s="115">
        <f t="shared" si="209"/>
        <v>6.0728744939271502E-2</v>
      </c>
      <c r="I391" s="119">
        <f t="shared" si="187"/>
        <v>-50.840833333332917</v>
      </c>
      <c r="J391" s="115">
        <f t="shared" si="188"/>
        <v>9.262499999999962</v>
      </c>
      <c r="K391" s="103">
        <f t="shared" si="189"/>
        <v>0.4375</v>
      </c>
      <c r="L391" s="115">
        <f t="shared" si="190"/>
        <v>0.11470985155195726</v>
      </c>
      <c r="M391" s="104">
        <f t="shared" si="193"/>
        <v>926.28205128205491</v>
      </c>
      <c r="N391" s="96">
        <f t="shared" si="210"/>
        <v>44.400452488687762</v>
      </c>
      <c r="O391" s="96">
        <f t="shared" si="201"/>
        <v>21.1999999999999</v>
      </c>
      <c r="P391" s="104">
        <f t="shared" si="202"/>
        <v>0</v>
      </c>
      <c r="Q391" s="103">
        <f t="shared" si="194"/>
        <v>-45</v>
      </c>
      <c r="R391" s="96">
        <f t="shared" si="195"/>
        <v>0</v>
      </c>
      <c r="S391" s="124">
        <f t="shared" si="196"/>
        <v>-2.2000000000000055</v>
      </c>
      <c r="T391" s="104">
        <f t="shared" si="197"/>
        <v>652.17391304347825</v>
      </c>
      <c r="U391" s="124">
        <f t="shared" si="203"/>
        <v>45</v>
      </c>
      <c r="V391" s="96">
        <f t="shared" si="204"/>
        <v>25.5</v>
      </c>
      <c r="W391" s="124">
        <f t="shared" si="205"/>
        <v>-0.90000000000001057</v>
      </c>
      <c r="X391" s="96">
        <f t="shared" si="206"/>
        <v>4.2282051282051185</v>
      </c>
      <c r="Y391" s="34">
        <f t="shared" si="198"/>
        <v>-824.49999999999818</v>
      </c>
      <c r="Z391" s="96">
        <f t="shared" si="199"/>
        <v>40</v>
      </c>
      <c r="AA391" s="96">
        <f t="shared" si="207"/>
        <v>11.857500000000098</v>
      </c>
      <c r="AC391" s="104">
        <f t="shared" si="191"/>
        <v>716.59846432553491</v>
      </c>
      <c r="AD391" s="104">
        <f t="shared" si="200"/>
        <v>-358.73368296029713</v>
      </c>
    </row>
    <row r="392" spans="1:30" x14ac:dyDescent="0.25">
      <c r="A392" s="97">
        <v>-3.5</v>
      </c>
      <c r="B392" s="96">
        <v>21.1</v>
      </c>
      <c r="C392" s="130" t="s">
        <v>23</v>
      </c>
      <c r="D392" s="113" t="s">
        <v>1</v>
      </c>
      <c r="E392" s="100">
        <f t="shared" si="192"/>
        <v>95</v>
      </c>
      <c r="F392" s="101" t="s">
        <v>20</v>
      </c>
      <c r="G392" s="119">
        <f t="shared" si="208"/>
        <v>0.14227642276422764</v>
      </c>
      <c r="H392" s="115">
        <f t="shared" si="209"/>
        <v>6.097560975609756E-2</v>
      </c>
      <c r="I392" s="119">
        <f t="shared" si="187"/>
        <v>-50.430000000000007</v>
      </c>
      <c r="J392" s="115">
        <f t="shared" si="188"/>
        <v>9.2250000000000014</v>
      </c>
      <c r="K392" s="103">
        <f t="shared" si="189"/>
        <v>0.4375</v>
      </c>
      <c r="L392" s="115">
        <f t="shared" si="190"/>
        <v>0.11517615176151759</v>
      </c>
      <c r="M392" s="104">
        <f t="shared" si="193"/>
        <v>930.04742547425451</v>
      </c>
      <c r="N392" s="96">
        <f t="shared" si="210"/>
        <v>44.377690100430414</v>
      </c>
      <c r="O392" s="96">
        <f t="shared" si="201"/>
        <v>21.1</v>
      </c>
      <c r="P392" s="104">
        <f t="shared" si="202"/>
        <v>0</v>
      </c>
      <c r="Q392" s="103">
        <f t="shared" si="194"/>
        <v>-45</v>
      </c>
      <c r="R392" s="96">
        <f t="shared" si="195"/>
        <v>0</v>
      </c>
      <c r="S392" s="124">
        <f t="shared" si="196"/>
        <v>-2.2052631578947368</v>
      </c>
      <c r="T392" s="104">
        <f t="shared" si="197"/>
        <v>652.17391304347825</v>
      </c>
      <c r="U392" s="124">
        <f t="shared" si="203"/>
        <v>45</v>
      </c>
      <c r="V392" s="96">
        <f t="shared" si="204"/>
        <v>25.5</v>
      </c>
      <c r="W392" s="124">
        <f t="shared" si="205"/>
        <v>-0.91052631578947363</v>
      </c>
      <c r="X392" s="96">
        <f t="shared" si="206"/>
        <v>4.217678812415655</v>
      </c>
      <c r="Y392" s="34">
        <f t="shared" si="198"/>
        <v>-822.44736842105283</v>
      </c>
      <c r="Z392" s="96">
        <f t="shared" si="199"/>
        <v>40</v>
      </c>
      <c r="AA392" s="96">
        <f t="shared" si="207"/>
        <v>11.955450138504155</v>
      </c>
      <c r="AC392" s="104">
        <f t="shared" si="191"/>
        <v>722.3185199581759</v>
      </c>
      <c r="AD392" s="104">
        <f t="shared" si="200"/>
        <v>-360.9756977097386</v>
      </c>
    </row>
    <row r="393" spans="1:30" x14ac:dyDescent="0.25">
      <c r="A393" s="97">
        <v>-3.5</v>
      </c>
      <c r="B393" s="97">
        <v>21</v>
      </c>
      <c r="C393" s="130" t="s">
        <v>23</v>
      </c>
      <c r="D393" s="113" t="s">
        <v>1</v>
      </c>
      <c r="E393" s="100">
        <f t="shared" si="192"/>
        <v>95</v>
      </c>
      <c r="F393" s="101" t="s">
        <v>20</v>
      </c>
      <c r="G393" s="119">
        <f t="shared" si="208"/>
        <v>0.14285714285714285</v>
      </c>
      <c r="H393" s="115">
        <f t="shared" si="209"/>
        <v>6.1224489795918366E-2</v>
      </c>
      <c r="I393" s="119">
        <f t="shared" si="187"/>
        <v>-50.020833333333336</v>
      </c>
      <c r="J393" s="115">
        <f t="shared" si="188"/>
        <v>9.1875</v>
      </c>
      <c r="K393" s="103">
        <f t="shared" si="189"/>
        <v>0.4375</v>
      </c>
      <c r="L393" s="115">
        <f t="shared" si="190"/>
        <v>0.11564625850340138</v>
      </c>
      <c r="M393" s="104">
        <f t="shared" si="193"/>
        <v>933.84353741496614</v>
      </c>
      <c r="N393" s="96">
        <f t="shared" si="210"/>
        <v>44.354741896758703</v>
      </c>
      <c r="O393" s="96">
        <f t="shared" si="201"/>
        <v>21.000000000000004</v>
      </c>
      <c r="P393" s="104">
        <f t="shared" si="202"/>
        <v>0</v>
      </c>
      <c r="Q393" s="103">
        <f t="shared" si="194"/>
        <v>-45</v>
      </c>
      <c r="R393" s="96">
        <f t="shared" si="195"/>
        <v>0</v>
      </c>
      <c r="S393" s="124">
        <f t="shared" si="196"/>
        <v>-2.2105263157894735</v>
      </c>
      <c r="T393" s="104">
        <f t="shared" si="197"/>
        <v>652.17391304347825</v>
      </c>
      <c r="U393" s="124">
        <f t="shared" si="203"/>
        <v>45</v>
      </c>
      <c r="V393" s="96">
        <f t="shared" si="204"/>
        <v>25.5</v>
      </c>
      <c r="W393" s="124">
        <f t="shared" si="205"/>
        <v>-0.9210526315789469</v>
      </c>
      <c r="X393" s="96">
        <f t="shared" si="206"/>
        <v>4.2071524966261817</v>
      </c>
      <c r="Y393" s="34">
        <f t="shared" si="198"/>
        <v>-820.39473684210532</v>
      </c>
      <c r="Z393" s="96">
        <f t="shared" si="199"/>
        <v>40</v>
      </c>
      <c r="AA393" s="96">
        <f t="shared" si="207"/>
        <v>12.052458448753459</v>
      </c>
      <c r="AC393" s="104">
        <f t="shared" si="191"/>
        <v>728.07025516758551</v>
      </c>
      <c r="AD393" s="104">
        <f t="shared" si="200"/>
        <v>-363.22827349319118</v>
      </c>
    </row>
    <row r="394" spans="1:30" x14ac:dyDescent="0.25">
      <c r="A394" s="97">
        <v>-3.5</v>
      </c>
      <c r="B394" s="96">
        <v>20.899999999999899</v>
      </c>
      <c r="C394" s="130" t="s">
        <v>23</v>
      </c>
      <c r="D394" s="113" t="s">
        <v>1</v>
      </c>
      <c r="E394" s="100">
        <f t="shared" si="192"/>
        <v>95</v>
      </c>
      <c r="F394" s="101" t="s">
        <v>20</v>
      </c>
      <c r="G394" s="119">
        <f t="shared" si="208"/>
        <v>0.14344262295082028</v>
      </c>
      <c r="H394" s="115">
        <f t="shared" si="209"/>
        <v>6.1475409836065829E-2</v>
      </c>
      <c r="I394" s="119">
        <f t="shared" si="187"/>
        <v>-49.613333333332925</v>
      </c>
      <c r="J394" s="115">
        <f t="shared" si="188"/>
        <v>9.1499999999999631</v>
      </c>
      <c r="K394" s="103">
        <f t="shared" si="189"/>
        <v>0.4375</v>
      </c>
      <c r="L394" s="115">
        <f t="shared" si="190"/>
        <v>0.11612021857923543</v>
      </c>
      <c r="M394" s="104">
        <f t="shared" si="193"/>
        <v>937.67076502732618</v>
      </c>
      <c r="N394" s="96">
        <f t="shared" si="210"/>
        <v>44.331605593056871</v>
      </c>
      <c r="O394" s="96">
        <f t="shared" si="201"/>
        <v>20.899999999999899</v>
      </c>
      <c r="P394" s="104">
        <f t="shared" si="202"/>
        <v>0</v>
      </c>
      <c r="Q394" s="103">
        <f t="shared" si="194"/>
        <v>-45</v>
      </c>
      <c r="R394" s="96">
        <f t="shared" si="195"/>
        <v>0</v>
      </c>
      <c r="S394" s="124">
        <f t="shared" si="196"/>
        <v>-2.2157894736842159</v>
      </c>
      <c r="T394" s="104">
        <f t="shared" si="197"/>
        <v>652.17391304347825</v>
      </c>
      <c r="U394" s="124">
        <f t="shared" si="203"/>
        <v>45</v>
      </c>
      <c r="V394" s="96">
        <f t="shared" si="204"/>
        <v>25.5</v>
      </c>
      <c r="W394" s="124">
        <f t="shared" si="205"/>
        <v>-0.93157894736843172</v>
      </c>
      <c r="X394" s="96">
        <f t="shared" si="206"/>
        <v>4.1966261808366969</v>
      </c>
      <c r="Y394" s="34">
        <f t="shared" si="198"/>
        <v>-818.34210526315599</v>
      </c>
      <c r="Z394" s="96">
        <f t="shared" si="199"/>
        <v>40</v>
      </c>
      <c r="AA394" s="96">
        <f t="shared" si="207"/>
        <v>12.148524930748019</v>
      </c>
      <c r="AC394" s="104">
        <f t="shared" si="191"/>
        <v>733.85404787690049</v>
      </c>
      <c r="AD394" s="104">
        <f t="shared" si="200"/>
        <v>-365.49151410531675</v>
      </c>
    </row>
    <row r="395" spans="1:30" x14ac:dyDescent="0.25">
      <c r="A395" s="97">
        <v>-3.5</v>
      </c>
      <c r="B395" s="96">
        <v>20.799999999999901</v>
      </c>
      <c r="C395" s="130" t="s">
        <v>23</v>
      </c>
      <c r="D395" s="113" t="s">
        <v>1</v>
      </c>
      <c r="E395" s="100">
        <f t="shared" si="192"/>
        <v>95</v>
      </c>
      <c r="F395" s="101" t="s">
        <v>20</v>
      </c>
      <c r="G395" s="119">
        <f t="shared" si="208"/>
        <v>0.14403292181070018</v>
      </c>
      <c r="H395" s="115">
        <f t="shared" si="209"/>
        <v>6.1728395061728648E-2</v>
      </c>
      <c r="I395" s="119">
        <f t="shared" si="187"/>
        <v>-49.207499999999605</v>
      </c>
      <c r="J395" s="115">
        <f t="shared" si="188"/>
        <v>9.1124999999999634</v>
      </c>
      <c r="K395" s="103">
        <f t="shared" si="189"/>
        <v>0.4375</v>
      </c>
      <c r="L395" s="115">
        <f t="shared" si="190"/>
        <v>0.11659807956104298</v>
      </c>
      <c r="M395" s="104">
        <f t="shared" si="193"/>
        <v>941.52949245542209</v>
      </c>
      <c r="N395" s="96">
        <f t="shared" si="210"/>
        <v>44.308278867102374</v>
      </c>
      <c r="O395" s="96">
        <f t="shared" si="201"/>
        <v>20.799999999999905</v>
      </c>
      <c r="P395" s="104">
        <f t="shared" si="202"/>
        <v>0</v>
      </c>
      <c r="Q395" s="103">
        <f t="shared" si="194"/>
        <v>-45</v>
      </c>
      <c r="R395" s="96">
        <f t="shared" si="195"/>
        <v>0</v>
      </c>
      <c r="S395" s="124">
        <f t="shared" si="196"/>
        <v>-2.2210526315789525</v>
      </c>
      <c r="T395" s="104">
        <f t="shared" si="197"/>
        <v>652.17391304347825</v>
      </c>
      <c r="U395" s="124">
        <f t="shared" si="203"/>
        <v>45</v>
      </c>
      <c r="V395" s="96">
        <f t="shared" si="204"/>
        <v>25.5</v>
      </c>
      <c r="W395" s="124">
        <f t="shared" si="205"/>
        <v>-0.94210526315790499</v>
      </c>
      <c r="X395" s="96">
        <f>W395+$AK$9</f>
        <v>4.1860998650472236</v>
      </c>
      <c r="Y395" s="34">
        <f t="shared" si="198"/>
        <v>-816.28947368420859</v>
      </c>
      <c r="Z395" s="96">
        <f t="shared" si="199"/>
        <v>40</v>
      </c>
      <c r="AA395" s="96">
        <f t="shared" si="207"/>
        <v>12.243649584487626</v>
      </c>
      <c r="AC395" s="104">
        <f t="shared" si="191"/>
        <v>739.67028223020418</v>
      </c>
      <c r="AD395" s="104">
        <f t="shared" si="200"/>
        <v>-367.76552469524881</v>
      </c>
    </row>
    <row r="396" spans="1:30" x14ac:dyDescent="0.25">
      <c r="A396" s="97">
        <v>-3.5</v>
      </c>
      <c r="B396" s="97">
        <v>20.6999999999999</v>
      </c>
      <c r="C396" s="130" t="s">
        <v>23</v>
      </c>
      <c r="D396" s="113" t="s">
        <v>1</v>
      </c>
      <c r="E396" s="100">
        <f t="shared" si="192"/>
        <v>95</v>
      </c>
      <c r="F396" s="101" t="s">
        <v>20</v>
      </c>
      <c r="G396" s="119">
        <f t="shared" si="208"/>
        <v>0.14462809917355432</v>
      </c>
      <c r="H396" s="115">
        <f t="shared" si="209"/>
        <v>6.1983471074380424E-2</v>
      </c>
      <c r="I396" s="119">
        <f t="shared" si="187"/>
        <v>-48.803333333332922</v>
      </c>
      <c r="J396" s="115">
        <f t="shared" si="188"/>
        <v>9.074999999999962</v>
      </c>
      <c r="K396" s="103">
        <f t="shared" si="189"/>
        <v>0.4375</v>
      </c>
      <c r="L396" s="115">
        <f t="shared" si="190"/>
        <v>0.117079889807163</v>
      </c>
      <c r="M396" s="104">
        <f t="shared" si="193"/>
        <v>945.42011019284121</v>
      </c>
      <c r="N396" s="96">
        <f t="shared" si="210"/>
        <v>44.284759358288746</v>
      </c>
      <c r="O396" s="96">
        <f t="shared" si="201"/>
        <v>20.6999999999999</v>
      </c>
      <c r="P396" s="104">
        <f t="shared" si="202"/>
        <v>0</v>
      </c>
      <c r="Q396" s="103">
        <f t="shared" si="194"/>
        <v>-45</v>
      </c>
      <c r="R396" s="96">
        <f t="shared" si="195"/>
        <v>0</v>
      </c>
      <c r="S396" s="124">
        <f t="shared" si="196"/>
        <v>-2.2263157894736896</v>
      </c>
      <c r="T396" s="104">
        <f t="shared" si="197"/>
        <v>652.17391304347825</v>
      </c>
      <c r="U396" s="124">
        <f t="shared" si="203"/>
        <v>45</v>
      </c>
      <c r="V396" s="96">
        <f t="shared" si="204"/>
        <v>25.5</v>
      </c>
      <c r="W396" s="124">
        <f t="shared" si="205"/>
        <v>-0.95263157894737915</v>
      </c>
      <c r="X396" s="96">
        <f t="shared" ref="X396:X459" si="211">W396+$AK$9</f>
        <v>4.1755735492577495</v>
      </c>
      <c r="Y396" s="34">
        <f t="shared" si="198"/>
        <v>-814.23684210526119</v>
      </c>
      <c r="Z396" s="96">
        <f t="shared" si="199"/>
        <v>40</v>
      </c>
      <c r="AA396" s="96">
        <f t="shared" si="207"/>
        <v>12.337832409972393</v>
      </c>
      <c r="AC396" s="104">
        <f t="shared" si="191"/>
        <v>745.51934872108598</v>
      </c>
      <c r="AD396" s="104">
        <f t="shared" si="200"/>
        <v>-370.0504117872398</v>
      </c>
    </row>
    <row r="397" spans="1:30" x14ac:dyDescent="0.25">
      <c r="A397" s="97">
        <v>-3.5</v>
      </c>
      <c r="B397" s="96">
        <v>20.599999999999898</v>
      </c>
      <c r="C397" s="130" t="s">
        <v>23</v>
      </c>
      <c r="D397" s="113" t="s">
        <v>1</v>
      </c>
      <c r="E397" s="100">
        <f t="shared" si="192"/>
        <v>95</v>
      </c>
      <c r="F397" s="101" t="s">
        <v>20</v>
      </c>
      <c r="G397" s="119">
        <f t="shared" si="208"/>
        <v>0.14522821576763548</v>
      </c>
      <c r="H397" s="115">
        <f t="shared" si="209"/>
        <v>6.2240663900415202E-2</v>
      </c>
      <c r="I397" s="119">
        <f t="shared" si="187"/>
        <v>-48.400833333332919</v>
      </c>
      <c r="J397" s="115">
        <f t="shared" si="188"/>
        <v>9.0374999999999606</v>
      </c>
      <c r="K397" s="103">
        <f t="shared" si="189"/>
        <v>0.4375</v>
      </c>
      <c r="L397" s="115">
        <f t="shared" si="190"/>
        <v>0.11756569847856205</v>
      </c>
      <c r="M397" s="104">
        <f t="shared" si="193"/>
        <v>949.34301521438852</v>
      </c>
      <c r="N397" s="96">
        <f t="shared" si="210"/>
        <v>44.261044666829363</v>
      </c>
      <c r="O397" s="96">
        <f t="shared" si="201"/>
        <v>20.599999999999898</v>
      </c>
      <c r="P397" s="104">
        <f t="shared" si="202"/>
        <v>0</v>
      </c>
      <c r="Q397" s="103">
        <f t="shared" si="194"/>
        <v>-45</v>
      </c>
      <c r="R397" s="96">
        <f t="shared" si="195"/>
        <v>0</v>
      </c>
      <c r="S397" s="124">
        <f t="shared" si="196"/>
        <v>-2.2315789473684262</v>
      </c>
      <c r="T397" s="104">
        <f t="shared" si="197"/>
        <v>652.17391304347825</v>
      </c>
      <c r="U397" s="124">
        <f t="shared" si="203"/>
        <v>45</v>
      </c>
      <c r="V397" s="96">
        <f t="shared" si="204"/>
        <v>25.5</v>
      </c>
      <c r="W397" s="124">
        <f t="shared" si="205"/>
        <v>-0.96315789473685243</v>
      </c>
      <c r="X397" s="96">
        <f t="shared" si="211"/>
        <v>4.1650472334682762</v>
      </c>
      <c r="Y397" s="34">
        <f t="shared" si="198"/>
        <v>-812.18421052631402</v>
      </c>
      <c r="Z397" s="96">
        <f t="shared" si="199"/>
        <v>40</v>
      </c>
      <c r="AA397" s="96">
        <f t="shared" si="207"/>
        <v>12.431073407202309</v>
      </c>
      <c r="AC397" s="104">
        <f t="shared" si="191"/>
        <v>751.4016443243504</v>
      </c>
      <c r="AD397" s="104">
        <f t="shared" si="200"/>
        <v>-372.34628330162383</v>
      </c>
    </row>
    <row r="398" spans="1:30" x14ac:dyDescent="0.25">
      <c r="A398" s="97">
        <v>-3.5</v>
      </c>
      <c r="B398" s="96">
        <v>20.499999999999901</v>
      </c>
      <c r="C398" s="130" t="s">
        <v>23</v>
      </c>
      <c r="D398" s="113" t="s">
        <v>1</v>
      </c>
      <c r="E398" s="100">
        <f t="shared" si="192"/>
        <v>95</v>
      </c>
      <c r="F398" s="101" t="s">
        <v>20</v>
      </c>
      <c r="G398" s="119">
        <f t="shared" si="208"/>
        <v>0.14583333333333393</v>
      </c>
      <c r="H398" s="115">
        <f t="shared" si="209"/>
        <v>6.2500000000000264E-2</v>
      </c>
      <c r="I398" s="119">
        <f t="shared" si="187"/>
        <v>-47.999999999999602</v>
      </c>
      <c r="J398" s="115">
        <f t="shared" si="188"/>
        <v>8.9999999999999645</v>
      </c>
      <c r="K398" s="103">
        <f t="shared" si="189"/>
        <v>0.4375</v>
      </c>
      <c r="L398" s="115">
        <f t="shared" si="190"/>
        <v>0.11805555555555605</v>
      </c>
      <c r="M398" s="104">
        <f t="shared" si="193"/>
        <v>953.29861111111506</v>
      </c>
      <c r="N398" s="96">
        <f t="shared" si="210"/>
        <v>44.237132352941153</v>
      </c>
      <c r="O398" s="96">
        <f t="shared" si="201"/>
        <v>20.499999999999901</v>
      </c>
      <c r="P398" s="104">
        <f t="shared" si="202"/>
        <v>0</v>
      </c>
      <c r="Q398" s="103">
        <f t="shared" si="194"/>
        <v>-45</v>
      </c>
      <c r="R398" s="96">
        <f t="shared" si="195"/>
        <v>0</v>
      </c>
      <c r="S398" s="124">
        <f t="shared" si="196"/>
        <v>-2.2368421052631628</v>
      </c>
      <c r="T398" s="104">
        <f t="shared" si="197"/>
        <v>652.17391304347825</v>
      </c>
      <c r="U398" s="124">
        <f t="shared" si="203"/>
        <v>45</v>
      </c>
      <c r="V398" s="96">
        <f t="shared" si="204"/>
        <v>25.5</v>
      </c>
      <c r="W398" s="124">
        <f t="shared" si="205"/>
        <v>-0.97368421052632614</v>
      </c>
      <c r="X398" s="96">
        <f t="shared" si="211"/>
        <v>4.154520917678802</v>
      </c>
      <c r="Y398" s="34">
        <f t="shared" si="198"/>
        <v>-810.13157894736639</v>
      </c>
      <c r="Z398" s="96">
        <f t="shared" si="199"/>
        <v>40</v>
      </c>
      <c r="AA398" s="96">
        <f t="shared" si="207"/>
        <v>12.523372576177376</v>
      </c>
      <c r="AC398" s="104">
        <f t="shared" si="191"/>
        <v>757.31757263104964</v>
      </c>
      <c r="AD398" s="104">
        <f t="shared" si="200"/>
        <v>-374.65324857612143</v>
      </c>
    </row>
    <row r="399" spans="1:30" x14ac:dyDescent="0.25">
      <c r="A399" s="97">
        <v>-3.5</v>
      </c>
      <c r="B399" s="97">
        <v>20.399999999999899</v>
      </c>
      <c r="C399" s="130" t="s">
        <v>23</v>
      </c>
      <c r="D399" s="113" t="s">
        <v>1</v>
      </c>
      <c r="E399" s="100">
        <f t="shared" si="192"/>
        <v>95</v>
      </c>
      <c r="F399" s="101" t="s">
        <v>20</v>
      </c>
      <c r="G399" s="119">
        <f t="shared" si="208"/>
        <v>0.1464435146443521</v>
      </c>
      <c r="H399" s="115">
        <f t="shared" si="209"/>
        <v>6.2761506276150889E-2</v>
      </c>
      <c r="I399" s="119">
        <f t="shared" si="187"/>
        <v>-47.600833333332929</v>
      </c>
      <c r="J399" s="115">
        <f t="shared" si="188"/>
        <v>8.9624999999999631</v>
      </c>
      <c r="K399" s="103">
        <f t="shared" si="189"/>
        <v>0.4375</v>
      </c>
      <c r="L399" s="115">
        <f t="shared" si="190"/>
        <v>0.11854951185495173</v>
      </c>
      <c r="M399" s="104">
        <f t="shared" si="193"/>
        <v>957.28730822873524</v>
      </c>
      <c r="N399" s="96">
        <f t="shared" si="210"/>
        <v>44.213019936007854</v>
      </c>
      <c r="O399" s="96">
        <f t="shared" si="201"/>
        <v>20.399999999999903</v>
      </c>
      <c r="P399" s="104">
        <f t="shared" si="202"/>
        <v>0</v>
      </c>
      <c r="Q399" s="103">
        <f t="shared" si="194"/>
        <v>-45</v>
      </c>
      <c r="R399" s="96">
        <f t="shared" si="195"/>
        <v>0</v>
      </c>
      <c r="S399" s="124">
        <f t="shared" si="196"/>
        <v>-2.2421052631578999</v>
      </c>
      <c r="T399" s="104">
        <f t="shared" si="197"/>
        <v>652.17391304347825</v>
      </c>
      <c r="U399" s="124">
        <f t="shared" si="203"/>
        <v>45</v>
      </c>
      <c r="V399" s="96">
        <f t="shared" si="204"/>
        <v>25.5</v>
      </c>
      <c r="W399" s="124">
        <f t="shared" si="205"/>
        <v>-0.98421052631579986</v>
      </c>
      <c r="X399" s="96">
        <f t="shared" si="211"/>
        <v>4.1439946018893288</v>
      </c>
      <c r="Y399" s="34">
        <f t="shared" si="198"/>
        <v>-808.07894736841922</v>
      </c>
      <c r="Z399" s="96">
        <f t="shared" si="199"/>
        <v>40</v>
      </c>
      <c r="AA399" s="96">
        <f t="shared" si="207"/>
        <v>12.614729916897595</v>
      </c>
      <c r="AC399" s="104">
        <f t="shared" si="191"/>
        <v>763.26754398689684</v>
      </c>
      <c r="AD399" s="104">
        <f t="shared" si="200"/>
        <v>-376.97141838748217</v>
      </c>
    </row>
    <row r="400" spans="1:30" x14ac:dyDescent="0.25">
      <c r="A400" s="97">
        <v>-3.5</v>
      </c>
      <c r="B400" s="96">
        <v>20.299999999999901</v>
      </c>
      <c r="C400" s="130" t="s">
        <v>23</v>
      </c>
      <c r="D400" s="113" t="s">
        <v>1</v>
      </c>
      <c r="E400" s="100">
        <f t="shared" si="192"/>
        <v>95</v>
      </c>
      <c r="F400" s="101" t="s">
        <v>20</v>
      </c>
      <c r="G400" s="119">
        <f t="shared" si="208"/>
        <v>0.14705882352941238</v>
      </c>
      <c r="H400" s="115">
        <f t="shared" si="209"/>
        <v>6.3025210084033875E-2</v>
      </c>
      <c r="I400" s="119">
        <f t="shared" si="187"/>
        <v>-47.203333333332942</v>
      </c>
      <c r="J400" s="115">
        <f t="shared" si="188"/>
        <v>8.9249999999999634</v>
      </c>
      <c r="K400" s="103">
        <f t="shared" si="189"/>
        <v>0.4375</v>
      </c>
      <c r="L400" s="115">
        <f t="shared" si="190"/>
        <v>0.11904761904761954</v>
      </c>
      <c r="M400" s="104">
        <f t="shared" si="193"/>
        <v>961.30952380952783</v>
      </c>
      <c r="N400" s="96">
        <f t="shared" si="210"/>
        <v>44.188704893722175</v>
      </c>
      <c r="O400" s="96">
        <f t="shared" si="201"/>
        <v>20.299999999999901</v>
      </c>
      <c r="P400" s="104">
        <f t="shared" si="202"/>
        <v>0</v>
      </c>
      <c r="Q400" s="103">
        <f t="shared" si="194"/>
        <v>-45</v>
      </c>
      <c r="R400" s="96">
        <f t="shared" si="195"/>
        <v>0</v>
      </c>
      <c r="S400" s="124">
        <f t="shared" si="196"/>
        <v>-2.247368421052637</v>
      </c>
      <c r="T400" s="104">
        <f t="shared" si="197"/>
        <v>652.17391304347825</v>
      </c>
      <c r="U400" s="124">
        <f t="shared" si="203"/>
        <v>45</v>
      </c>
      <c r="V400" s="96">
        <f t="shared" si="204"/>
        <v>25.5</v>
      </c>
      <c r="W400" s="124">
        <f t="shared" si="205"/>
        <v>-0.99473684210527358</v>
      </c>
      <c r="X400" s="96">
        <f t="shared" si="211"/>
        <v>4.1334682860998555</v>
      </c>
      <c r="Y400" s="34">
        <f t="shared" si="198"/>
        <v>-806.02631578947194</v>
      </c>
      <c r="Z400" s="96">
        <f t="shared" si="199"/>
        <v>40</v>
      </c>
      <c r="AA400" s="96">
        <f t="shared" si="207"/>
        <v>12.705145429362972</v>
      </c>
      <c r="AC400" s="104">
        <f t="shared" si="191"/>
        <v>769.251975634171</v>
      </c>
      <c r="AD400" s="104">
        <f t="shared" si="200"/>
        <v>-379.30090497346936</v>
      </c>
    </row>
    <row r="401" spans="1:30" x14ac:dyDescent="0.25">
      <c r="A401" s="97">
        <v>-3.5</v>
      </c>
      <c r="B401" s="96">
        <v>20.1999999999999</v>
      </c>
      <c r="C401" s="130" t="s">
        <v>23</v>
      </c>
      <c r="D401" s="113" t="s">
        <v>1</v>
      </c>
      <c r="E401" s="100">
        <f t="shared" si="192"/>
        <v>95</v>
      </c>
      <c r="F401" s="101" t="s">
        <v>20</v>
      </c>
      <c r="G401" s="119">
        <f t="shared" si="208"/>
        <v>0.14767932489451538</v>
      </c>
      <c r="H401" s="115">
        <f t="shared" si="209"/>
        <v>6.3291139240506597E-2</v>
      </c>
      <c r="I401" s="119">
        <f t="shared" si="187"/>
        <v>-46.807499999999607</v>
      </c>
      <c r="J401" s="115">
        <f t="shared" si="188"/>
        <v>8.887499999999962</v>
      </c>
      <c r="K401" s="103">
        <f t="shared" si="189"/>
        <v>0.4375</v>
      </c>
      <c r="L401" s="115">
        <f t="shared" si="190"/>
        <v>0.11954992967651246</v>
      </c>
      <c r="M401" s="104">
        <f t="shared" si="193"/>
        <v>965.36568213783812</v>
      </c>
      <c r="N401" s="96">
        <f t="shared" si="210"/>
        <v>44.164184661206235</v>
      </c>
      <c r="O401" s="96">
        <f t="shared" si="201"/>
        <v>20.1999999999999</v>
      </c>
      <c r="P401" s="104">
        <f t="shared" si="202"/>
        <v>0</v>
      </c>
      <c r="Q401" s="103">
        <f t="shared" si="194"/>
        <v>-45</v>
      </c>
      <c r="R401" s="96">
        <f t="shared" si="195"/>
        <v>0</v>
      </c>
      <c r="S401" s="124">
        <f t="shared" si="196"/>
        <v>-2.2526315789473736</v>
      </c>
      <c r="T401" s="104">
        <f t="shared" si="197"/>
        <v>652.17391304347825</v>
      </c>
      <c r="U401" s="124">
        <f t="shared" si="203"/>
        <v>45</v>
      </c>
      <c r="V401" s="96">
        <f t="shared" si="204"/>
        <v>25.5</v>
      </c>
      <c r="W401" s="124">
        <f t="shared" si="205"/>
        <v>-1.0052631578947473</v>
      </c>
      <c r="X401" s="96">
        <f t="shared" si="211"/>
        <v>4.1229419703103813</v>
      </c>
      <c r="Y401" s="34">
        <f t="shared" si="198"/>
        <v>-803.97368421052431</v>
      </c>
      <c r="Z401" s="96">
        <f t="shared" si="199"/>
        <v>40</v>
      </c>
      <c r="AA401" s="96">
        <f t="shared" si="207"/>
        <v>12.794619113573496</v>
      </c>
      <c r="AC401" s="104">
        <f t="shared" si="191"/>
        <v>775.27129185721856</v>
      </c>
      <c r="AD401" s="104">
        <f t="shared" si="200"/>
        <v>-381.64182205519421</v>
      </c>
    </row>
    <row r="402" spans="1:30" x14ac:dyDescent="0.25">
      <c r="A402" s="97">
        <v>-3.5</v>
      </c>
      <c r="B402" s="97">
        <v>20.099999999999898</v>
      </c>
      <c r="C402" s="130" t="s">
        <v>23</v>
      </c>
      <c r="D402" s="113" t="s">
        <v>1</v>
      </c>
      <c r="E402" s="100">
        <f t="shared" si="192"/>
        <v>95</v>
      </c>
      <c r="F402" s="101" t="s">
        <v>20</v>
      </c>
      <c r="G402" s="119">
        <f t="shared" si="208"/>
        <v>0.14830508474576334</v>
      </c>
      <c r="H402" s="115">
        <f t="shared" si="209"/>
        <v>6.355932203389858E-2</v>
      </c>
      <c r="I402" s="119">
        <f t="shared" si="187"/>
        <v>-46.413333333332929</v>
      </c>
      <c r="J402" s="115">
        <f t="shared" si="188"/>
        <v>8.8499999999999606</v>
      </c>
      <c r="K402" s="103">
        <f t="shared" si="189"/>
        <v>0.4375</v>
      </c>
      <c r="L402" s="115">
        <f t="shared" si="190"/>
        <v>0.12005649717514172</v>
      </c>
      <c r="M402" s="104">
        <f t="shared" si="193"/>
        <v>969.45621468926936</v>
      </c>
      <c r="N402" s="96">
        <f t="shared" si="210"/>
        <v>44.139456630109642</v>
      </c>
      <c r="O402" s="96">
        <f t="shared" si="201"/>
        <v>20.099999999999898</v>
      </c>
      <c r="P402" s="104">
        <f t="shared" si="202"/>
        <v>0</v>
      </c>
      <c r="Q402" s="103">
        <f t="shared" si="194"/>
        <v>-45</v>
      </c>
      <c r="R402" s="96">
        <f t="shared" si="195"/>
        <v>0</v>
      </c>
      <c r="S402" s="124">
        <f t="shared" si="196"/>
        <v>-2.2578947368421107</v>
      </c>
      <c r="T402" s="104">
        <f t="shared" si="197"/>
        <v>652.17391304347825</v>
      </c>
      <c r="U402" s="124">
        <f t="shared" si="203"/>
        <v>45</v>
      </c>
      <c r="V402" s="96">
        <f t="shared" si="204"/>
        <v>25.5</v>
      </c>
      <c r="W402" s="124">
        <f t="shared" si="205"/>
        <v>-1.0157894736842215</v>
      </c>
      <c r="X402" s="96">
        <f t="shared" si="211"/>
        <v>4.1124156545209072</v>
      </c>
      <c r="Y402" s="34">
        <f t="shared" si="198"/>
        <v>-801.92105263157703</v>
      </c>
      <c r="Z402" s="96">
        <f t="shared" si="199"/>
        <v>40</v>
      </c>
      <c r="AA402" s="96">
        <f t="shared" si="207"/>
        <v>12.883150969529177</v>
      </c>
      <c r="AC402" s="104">
        <f t="shared" si="191"/>
        <v>781.32592413164127</v>
      </c>
      <c r="AD402" s="104">
        <f t="shared" si="200"/>
        <v>-383.99428485979547</v>
      </c>
    </row>
    <row r="403" spans="1:30" x14ac:dyDescent="0.25">
      <c r="A403" s="97">
        <v>-3.5</v>
      </c>
      <c r="B403" s="96">
        <v>19.999999999999901</v>
      </c>
      <c r="C403" s="130" t="s">
        <v>23</v>
      </c>
      <c r="D403" s="113" t="s">
        <v>1</v>
      </c>
      <c r="E403" s="100">
        <f t="shared" si="192"/>
        <v>95</v>
      </c>
      <c r="F403" s="101" t="s">
        <v>20</v>
      </c>
      <c r="G403" s="119">
        <f t="shared" si="208"/>
        <v>0.14893617021276659</v>
      </c>
      <c r="H403" s="115">
        <f t="shared" si="209"/>
        <v>6.3829787234042826E-2</v>
      </c>
      <c r="I403" s="119">
        <f t="shared" si="187"/>
        <v>-46.020833333332945</v>
      </c>
      <c r="J403" s="115">
        <f t="shared" si="188"/>
        <v>8.8124999999999645</v>
      </c>
      <c r="K403" s="103">
        <f t="shared" si="189"/>
        <v>0.4375</v>
      </c>
      <c r="L403" s="115">
        <f t="shared" si="190"/>
        <v>0.12056737588652536</v>
      </c>
      <c r="M403" s="104">
        <f t="shared" si="193"/>
        <v>973.58156028369228</v>
      </c>
      <c r="N403" s="96">
        <f t="shared" si="210"/>
        <v>44.114518147684585</v>
      </c>
      <c r="O403" s="96">
        <f t="shared" si="201"/>
        <v>19.999999999999901</v>
      </c>
      <c r="P403" s="104">
        <f t="shared" si="202"/>
        <v>0</v>
      </c>
      <c r="Q403" s="103">
        <f t="shared" si="194"/>
        <v>-45</v>
      </c>
      <c r="R403" s="96">
        <f t="shared" si="195"/>
        <v>0</v>
      </c>
      <c r="S403" s="124">
        <f t="shared" si="196"/>
        <v>-2.2631578947368474</v>
      </c>
      <c r="T403" s="104">
        <f t="shared" si="197"/>
        <v>652.17391304347825</v>
      </c>
      <c r="U403" s="124">
        <f t="shared" si="203"/>
        <v>45</v>
      </c>
      <c r="V403" s="96">
        <f t="shared" si="204"/>
        <v>25.5</v>
      </c>
      <c r="W403" s="124">
        <f t="shared" si="205"/>
        <v>-1.0263157894736947</v>
      </c>
      <c r="X403" s="96">
        <f t="shared" si="211"/>
        <v>4.1018893387314339</v>
      </c>
      <c r="Y403" s="34">
        <f t="shared" si="198"/>
        <v>-799.86842105262951</v>
      </c>
      <c r="Z403" s="96">
        <f t="shared" si="199"/>
        <v>40</v>
      </c>
      <c r="AA403" s="96">
        <f t="shared" si="207"/>
        <v>12.970740997230003</v>
      </c>
      <c r="AC403" s="104">
        <f t="shared" si="191"/>
        <v>787.41631127731091</v>
      </c>
      <c r="AD403" s="104">
        <f t="shared" si="200"/>
        <v>-386.35841014348159</v>
      </c>
    </row>
    <row r="404" spans="1:30" x14ac:dyDescent="0.25">
      <c r="A404" s="97">
        <v>-3.5</v>
      </c>
      <c r="B404" s="96">
        <v>19.899999999999899</v>
      </c>
      <c r="C404" s="130" t="s">
        <v>23</v>
      </c>
      <c r="D404" s="113" t="s">
        <v>1</v>
      </c>
      <c r="E404" s="100">
        <f t="shared" si="192"/>
        <v>95</v>
      </c>
      <c r="F404" s="101" t="s">
        <v>20</v>
      </c>
      <c r="G404" s="119">
        <f t="shared" si="208"/>
        <v>0.14957264957265021</v>
      </c>
      <c r="H404" s="115">
        <f t="shared" si="209"/>
        <v>6.4102564102564374E-2</v>
      </c>
      <c r="I404" s="119">
        <f t="shared" si="187"/>
        <v>-45.629999999999605</v>
      </c>
      <c r="J404" s="115">
        <f t="shared" si="188"/>
        <v>8.7749999999999631</v>
      </c>
      <c r="K404" s="103">
        <f t="shared" si="189"/>
        <v>0.4375</v>
      </c>
      <c r="L404" s="115">
        <f t="shared" si="190"/>
        <v>0.12108262108262165</v>
      </c>
      <c r="M404" s="104">
        <f t="shared" si="193"/>
        <v>977.74216524216979</v>
      </c>
      <c r="N404" s="96">
        <f t="shared" si="210"/>
        <v>44.089366515837085</v>
      </c>
      <c r="O404" s="96">
        <f t="shared" si="201"/>
        <v>19.899999999999899</v>
      </c>
      <c r="P404" s="104">
        <f t="shared" si="202"/>
        <v>0</v>
      </c>
      <c r="Q404" s="103">
        <f t="shared" si="194"/>
        <v>-45</v>
      </c>
      <c r="R404" s="96">
        <f t="shared" si="195"/>
        <v>0</v>
      </c>
      <c r="S404" s="124">
        <f t="shared" si="196"/>
        <v>-2.2684210526315844</v>
      </c>
      <c r="T404" s="104">
        <f t="shared" si="197"/>
        <v>652.17391304347825</v>
      </c>
      <c r="U404" s="124">
        <f t="shared" si="203"/>
        <v>45</v>
      </c>
      <c r="V404" s="96">
        <f t="shared" si="204"/>
        <v>25.5</v>
      </c>
      <c r="W404" s="124">
        <f t="shared" si="205"/>
        <v>-1.0368421052631684</v>
      </c>
      <c r="X404" s="96">
        <f t="shared" si="211"/>
        <v>4.0913630229419606</v>
      </c>
      <c r="Y404" s="34">
        <f t="shared" si="198"/>
        <v>-797.81578947368234</v>
      </c>
      <c r="Z404" s="96">
        <f t="shared" si="199"/>
        <v>40</v>
      </c>
      <c r="AA404" s="96">
        <f t="shared" si="207"/>
        <v>13.057389196675986</v>
      </c>
      <c r="AC404" s="104">
        <f t="shared" si="191"/>
        <v>793.54289961528957</v>
      </c>
      <c r="AD404" s="104">
        <f t="shared" si="200"/>
        <v>-388.73431621492369</v>
      </c>
    </row>
    <row r="405" spans="1:30" x14ac:dyDescent="0.25">
      <c r="A405" s="97">
        <v>-3.5</v>
      </c>
      <c r="B405" s="97">
        <v>19.799999999999901</v>
      </c>
      <c r="C405" s="130" t="s">
        <v>23</v>
      </c>
      <c r="D405" s="113" t="s">
        <v>1</v>
      </c>
      <c r="E405" s="100">
        <f t="shared" si="192"/>
        <v>95</v>
      </c>
      <c r="F405" s="101" t="s">
        <v>20</v>
      </c>
      <c r="G405" s="119">
        <f t="shared" si="208"/>
        <v>0.15021459227467876</v>
      </c>
      <c r="H405" s="115">
        <f t="shared" si="209"/>
        <v>6.437768240343375E-2</v>
      </c>
      <c r="I405" s="119">
        <f t="shared" si="187"/>
        <v>-45.240833333332951</v>
      </c>
      <c r="J405" s="115">
        <f t="shared" si="188"/>
        <v>8.7374999999999634</v>
      </c>
      <c r="K405" s="103">
        <f t="shared" si="189"/>
        <v>0.4375</v>
      </c>
      <c r="L405" s="115">
        <f t="shared" si="190"/>
        <v>0.12160228898426374</v>
      </c>
      <c r="M405" s="104">
        <f t="shared" si="193"/>
        <v>981.93848354792976</v>
      </c>
      <c r="N405" s="96">
        <f t="shared" si="210"/>
        <v>44.063998990153976</v>
      </c>
      <c r="O405" s="96">
        <f t="shared" si="201"/>
        <v>19.799999999999901</v>
      </c>
      <c r="P405" s="104">
        <f t="shared" si="202"/>
        <v>0</v>
      </c>
      <c r="Q405" s="103">
        <f t="shared" si="194"/>
        <v>-45</v>
      </c>
      <c r="R405" s="96">
        <f t="shared" si="195"/>
        <v>0</v>
      </c>
      <c r="S405" s="124">
        <f t="shared" si="196"/>
        <v>-2.2736842105263211</v>
      </c>
      <c r="T405" s="104">
        <f t="shared" si="197"/>
        <v>652.17391304347825</v>
      </c>
      <c r="U405" s="124">
        <f t="shared" si="203"/>
        <v>45</v>
      </c>
      <c r="V405" s="96">
        <f t="shared" si="204"/>
        <v>25.5</v>
      </c>
      <c r="W405" s="124">
        <f t="shared" si="205"/>
        <v>-1.0473684210526422</v>
      </c>
      <c r="X405" s="96">
        <f t="shared" si="211"/>
        <v>4.0808367071524865</v>
      </c>
      <c r="Y405" s="34">
        <f t="shared" si="198"/>
        <v>-795.76315789473495</v>
      </c>
      <c r="Z405" s="96">
        <f t="shared" si="199"/>
        <v>40</v>
      </c>
      <c r="AA405" s="96">
        <f t="shared" si="207"/>
        <v>13.143095567867123</v>
      </c>
      <c r="AC405" s="104">
        <f t="shared" si="191"/>
        <v>799.70614312880593</v>
      </c>
      <c r="AD405" s="104">
        <f t="shared" si="200"/>
        <v>-391.12212295901742</v>
      </c>
    </row>
    <row r="406" spans="1:30" x14ac:dyDescent="0.25">
      <c r="A406" s="97">
        <v>-3.5</v>
      </c>
      <c r="B406" s="96">
        <v>19.6999999999999</v>
      </c>
      <c r="C406" s="130" t="s">
        <v>23</v>
      </c>
      <c r="D406" s="113" t="s">
        <v>1</v>
      </c>
      <c r="E406" s="100">
        <f t="shared" si="192"/>
        <v>95</v>
      </c>
      <c r="F406" s="101" t="s">
        <v>20</v>
      </c>
      <c r="G406" s="119">
        <f t="shared" si="208"/>
        <v>0.1508620689655179</v>
      </c>
      <c r="H406" s="115">
        <f t="shared" si="209"/>
        <v>6.4655172413793385E-2</v>
      </c>
      <c r="I406" s="119">
        <f t="shared" si="187"/>
        <v>-44.853333333332948</v>
      </c>
      <c r="J406" s="115">
        <f t="shared" si="188"/>
        <v>8.699999999999962</v>
      </c>
      <c r="K406" s="103">
        <f t="shared" si="189"/>
        <v>0.4375</v>
      </c>
      <c r="L406" s="115">
        <f t="shared" si="190"/>
        <v>0.12212643678160971</v>
      </c>
      <c r="M406" s="104">
        <f t="shared" si="193"/>
        <v>986.17097701149839</v>
      </c>
      <c r="N406" s="96">
        <f t="shared" si="210"/>
        <v>44.038412778904643</v>
      </c>
      <c r="O406" s="96">
        <f t="shared" si="201"/>
        <v>19.6999999999999</v>
      </c>
      <c r="P406" s="104">
        <f t="shared" si="202"/>
        <v>0</v>
      </c>
      <c r="Q406" s="103">
        <f t="shared" si="194"/>
        <v>-45</v>
      </c>
      <c r="R406" s="96">
        <f t="shared" si="195"/>
        <v>0</v>
      </c>
      <c r="S406" s="124">
        <f t="shared" si="196"/>
        <v>-2.2789473684210577</v>
      </c>
      <c r="T406" s="104">
        <f t="shared" si="197"/>
        <v>652.17391304347825</v>
      </c>
      <c r="U406" s="124">
        <f t="shared" si="203"/>
        <v>45</v>
      </c>
      <c r="V406" s="96">
        <f t="shared" si="204"/>
        <v>25.5</v>
      </c>
      <c r="W406" s="124">
        <f t="shared" si="205"/>
        <v>-1.0578947368421159</v>
      </c>
      <c r="X406" s="96">
        <f t="shared" si="211"/>
        <v>4.0703103913630123</v>
      </c>
      <c r="Y406" s="34">
        <f t="shared" si="198"/>
        <v>-793.71052631578732</v>
      </c>
      <c r="Z406" s="96">
        <f t="shared" si="199"/>
        <v>40</v>
      </c>
      <c r="AA406" s="96">
        <f t="shared" si="207"/>
        <v>13.227860110803409</v>
      </c>
      <c r="AC406" s="104">
        <f t="shared" si="191"/>
        <v>805.90650362838585</v>
      </c>
      <c r="AD406" s="104">
        <f t="shared" si="200"/>
        <v>-393.52195186100943</v>
      </c>
    </row>
    <row r="407" spans="1:30" x14ac:dyDescent="0.25">
      <c r="A407" s="97">
        <v>-3.5</v>
      </c>
      <c r="B407" s="96">
        <v>19.599999999999898</v>
      </c>
      <c r="C407" s="130" t="s">
        <v>23</v>
      </c>
      <c r="D407" s="113" t="s">
        <v>1</v>
      </c>
      <c r="E407" s="100">
        <f t="shared" si="192"/>
        <v>95</v>
      </c>
      <c r="F407" s="101" t="s">
        <v>20</v>
      </c>
      <c r="G407" s="119">
        <f t="shared" si="208"/>
        <v>0.15151515151515219</v>
      </c>
      <c r="H407" s="115">
        <f t="shared" si="209"/>
        <v>6.493506493506522E-2</v>
      </c>
      <c r="I407" s="119">
        <f t="shared" si="187"/>
        <v>-44.46749999999961</v>
      </c>
      <c r="J407" s="115">
        <f t="shared" si="188"/>
        <v>8.6624999999999606</v>
      </c>
      <c r="K407" s="103">
        <f t="shared" si="189"/>
        <v>0.4375</v>
      </c>
      <c r="L407" s="115">
        <f t="shared" si="190"/>
        <v>0.12265512265512316</v>
      </c>
      <c r="M407" s="104">
        <f t="shared" si="193"/>
        <v>990.44011544011948</v>
      </c>
      <c r="N407" s="96">
        <f t="shared" si="210"/>
        <v>44.01260504201678</v>
      </c>
      <c r="O407" s="96">
        <f t="shared" si="201"/>
        <v>19.599999999999898</v>
      </c>
      <c r="P407" s="104">
        <f t="shared" si="202"/>
        <v>0</v>
      </c>
      <c r="Q407" s="103">
        <f t="shared" si="194"/>
        <v>-45</v>
      </c>
      <c r="R407" s="96">
        <f t="shared" si="195"/>
        <v>0</v>
      </c>
      <c r="S407" s="124">
        <f t="shared" si="196"/>
        <v>-2.2842105263157948</v>
      </c>
      <c r="T407" s="104">
        <f t="shared" si="197"/>
        <v>652.17391304347825</v>
      </c>
      <c r="U407" s="124">
        <f t="shared" si="203"/>
        <v>45</v>
      </c>
      <c r="V407" s="96">
        <f t="shared" si="204"/>
        <v>25.5</v>
      </c>
      <c r="W407" s="124">
        <f t="shared" si="205"/>
        <v>-1.0684210526315896</v>
      </c>
      <c r="X407" s="96">
        <f t="shared" si="211"/>
        <v>4.059784075573539</v>
      </c>
      <c r="Y407" s="34">
        <f t="shared" si="198"/>
        <v>-791.65789473684015</v>
      </c>
      <c r="Z407" s="96">
        <f t="shared" si="199"/>
        <v>40</v>
      </c>
      <c r="AA407" s="96">
        <f t="shared" si="207"/>
        <v>13.311682825484848</v>
      </c>
      <c r="AC407" s="104">
        <f t="shared" si="191"/>
        <v>812.14445092127289</v>
      </c>
      <c r="AD407" s="104">
        <f t="shared" si="200"/>
        <v>-395.93392603099005</v>
      </c>
    </row>
    <row r="408" spans="1:30" x14ac:dyDescent="0.25">
      <c r="A408" s="97">
        <v>-3.5</v>
      </c>
      <c r="B408" s="97">
        <v>19.499999999999901</v>
      </c>
      <c r="C408" s="130" t="s">
        <v>23</v>
      </c>
      <c r="D408" s="113" t="s">
        <v>1</v>
      </c>
      <c r="E408" s="100">
        <f t="shared" si="192"/>
        <v>95</v>
      </c>
      <c r="F408" s="101" t="s">
        <v>20</v>
      </c>
      <c r="G408" s="119">
        <f t="shared" si="208"/>
        <v>0.15217391304347891</v>
      </c>
      <c r="H408" s="115">
        <f t="shared" si="209"/>
        <v>6.5217391304348102E-2</v>
      </c>
      <c r="I408" s="119">
        <f t="shared" si="187"/>
        <v>-44.083333333332952</v>
      </c>
      <c r="J408" s="115">
        <f t="shared" si="188"/>
        <v>8.6249999999999645</v>
      </c>
      <c r="K408" s="103">
        <f t="shared" si="189"/>
        <v>0.4375</v>
      </c>
      <c r="L408" s="115">
        <f t="shared" si="190"/>
        <v>0.12318840579710197</v>
      </c>
      <c r="M408" s="104">
        <f t="shared" si="193"/>
        <v>994.74637681159845</v>
      </c>
      <c r="N408" s="96">
        <f t="shared" si="210"/>
        <v>43.986572890025549</v>
      </c>
      <c r="O408" s="96">
        <f t="shared" si="201"/>
        <v>19.499999999999901</v>
      </c>
      <c r="P408" s="104">
        <f t="shared" si="202"/>
        <v>0</v>
      </c>
      <c r="Q408" s="103">
        <f t="shared" si="194"/>
        <v>-45</v>
      </c>
      <c r="R408" s="96">
        <f t="shared" si="195"/>
        <v>0</v>
      </c>
      <c r="S408" s="124">
        <f t="shared" si="196"/>
        <v>-2.2894736842105319</v>
      </c>
      <c r="T408" s="104">
        <f t="shared" si="197"/>
        <v>652.17391304347825</v>
      </c>
      <c r="U408" s="124">
        <f t="shared" si="203"/>
        <v>45</v>
      </c>
      <c r="V408" s="96">
        <f t="shared" si="204"/>
        <v>25.5</v>
      </c>
      <c r="W408" s="124">
        <f t="shared" si="205"/>
        <v>-1.0789473684210633</v>
      </c>
      <c r="X408" s="96">
        <f t="shared" si="211"/>
        <v>4.0492577597840658</v>
      </c>
      <c r="Y408" s="34">
        <f t="shared" si="198"/>
        <v>-789.60526315789298</v>
      </c>
      <c r="Z408" s="96">
        <f t="shared" si="199"/>
        <v>40</v>
      </c>
      <c r="AA408" s="96">
        <f t="shared" si="207"/>
        <v>13.394563711911442</v>
      </c>
      <c r="AC408" s="104">
        <f t="shared" si="191"/>
        <v>818.42046298527214</v>
      </c>
      <c r="AD408" s="104">
        <f t="shared" si="200"/>
        <v>-398.3581702287654</v>
      </c>
    </row>
    <row r="409" spans="1:30" x14ac:dyDescent="0.25">
      <c r="A409" s="97">
        <v>-3.5</v>
      </c>
      <c r="B409" s="96">
        <v>19.399999999999899</v>
      </c>
      <c r="C409" s="130" t="s">
        <v>23</v>
      </c>
      <c r="D409" s="113" t="s">
        <v>1</v>
      </c>
      <c r="E409" s="100">
        <f t="shared" si="192"/>
        <v>95</v>
      </c>
      <c r="F409" s="101" t="s">
        <v>20</v>
      </c>
      <c r="G409" s="119">
        <f t="shared" si="208"/>
        <v>0.15283842794759891</v>
      </c>
      <c r="H409" s="115">
        <f t="shared" si="209"/>
        <v>6.5502183406113829E-2</v>
      </c>
      <c r="I409" s="119">
        <f t="shared" si="187"/>
        <v>-43.700833333332952</v>
      </c>
      <c r="J409" s="115">
        <f t="shared" si="188"/>
        <v>8.5874999999999631</v>
      </c>
      <c r="K409" s="103">
        <f t="shared" si="189"/>
        <v>0.4375</v>
      </c>
      <c r="L409" s="115">
        <f t="shared" si="190"/>
        <v>0.12372634643377055</v>
      </c>
      <c r="M409" s="104">
        <f t="shared" si="193"/>
        <v>999.09024745269721</v>
      </c>
      <c r="N409" s="96">
        <f t="shared" si="210"/>
        <v>43.960313382995089</v>
      </c>
      <c r="O409" s="96">
        <f t="shared" si="201"/>
        <v>19.399999999999899</v>
      </c>
      <c r="P409" s="104">
        <f t="shared" si="202"/>
        <v>0</v>
      </c>
      <c r="Q409" s="103">
        <f t="shared" si="194"/>
        <v>-45</v>
      </c>
      <c r="R409" s="96">
        <f t="shared" si="195"/>
        <v>0</v>
      </c>
      <c r="S409" s="124">
        <f t="shared" si="196"/>
        <v>-2.2947368421052685</v>
      </c>
      <c r="T409" s="104">
        <f t="shared" si="197"/>
        <v>652.17391304347825</v>
      </c>
      <c r="U409" s="124">
        <f t="shared" si="203"/>
        <v>45</v>
      </c>
      <c r="V409" s="96">
        <f t="shared" si="204"/>
        <v>25.5</v>
      </c>
      <c r="W409" s="124">
        <f t="shared" si="205"/>
        <v>-1.089473684210537</v>
      </c>
      <c r="X409" s="96">
        <f t="shared" si="211"/>
        <v>4.0387314439945916</v>
      </c>
      <c r="Y409" s="34">
        <f t="shared" si="198"/>
        <v>-787.55263157894535</v>
      </c>
      <c r="Z409" s="96">
        <f t="shared" si="199"/>
        <v>40</v>
      </c>
      <c r="AA409" s="96">
        <f t="shared" si="207"/>
        <v>13.476502770083185</v>
      </c>
      <c r="AC409" s="104">
        <f t="shared" si="191"/>
        <v>824.73502614714698</v>
      </c>
      <c r="AD409" s="104">
        <f t="shared" si="200"/>
        <v>-400.79481088910063</v>
      </c>
    </row>
    <row r="410" spans="1:30" x14ac:dyDescent="0.25">
      <c r="A410" s="97">
        <v>-3.5</v>
      </c>
      <c r="B410" s="96">
        <v>19.299999999999901</v>
      </c>
      <c r="C410" s="130" t="s">
        <v>23</v>
      </c>
      <c r="D410" s="113" t="s">
        <v>1</v>
      </c>
      <c r="E410" s="100">
        <f t="shared" si="192"/>
        <v>95</v>
      </c>
      <c r="F410" s="101" t="s">
        <v>20</v>
      </c>
      <c r="G410" s="119">
        <f t="shared" si="208"/>
        <v>0.15350877192982523</v>
      </c>
      <c r="H410" s="115">
        <f t="shared" si="209"/>
        <v>6.5789473684210814E-2</v>
      </c>
      <c r="I410" s="119">
        <f t="shared" si="187"/>
        <v>-43.319999999999624</v>
      </c>
      <c r="J410" s="115">
        <f t="shared" si="188"/>
        <v>8.5499999999999634</v>
      </c>
      <c r="K410" s="103">
        <f t="shared" si="189"/>
        <v>0.4375</v>
      </c>
      <c r="L410" s="115">
        <f t="shared" si="190"/>
        <v>0.12426900584795378</v>
      </c>
      <c r="M410" s="104">
        <f t="shared" si="193"/>
        <v>1003.4722222222267</v>
      </c>
      <c r="N410" s="96">
        <f t="shared" si="210"/>
        <v>43.93382352941174</v>
      </c>
      <c r="O410" s="96">
        <f t="shared" si="201"/>
        <v>19.299999999999901</v>
      </c>
      <c r="P410" s="104">
        <f t="shared" si="202"/>
        <v>0</v>
      </c>
      <c r="Q410" s="103">
        <f t="shared" si="194"/>
        <v>-45</v>
      </c>
      <c r="R410" s="96">
        <f t="shared" si="195"/>
        <v>0</v>
      </c>
      <c r="S410" s="124">
        <f t="shared" si="196"/>
        <v>-2.3000000000000052</v>
      </c>
      <c r="T410" s="104">
        <f t="shared" si="197"/>
        <v>652.17391304347825</v>
      </c>
      <c r="U410" s="124">
        <f t="shared" si="203"/>
        <v>45</v>
      </c>
      <c r="V410" s="96">
        <f t="shared" si="204"/>
        <v>25.5</v>
      </c>
      <c r="W410" s="124">
        <f t="shared" si="205"/>
        <v>-1.1000000000000103</v>
      </c>
      <c r="X410" s="96">
        <f t="shared" si="211"/>
        <v>4.0282051282051183</v>
      </c>
      <c r="Y410" s="34">
        <f t="shared" si="198"/>
        <v>-785.49999999999818</v>
      </c>
      <c r="Z410" s="96">
        <f t="shared" si="199"/>
        <v>40</v>
      </c>
      <c r="AA410" s="96">
        <f t="shared" si="207"/>
        <v>13.557500000000077</v>
      </c>
      <c r="AC410" s="104">
        <f t="shared" si="191"/>
        <v>831.08863526570667</v>
      </c>
      <c r="AD410" s="104">
        <f t="shared" si="200"/>
        <v>-403.24397614734539</v>
      </c>
    </row>
    <row r="411" spans="1:30" x14ac:dyDescent="0.25">
      <c r="A411" s="97">
        <v>-3.5</v>
      </c>
      <c r="B411" s="97">
        <v>19.1999999999999</v>
      </c>
      <c r="C411" s="130" t="s">
        <v>23</v>
      </c>
      <c r="D411" s="113" t="s">
        <v>1</v>
      </c>
      <c r="E411" s="100">
        <f t="shared" si="192"/>
        <v>95</v>
      </c>
      <c r="F411" s="101" t="s">
        <v>20</v>
      </c>
      <c r="G411" s="119">
        <f t="shared" si="208"/>
        <v>0.15418502202643239</v>
      </c>
      <c r="H411" s="115">
        <f t="shared" si="209"/>
        <v>6.6079295154185314E-2</v>
      </c>
      <c r="I411" s="119">
        <f t="shared" si="187"/>
        <v>-42.940833333332954</v>
      </c>
      <c r="J411" s="115">
        <f t="shared" si="188"/>
        <v>8.512499999999962</v>
      </c>
      <c r="K411" s="103">
        <f t="shared" si="189"/>
        <v>0.4375</v>
      </c>
      <c r="L411" s="115">
        <f t="shared" si="190"/>
        <v>0.12481644640235004</v>
      </c>
      <c r="M411" s="104">
        <f t="shared" si="193"/>
        <v>1007.8928046989765</v>
      </c>
      <c r="N411" s="96">
        <f t="shared" si="210"/>
        <v>43.907100285047918</v>
      </c>
      <c r="O411" s="96">
        <f t="shared" si="201"/>
        <v>19.1999999999999</v>
      </c>
      <c r="P411" s="104">
        <f t="shared" si="202"/>
        <v>0</v>
      </c>
      <c r="Q411" s="103">
        <f t="shared" si="194"/>
        <v>-45</v>
      </c>
      <c r="R411" s="96">
        <f t="shared" si="195"/>
        <v>0</v>
      </c>
      <c r="S411" s="124">
        <f t="shared" si="196"/>
        <v>-2.3052631578947422</v>
      </c>
      <c r="T411" s="104">
        <f t="shared" si="197"/>
        <v>652.17391304347825</v>
      </c>
      <c r="U411" s="124">
        <f t="shared" si="203"/>
        <v>45</v>
      </c>
      <c r="V411" s="96">
        <f t="shared" si="204"/>
        <v>25.5</v>
      </c>
      <c r="W411" s="124">
        <f t="shared" si="205"/>
        <v>-1.1105263157894845</v>
      </c>
      <c r="X411" s="96">
        <f t="shared" si="211"/>
        <v>4.0176788124156442</v>
      </c>
      <c r="Y411" s="34">
        <f t="shared" si="198"/>
        <v>-783.44736842105067</v>
      </c>
      <c r="Z411" s="96">
        <f t="shared" si="199"/>
        <v>40</v>
      </c>
      <c r="AA411" s="96">
        <f t="shared" si="207"/>
        <v>13.637555401662132</v>
      </c>
      <c r="AC411" s="104">
        <f t="shared" si="191"/>
        <v>837.48179391974202</v>
      </c>
      <c r="AD411" s="104">
        <f t="shared" si="200"/>
        <v>-405.70579586544193</v>
      </c>
    </row>
    <row r="412" spans="1:30" x14ac:dyDescent="0.25">
      <c r="A412" s="97">
        <v>-3.5</v>
      </c>
      <c r="B412" s="96">
        <v>19.099999999999898</v>
      </c>
      <c r="C412" s="130" t="s">
        <v>23</v>
      </c>
      <c r="D412" s="113" t="s">
        <v>1</v>
      </c>
      <c r="E412" s="100">
        <f t="shared" si="192"/>
        <v>95</v>
      </c>
      <c r="F412" s="101" t="s">
        <v>20</v>
      </c>
      <c r="G412" s="119">
        <f t="shared" si="208"/>
        <v>0.15486725663716883</v>
      </c>
      <c r="H412" s="115">
        <f t="shared" si="209"/>
        <v>6.6371681415929501E-2</v>
      </c>
      <c r="I412" s="119">
        <f t="shared" si="187"/>
        <v>-42.563333333332949</v>
      </c>
      <c r="J412" s="115">
        <f t="shared" si="188"/>
        <v>8.4749999999999606</v>
      </c>
      <c r="K412" s="103">
        <f t="shared" si="189"/>
        <v>0.4375</v>
      </c>
      <c r="L412" s="115">
        <f t="shared" si="190"/>
        <v>0.1253687315634224</v>
      </c>
      <c r="M412" s="104">
        <f t="shared" si="193"/>
        <v>1012.3525073746359</v>
      </c>
      <c r="N412" s="96">
        <f t="shared" si="210"/>
        <v>43.880140551795918</v>
      </c>
      <c r="O412" s="96">
        <f t="shared" si="201"/>
        <v>19.099999999999898</v>
      </c>
      <c r="P412" s="104">
        <f t="shared" si="202"/>
        <v>0</v>
      </c>
      <c r="Q412" s="103">
        <f t="shared" si="194"/>
        <v>-45</v>
      </c>
      <c r="R412" s="96">
        <f t="shared" si="195"/>
        <v>0</v>
      </c>
      <c r="S412" s="124">
        <f t="shared" si="196"/>
        <v>-2.3105263157894793</v>
      </c>
      <c r="T412" s="104">
        <f t="shared" si="197"/>
        <v>652.17391304347825</v>
      </c>
      <c r="U412" s="124">
        <f t="shared" si="203"/>
        <v>45</v>
      </c>
      <c r="V412" s="96">
        <f t="shared" si="204"/>
        <v>25.5</v>
      </c>
      <c r="W412" s="124">
        <f t="shared" si="205"/>
        <v>-1.1210526315789582</v>
      </c>
      <c r="X412" s="96">
        <f t="shared" si="211"/>
        <v>4.0071524966261709</v>
      </c>
      <c r="Y412" s="34">
        <f t="shared" si="198"/>
        <v>-781.39473684210327</v>
      </c>
      <c r="Z412" s="96">
        <f t="shared" si="199"/>
        <v>40</v>
      </c>
      <c r="AA412" s="96">
        <f t="shared" si="207"/>
        <v>13.716668975069332</v>
      </c>
      <c r="AC412" s="104">
        <f t="shared" si="191"/>
        <v>843.91501460094162</v>
      </c>
      <c r="AD412" s="104">
        <f t="shared" si="200"/>
        <v>-408.18040165831655</v>
      </c>
    </row>
    <row r="413" spans="1:30" x14ac:dyDescent="0.25">
      <c r="A413" s="97">
        <v>-3.5</v>
      </c>
      <c r="B413" s="96">
        <v>18.999999999999901</v>
      </c>
      <c r="C413" s="130" t="s">
        <v>23</v>
      </c>
      <c r="D413" s="113" t="s">
        <v>1</v>
      </c>
      <c r="E413" s="100">
        <f t="shared" si="192"/>
        <v>95</v>
      </c>
      <c r="F413" s="101" t="s">
        <v>20</v>
      </c>
      <c r="G413" s="119">
        <f t="shared" si="208"/>
        <v>0.15555555555555625</v>
      </c>
      <c r="H413" s="115">
        <f t="shared" si="209"/>
        <v>6.6666666666666957E-2</v>
      </c>
      <c r="I413" s="119">
        <f t="shared" si="187"/>
        <v>-42.187499999999623</v>
      </c>
      <c r="J413" s="115">
        <f t="shared" si="188"/>
        <v>8.4374999999999645</v>
      </c>
      <c r="K413" s="103">
        <f t="shared" si="189"/>
        <v>0.4375</v>
      </c>
      <c r="L413" s="115">
        <f t="shared" si="190"/>
        <v>0.12592592592592655</v>
      </c>
      <c r="M413" s="104">
        <f t="shared" si="193"/>
        <v>1016.8518518518568</v>
      </c>
      <c r="N413" s="96">
        <f t="shared" si="210"/>
        <v>43.852941176470559</v>
      </c>
      <c r="O413" s="96">
        <f t="shared" si="201"/>
        <v>18.999999999999901</v>
      </c>
      <c r="P413" s="104">
        <f t="shared" si="202"/>
        <v>0</v>
      </c>
      <c r="Q413" s="103">
        <f t="shared" si="194"/>
        <v>-45</v>
      </c>
      <c r="R413" s="96">
        <f t="shared" si="195"/>
        <v>0</v>
      </c>
      <c r="S413" s="124">
        <f t="shared" si="196"/>
        <v>-2.3157894736842159</v>
      </c>
      <c r="T413" s="104">
        <f t="shared" si="197"/>
        <v>652.17391304347825</v>
      </c>
      <c r="U413" s="124">
        <f t="shared" si="203"/>
        <v>45</v>
      </c>
      <c r="V413" s="96">
        <f t="shared" si="204"/>
        <v>25.5</v>
      </c>
      <c r="W413" s="124">
        <f t="shared" si="205"/>
        <v>-1.1315789473684315</v>
      </c>
      <c r="X413" s="96">
        <f t="shared" si="211"/>
        <v>3.9966261808366972</v>
      </c>
      <c r="Y413" s="34">
        <f t="shared" si="198"/>
        <v>-779.3421052631561</v>
      </c>
      <c r="Z413" s="96">
        <f t="shared" si="199"/>
        <v>40</v>
      </c>
      <c r="AA413" s="96">
        <f t="shared" si="207"/>
        <v>13.794840720221684</v>
      </c>
      <c r="AC413" s="104">
        <f t="shared" si="191"/>
        <v>850.3888189119574</v>
      </c>
      <c r="AD413" s="104">
        <f t="shared" si="200"/>
        <v>-410.66792692066042</v>
      </c>
    </row>
    <row r="414" spans="1:30" x14ac:dyDescent="0.25">
      <c r="A414" s="97">
        <v>-3.5</v>
      </c>
      <c r="B414" s="97">
        <v>18.899999999999899</v>
      </c>
      <c r="C414" s="130" t="s">
        <v>23</v>
      </c>
      <c r="D414" s="113" t="s">
        <v>1</v>
      </c>
      <c r="E414" s="100">
        <f t="shared" si="192"/>
        <v>95</v>
      </c>
      <c r="F414" s="101" t="s">
        <v>20</v>
      </c>
      <c r="G414" s="119">
        <f t="shared" si="208"/>
        <v>0.15625000000000069</v>
      </c>
      <c r="H414" s="115">
        <f t="shared" si="209"/>
        <v>6.6964285714286018E-2</v>
      </c>
      <c r="I414" s="119">
        <f t="shared" si="187"/>
        <v>-41.813333333332956</v>
      </c>
      <c r="J414" s="115">
        <f t="shared" si="188"/>
        <v>8.3999999999999631</v>
      </c>
      <c r="K414" s="103">
        <f t="shared" si="189"/>
        <v>0.4375</v>
      </c>
      <c r="L414" s="115">
        <f t="shared" si="190"/>
        <v>0.12648809523809579</v>
      </c>
      <c r="M414" s="104">
        <f t="shared" si="193"/>
        <v>1021.3913690476235</v>
      </c>
      <c r="N414" s="96">
        <f t="shared" si="210"/>
        <v>43.825498949579803</v>
      </c>
      <c r="O414" s="96">
        <f t="shared" si="201"/>
        <v>18.899999999999899</v>
      </c>
      <c r="P414" s="104">
        <f t="shared" si="202"/>
        <v>0</v>
      </c>
      <c r="Q414" s="103">
        <f t="shared" si="194"/>
        <v>-45</v>
      </c>
      <c r="R414" s="96">
        <f t="shared" si="195"/>
        <v>0</v>
      </c>
      <c r="S414" s="124">
        <f t="shared" si="196"/>
        <v>-2.3210526315789526</v>
      </c>
      <c r="T414" s="104">
        <f t="shared" si="197"/>
        <v>652.17391304347825</v>
      </c>
      <c r="U414" s="124">
        <f t="shared" si="203"/>
        <v>45</v>
      </c>
      <c r="V414" s="96">
        <f t="shared" si="204"/>
        <v>25.5</v>
      </c>
      <c r="W414" s="124">
        <f t="shared" si="205"/>
        <v>-1.1421052631579052</v>
      </c>
      <c r="X414" s="96">
        <f t="shared" si="211"/>
        <v>3.9860998650472235</v>
      </c>
      <c r="Y414" s="34">
        <f t="shared" si="198"/>
        <v>-777.28947368420859</v>
      </c>
      <c r="Z414" s="96">
        <f t="shared" si="199"/>
        <v>40</v>
      </c>
      <c r="AA414" s="96">
        <f t="shared" si="207"/>
        <v>13.87207063711919</v>
      </c>
      <c r="AC414" s="104">
        <f t="shared" si="191"/>
        <v>856.90373776977401</v>
      </c>
      <c r="AD414" s="104">
        <f t="shared" si="200"/>
        <v>-413.16850685409895</v>
      </c>
    </row>
    <row r="415" spans="1:30" x14ac:dyDescent="0.25">
      <c r="A415" s="97">
        <v>-3.5</v>
      </c>
      <c r="B415" s="96">
        <v>18.799999999999901</v>
      </c>
      <c r="C415" s="130" t="s">
        <v>23</v>
      </c>
      <c r="D415" s="113" t="s">
        <v>1</v>
      </c>
      <c r="E415" s="100">
        <f t="shared" si="192"/>
        <v>95</v>
      </c>
      <c r="F415" s="101" t="s">
        <v>20</v>
      </c>
      <c r="G415" s="119">
        <f t="shared" si="208"/>
        <v>0.15695067264574061</v>
      </c>
      <c r="H415" s="115">
        <f t="shared" si="209"/>
        <v>6.7264573991031681E-2</v>
      </c>
      <c r="I415" s="119">
        <f t="shared" si="187"/>
        <v>-41.440833333332968</v>
      </c>
      <c r="J415" s="115">
        <f t="shared" si="188"/>
        <v>8.3624999999999634</v>
      </c>
      <c r="K415" s="103">
        <f t="shared" si="189"/>
        <v>0.4375</v>
      </c>
      <c r="L415" s="115">
        <f t="shared" si="190"/>
        <v>0.12705530642750429</v>
      </c>
      <c r="M415" s="104">
        <f t="shared" si="193"/>
        <v>1025.9715994020971</v>
      </c>
      <c r="N415" s="96">
        <f t="shared" si="210"/>
        <v>43.797810604062228</v>
      </c>
      <c r="O415" s="96">
        <f t="shared" si="201"/>
        <v>18.799999999999901</v>
      </c>
      <c r="P415" s="104">
        <f t="shared" si="202"/>
        <v>0</v>
      </c>
      <c r="Q415" s="103">
        <f t="shared" si="194"/>
        <v>-45</v>
      </c>
      <c r="R415" s="96">
        <f t="shared" si="195"/>
        <v>0</v>
      </c>
      <c r="S415" s="124">
        <f t="shared" si="196"/>
        <v>-2.3263157894736892</v>
      </c>
      <c r="T415" s="104">
        <f t="shared" si="197"/>
        <v>652.17391304347825</v>
      </c>
      <c r="U415" s="124">
        <f t="shared" si="203"/>
        <v>45</v>
      </c>
      <c r="V415" s="96">
        <f t="shared" si="204"/>
        <v>25.5</v>
      </c>
      <c r="W415" s="124">
        <f t="shared" si="205"/>
        <v>-1.1526315789473789</v>
      </c>
      <c r="X415" s="96">
        <f t="shared" si="211"/>
        <v>3.9755735492577498</v>
      </c>
      <c r="Y415" s="34">
        <f t="shared" si="198"/>
        <v>-775.2368421052613</v>
      </c>
      <c r="Z415" s="96">
        <f t="shared" si="199"/>
        <v>40</v>
      </c>
      <c r="AA415" s="96">
        <f t="shared" si="207"/>
        <v>13.94835872576185</v>
      </c>
      <c r="AC415" s="104">
        <f t="shared" si="191"/>
        <v>863.46031161455221</v>
      </c>
      <c r="AD415" s="104">
        <f t="shared" si="200"/>
        <v>-415.68227849475437</v>
      </c>
    </row>
    <row r="416" spans="1:30" x14ac:dyDescent="0.25">
      <c r="A416" s="97">
        <v>-3.5</v>
      </c>
      <c r="B416" s="96">
        <v>18.6999999999999</v>
      </c>
      <c r="C416" s="130" t="s">
        <v>23</v>
      </c>
      <c r="D416" s="113" t="s">
        <v>1</v>
      </c>
      <c r="E416" s="100">
        <f t="shared" si="192"/>
        <v>95</v>
      </c>
      <c r="F416" s="101" t="s">
        <v>20</v>
      </c>
      <c r="G416" s="119">
        <f t="shared" si="208"/>
        <v>0.15765765765765838</v>
      </c>
      <c r="H416" s="115">
        <f t="shared" si="209"/>
        <v>6.7567567567567877E-2</v>
      </c>
      <c r="I416" s="119">
        <f t="shared" si="187"/>
        <v>-41.069999999999631</v>
      </c>
      <c r="J416" s="115">
        <f t="shared" si="188"/>
        <v>8.324999999999962</v>
      </c>
      <c r="K416" s="103">
        <f t="shared" si="189"/>
        <v>0.4375</v>
      </c>
      <c r="L416" s="115">
        <f t="shared" si="190"/>
        <v>0.12762762762762819</v>
      </c>
      <c r="M416" s="104">
        <f t="shared" si="193"/>
        <v>1030.5930930930977</v>
      </c>
      <c r="N416" s="96">
        <f t="shared" si="210"/>
        <v>43.769872813990439</v>
      </c>
      <c r="O416" s="96">
        <f t="shared" si="201"/>
        <v>18.6999999999999</v>
      </c>
      <c r="P416" s="104">
        <f t="shared" si="202"/>
        <v>0</v>
      </c>
      <c r="Q416" s="103">
        <f t="shared" si="194"/>
        <v>-45</v>
      </c>
      <c r="R416" s="96">
        <f t="shared" si="195"/>
        <v>0</v>
      </c>
      <c r="S416" s="124">
        <f t="shared" si="196"/>
        <v>-2.3315789473684263</v>
      </c>
      <c r="T416" s="104">
        <f t="shared" si="197"/>
        <v>652.17391304347825</v>
      </c>
      <c r="U416" s="124">
        <f t="shared" si="203"/>
        <v>45</v>
      </c>
      <c r="V416" s="96">
        <f t="shared" si="204"/>
        <v>25.5</v>
      </c>
      <c r="W416" s="124">
        <f t="shared" si="205"/>
        <v>-1.1631578947368526</v>
      </c>
      <c r="X416" s="96">
        <f t="shared" si="211"/>
        <v>3.965047233468276</v>
      </c>
      <c r="Y416" s="34">
        <f t="shared" si="198"/>
        <v>-773.18421052631379</v>
      </c>
      <c r="Z416" s="96">
        <f t="shared" si="199"/>
        <v>40</v>
      </c>
      <c r="AA416" s="96">
        <f t="shared" si="207"/>
        <v>14.023704986149658</v>
      </c>
      <c r="AC416" s="104">
        <f t="shared" si="191"/>
        <v>870.0590906241124</v>
      </c>
      <c r="AD416" s="104">
        <f t="shared" si="200"/>
        <v>-418.20938074119874</v>
      </c>
    </row>
    <row r="417" spans="1:30" x14ac:dyDescent="0.25">
      <c r="A417" s="97">
        <v>-3.5</v>
      </c>
      <c r="B417" s="97">
        <v>18.599999999999898</v>
      </c>
      <c r="C417" s="130" t="s">
        <v>23</v>
      </c>
      <c r="D417" s="113" t="s">
        <v>1</v>
      </c>
      <c r="E417" s="100">
        <f t="shared" si="192"/>
        <v>95</v>
      </c>
      <c r="F417" s="101" t="s">
        <v>20</v>
      </c>
      <c r="G417" s="119">
        <f t="shared" si="208"/>
        <v>0.15837104072398264</v>
      </c>
      <c r="H417" s="115">
        <f t="shared" si="209"/>
        <v>6.7873303167421128E-2</v>
      </c>
      <c r="I417" s="119">
        <f t="shared" si="187"/>
        <v>-40.700833333332959</v>
      </c>
      <c r="J417" s="115">
        <f t="shared" si="188"/>
        <v>8.2874999999999606</v>
      </c>
      <c r="K417" s="103">
        <f t="shared" si="189"/>
        <v>0.4375</v>
      </c>
      <c r="L417" s="115">
        <f t="shared" si="190"/>
        <v>0.12820512820512875</v>
      </c>
      <c r="M417" s="104">
        <f t="shared" si="193"/>
        <v>1035.2564102564147</v>
      </c>
      <c r="N417" s="96">
        <f t="shared" si="210"/>
        <v>43.741682193239257</v>
      </c>
      <c r="O417" s="96">
        <f t="shared" si="201"/>
        <v>18.599999999999898</v>
      </c>
      <c r="P417" s="104">
        <f t="shared" si="202"/>
        <v>0</v>
      </c>
      <c r="Q417" s="103">
        <f t="shared" si="194"/>
        <v>-45</v>
      </c>
      <c r="R417" s="96">
        <f t="shared" si="195"/>
        <v>0</v>
      </c>
      <c r="S417" s="124">
        <f t="shared" si="196"/>
        <v>-2.3368421052631634</v>
      </c>
      <c r="T417" s="104">
        <f t="shared" si="197"/>
        <v>652.17391304347825</v>
      </c>
      <c r="U417" s="124">
        <f t="shared" si="203"/>
        <v>45</v>
      </c>
      <c r="V417" s="96">
        <f t="shared" si="204"/>
        <v>25.5</v>
      </c>
      <c r="W417" s="124">
        <f t="shared" si="205"/>
        <v>-1.1736842105263263</v>
      </c>
      <c r="X417" s="96">
        <f t="shared" si="211"/>
        <v>3.9545209176788023</v>
      </c>
      <c r="Y417" s="34">
        <f t="shared" si="198"/>
        <v>-771.13157894736651</v>
      </c>
      <c r="Z417" s="96">
        <f t="shared" si="199"/>
        <v>40</v>
      </c>
      <c r="AA417" s="96">
        <f t="shared" si="207"/>
        <v>14.098109418282622</v>
      </c>
      <c r="AC417" s="104">
        <f t="shared" si="191"/>
        <v>876.70063493424379</v>
      </c>
      <c r="AD417" s="104">
        <f t="shared" si="200"/>
        <v>-420.74995438280371</v>
      </c>
    </row>
    <row r="418" spans="1:30" x14ac:dyDescent="0.25">
      <c r="A418" s="97">
        <v>-3.5</v>
      </c>
      <c r="B418" s="96">
        <v>18.499999999999901</v>
      </c>
      <c r="C418" s="130" t="s">
        <v>23</v>
      </c>
      <c r="D418" s="113" t="s">
        <v>1</v>
      </c>
      <c r="E418" s="100">
        <f t="shared" si="192"/>
        <v>95</v>
      </c>
      <c r="F418" s="101" t="s">
        <v>20</v>
      </c>
      <c r="G418" s="119">
        <f t="shared" si="208"/>
        <v>0.15909090909090981</v>
      </c>
      <c r="H418" s="115">
        <f t="shared" si="209"/>
        <v>6.8181818181818496E-2</v>
      </c>
      <c r="I418" s="119">
        <f t="shared" si="187"/>
        <v>-40.333333333332966</v>
      </c>
      <c r="J418" s="115">
        <f t="shared" si="188"/>
        <v>8.2499999999999645</v>
      </c>
      <c r="K418" s="103">
        <f t="shared" si="189"/>
        <v>0.4375</v>
      </c>
      <c r="L418" s="115">
        <f t="shared" si="190"/>
        <v>0.12878787878787942</v>
      </c>
      <c r="M418" s="104">
        <f t="shared" si="193"/>
        <v>1039.9621212121262</v>
      </c>
      <c r="N418" s="96">
        <f t="shared" si="210"/>
        <v>43.713235294117617</v>
      </c>
      <c r="O418" s="96">
        <f t="shared" si="201"/>
        <v>18.499999999999901</v>
      </c>
      <c r="P418" s="104">
        <f t="shared" si="202"/>
        <v>0</v>
      </c>
      <c r="Q418" s="103">
        <f t="shared" si="194"/>
        <v>-45</v>
      </c>
      <c r="R418" s="96">
        <f t="shared" si="195"/>
        <v>0</v>
      </c>
      <c r="S418" s="124">
        <f t="shared" si="196"/>
        <v>-2.3421052631579</v>
      </c>
      <c r="T418" s="104">
        <f t="shared" si="197"/>
        <v>652.17391304347825</v>
      </c>
      <c r="U418" s="124">
        <f t="shared" si="203"/>
        <v>45</v>
      </c>
      <c r="V418" s="96">
        <f t="shared" si="204"/>
        <v>25.5</v>
      </c>
      <c r="W418" s="124">
        <f t="shared" si="205"/>
        <v>-1.1842105263158</v>
      </c>
      <c r="X418" s="96">
        <f t="shared" si="211"/>
        <v>3.9439946018893286</v>
      </c>
      <c r="Y418" s="34">
        <f t="shared" si="198"/>
        <v>-769.07894736841911</v>
      </c>
      <c r="Z418" s="96">
        <f t="shared" si="199"/>
        <v>40</v>
      </c>
      <c r="AA418" s="96">
        <f t="shared" si="207"/>
        <v>14.171572022160738</v>
      </c>
      <c r="AC418" s="104">
        <f t="shared" si="191"/>
        <v>883.38551486502467</v>
      </c>
      <c r="AD418" s="104">
        <f t="shared" si="200"/>
        <v>-423.30414212848655</v>
      </c>
    </row>
    <row r="419" spans="1:30" x14ac:dyDescent="0.25">
      <c r="A419" s="97">
        <v>-3.5</v>
      </c>
      <c r="B419" s="96">
        <v>18.399999999999899</v>
      </c>
      <c r="C419" s="130" t="s">
        <v>23</v>
      </c>
      <c r="D419" s="113" t="s">
        <v>1</v>
      </c>
      <c r="E419" s="100">
        <f t="shared" si="192"/>
        <v>95</v>
      </c>
      <c r="F419" s="101" t="s">
        <v>20</v>
      </c>
      <c r="G419" s="119">
        <f t="shared" si="208"/>
        <v>0.15981735159817426</v>
      </c>
      <c r="H419" s="115">
        <f t="shared" si="209"/>
        <v>6.8493150684931822E-2</v>
      </c>
      <c r="I419" s="119">
        <f t="shared" si="187"/>
        <v>-39.967499999999632</v>
      </c>
      <c r="J419" s="115">
        <f t="shared" si="188"/>
        <v>8.2124999999999631</v>
      </c>
      <c r="K419" s="103">
        <f t="shared" si="189"/>
        <v>0.4375</v>
      </c>
      <c r="L419" s="115">
        <f t="shared" si="190"/>
        <v>0.12937595129376012</v>
      </c>
      <c r="M419" s="104">
        <f t="shared" si="193"/>
        <v>1044.710806697113</v>
      </c>
      <c r="N419" s="96">
        <f t="shared" si="210"/>
        <v>43.684528605962903</v>
      </c>
      <c r="O419" s="96">
        <f t="shared" si="201"/>
        <v>18.399999999999899</v>
      </c>
      <c r="P419" s="104">
        <f t="shared" si="202"/>
        <v>0</v>
      </c>
      <c r="Q419" s="103">
        <f t="shared" si="194"/>
        <v>-45</v>
      </c>
      <c r="R419" s="96">
        <f t="shared" si="195"/>
        <v>0</v>
      </c>
      <c r="S419" s="124">
        <f t="shared" si="196"/>
        <v>-2.3473684210526367</v>
      </c>
      <c r="T419" s="104">
        <f t="shared" si="197"/>
        <v>652.17391304347825</v>
      </c>
      <c r="U419" s="124">
        <f t="shared" si="203"/>
        <v>45</v>
      </c>
      <c r="V419" s="96">
        <f t="shared" si="204"/>
        <v>25.5</v>
      </c>
      <c r="W419" s="124">
        <f t="shared" si="205"/>
        <v>-1.1947368421052738</v>
      </c>
      <c r="X419" s="96">
        <f t="shared" si="211"/>
        <v>3.9334682860998549</v>
      </c>
      <c r="Y419" s="34">
        <f t="shared" si="198"/>
        <v>-767.0263157894716</v>
      </c>
      <c r="Z419" s="96">
        <f t="shared" si="199"/>
        <v>40</v>
      </c>
      <c r="AA419" s="96">
        <f t="shared" si="207"/>
        <v>14.244092797784006</v>
      </c>
      <c r="AC419" s="104">
        <f t="shared" si="191"/>
        <v>890.11431115333562</v>
      </c>
      <c r="AD419" s="104">
        <f t="shared" si="200"/>
        <v>-425.87208863584908</v>
      </c>
    </row>
    <row r="420" spans="1:30" x14ac:dyDescent="0.25">
      <c r="A420" s="97">
        <v>-3.5</v>
      </c>
      <c r="B420" s="97">
        <v>18.299999999999901</v>
      </c>
      <c r="C420" s="130" t="s">
        <v>23</v>
      </c>
      <c r="D420" s="113" t="s">
        <v>1</v>
      </c>
      <c r="E420" s="100">
        <f t="shared" si="192"/>
        <v>95</v>
      </c>
      <c r="F420" s="101" t="s">
        <v>20</v>
      </c>
      <c r="G420" s="119">
        <f t="shared" si="208"/>
        <v>0.16055045871559706</v>
      </c>
      <c r="H420" s="115">
        <f t="shared" si="209"/>
        <v>6.8807339449541594E-2</v>
      </c>
      <c r="I420" s="119">
        <f t="shared" si="187"/>
        <v>-39.603333333332976</v>
      </c>
      <c r="J420" s="115">
        <f t="shared" si="188"/>
        <v>8.1749999999999634</v>
      </c>
      <c r="K420" s="103">
        <f t="shared" si="189"/>
        <v>0.4375</v>
      </c>
      <c r="L420" s="115">
        <f t="shared" si="190"/>
        <v>0.12996941896024525</v>
      </c>
      <c r="M420" s="104">
        <f t="shared" si="193"/>
        <v>1049.5030581039803</v>
      </c>
      <c r="N420" s="96">
        <f t="shared" si="210"/>
        <v>43.655558553696679</v>
      </c>
      <c r="O420" s="96">
        <f t="shared" si="201"/>
        <v>18.299999999999901</v>
      </c>
      <c r="P420" s="104">
        <f t="shared" si="202"/>
        <v>0</v>
      </c>
      <c r="Q420" s="103">
        <f t="shared" si="194"/>
        <v>-45</v>
      </c>
      <c r="R420" s="96">
        <f t="shared" si="195"/>
        <v>0</v>
      </c>
      <c r="S420" s="124">
        <f t="shared" si="196"/>
        <v>-2.3526315789473737</v>
      </c>
      <c r="T420" s="104">
        <f t="shared" si="197"/>
        <v>652.17391304347825</v>
      </c>
      <c r="U420" s="124">
        <f t="shared" si="203"/>
        <v>45</v>
      </c>
      <c r="V420" s="96">
        <f t="shared" si="204"/>
        <v>25.5</v>
      </c>
      <c r="W420" s="124">
        <f t="shared" si="205"/>
        <v>-1.2052631578947475</v>
      </c>
      <c r="X420" s="96">
        <f t="shared" si="211"/>
        <v>3.9229419703103812</v>
      </c>
      <c r="Y420" s="34">
        <f t="shared" si="198"/>
        <v>-764.97368421052442</v>
      </c>
      <c r="Z420" s="96">
        <f t="shared" si="199"/>
        <v>40</v>
      </c>
      <c r="AA420" s="96">
        <f t="shared" si="207"/>
        <v>14.315671745152427</v>
      </c>
      <c r="AC420" s="104">
        <f t="shared" si="191"/>
        <v>896.88761519178172</v>
      </c>
      <c r="AD420" s="104">
        <f t="shared" si="200"/>
        <v>-428.45394054071483</v>
      </c>
    </row>
    <row r="421" spans="1:30" x14ac:dyDescent="0.25">
      <c r="A421" s="97">
        <v>-3.5</v>
      </c>
      <c r="B421" s="96">
        <v>18.1999999999999</v>
      </c>
      <c r="C421" s="130" t="s">
        <v>23</v>
      </c>
      <c r="D421" s="113" t="s">
        <v>1</v>
      </c>
      <c r="E421" s="100">
        <f t="shared" si="192"/>
        <v>95</v>
      </c>
      <c r="F421" s="101" t="s">
        <v>20</v>
      </c>
      <c r="G421" s="119">
        <f t="shared" si="208"/>
        <v>0.16129032258064591</v>
      </c>
      <c r="H421" s="115">
        <f t="shared" si="209"/>
        <v>6.9124423963133966E-2</v>
      </c>
      <c r="I421" s="119">
        <f t="shared" si="187"/>
        <v>-39.240833333332972</v>
      </c>
      <c r="J421" s="115">
        <f t="shared" si="188"/>
        <v>8.137499999999962</v>
      </c>
      <c r="K421" s="103">
        <f t="shared" si="189"/>
        <v>0.4375</v>
      </c>
      <c r="L421" s="115">
        <f t="shared" si="190"/>
        <v>0.13056835637480863</v>
      </c>
      <c r="M421" s="104">
        <f t="shared" si="193"/>
        <v>1054.3394777265796</v>
      </c>
      <c r="N421" s="96">
        <f t="shared" si="210"/>
        <v>43.626321496340452</v>
      </c>
      <c r="O421" s="96">
        <f t="shared" si="201"/>
        <v>18.1999999999999</v>
      </c>
      <c r="P421" s="104">
        <f t="shared" si="202"/>
        <v>0</v>
      </c>
      <c r="Q421" s="103">
        <f t="shared" si="194"/>
        <v>-45</v>
      </c>
      <c r="R421" s="96">
        <f t="shared" si="195"/>
        <v>0</v>
      </c>
      <c r="S421" s="124">
        <f t="shared" si="196"/>
        <v>-2.3578947368421108</v>
      </c>
      <c r="T421" s="104">
        <f t="shared" si="197"/>
        <v>652.17391304347825</v>
      </c>
      <c r="U421" s="124">
        <f t="shared" si="203"/>
        <v>45</v>
      </c>
      <c r="V421" s="96">
        <f t="shared" si="204"/>
        <v>25.5</v>
      </c>
      <c r="W421" s="124">
        <f t="shared" si="205"/>
        <v>-1.2157894736842212</v>
      </c>
      <c r="X421" s="96">
        <f t="shared" si="211"/>
        <v>3.9124156545209074</v>
      </c>
      <c r="Y421" s="34">
        <f t="shared" si="198"/>
        <v>-762.92105263157714</v>
      </c>
      <c r="Z421" s="96">
        <f t="shared" si="199"/>
        <v>40</v>
      </c>
      <c r="AA421" s="96">
        <f t="shared" si="207"/>
        <v>14.386308864265997</v>
      </c>
      <c r="AC421" s="104">
        <f t="shared" si="191"/>
        <v>903.70602927421476</v>
      </c>
      <c r="AD421" s="104">
        <f t="shared" si="200"/>
        <v>-431.04984648706244</v>
      </c>
    </row>
    <row r="422" spans="1:30" x14ac:dyDescent="0.25">
      <c r="A422" s="97">
        <v>-3.5</v>
      </c>
      <c r="B422" s="96">
        <v>18.099999999999898</v>
      </c>
      <c r="C422" s="130" t="s">
        <v>23</v>
      </c>
      <c r="D422" s="113" t="s">
        <v>1</v>
      </c>
      <c r="E422" s="100">
        <f t="shared" si="192"/>
        <v>95</v>
      </c>
      <c r="F422" s="101" t="s">
        <v>20</v>
      </c>
      <c r="G422" s="119">
        <f t="shared" si="208"/>
        <v>0.16203703703703781</v>
      </c>
      <c r="H422" s="115">
        <f t="shared" si="209"/>
        <v>6.9444444444444767E-2</v>
      </c>
      <c r="I422" s="119">
        <f t="shared" si="187"/>
        <v>-38.879999999999633</v>
      </c>
      <c r="J422" s="115">
        <f t="shared" si="188"/>
        <v>8.0999999999999641</v>
      </c>
      <c r="K422" s="103">
        <f t="shared" si="189"/>
        <v>0.4375</v>
      </c>
      <c r="L422" s="115">
        <f t="shared" si="190"/>
        <v>0.13117283950617348</v>
      </c>
      <c r="M422" s="104">
        <f t="shared" si="193"/>
        <v>1059.2206790123507</v>
      </c>
      <c r="N422" s="96">
        <f t="shared" si="210"/>
        <v>43.596813725490165</v>
      </c>
      <c r="O422" s="96">
        <f t="shared" si="201"/>
        <v>18.099999999999898</v>
      </c>
      <c r="P422" s="104">
        <f t="shared" si="202"/>
        <v>0</v>
      </c>
      <c r="Q422" s="103">
        <f t="shared" si="194"/>
        <v>-45</v>
      </c>
      <c r="R422" s="96">
        <f t="shared" si="195"/>
        <v>0</v>
      </c>
      <c r="S422" s="124">
        <f t="shared" si="196"/>
        <v>-2.3631578947368475</v>
      </c>
      <c r="T422" s="104">
        <f t="shared" si="197"/>
        <v>652.17391304347825</v>
      </c>
      <c r="U422" s="124">
        <f t="shared" si="203"/>
        <v>45</v>
      </c>
      <c r="V422" s="96">
        <f t="shared" si="204"/>
        <v>25.5</v>
      </c>
      <c r="W422" s="124">
        <f t="shared" si="205"/>
        <v>-1.2263157894736949</v>
      </c>
      <c r="X422" s="96">
        <f t="shared" si="211"/>
        <v>3.9018893387314337</v>
      </c>
      <c r="Y422" s="34">
        <f t="shared" si="198"/>
        <v>-760.86842105262963</v>
      </c>
      <c r="Z422" s="96">
        <f t="shared" si="199"/>
        <v>40</v>
      </c>
      <c r="AA422" s="96">
        <f t="shared" si="207"/>
        <v>14.456004155124722</v>
      </c>
      <c r="AC422" s="104">
        <f t="shared" si="191"/>
        <v>910.57016684807468</v>
      </c>
      <c r="AD422" s="104">
        <f t="shared" si="200"/>
        <v>-433.65995715735016</v>
      </c>
    </row>
    <row r="423" spans="1:30" x14ac:dyDescent="0.25">
      <c r="A423" s="97">
        <v>-3.5</v>
      </c>
      <c r="B423" s="97">
        <v>17.999999999999901</v>
      </c>
      <c r="C423" s="130" t="s">
        <v>23</v>
      </c>
      <c r="D423" s="113" t="s">
        <v>1</v>
      </c>
      <c r="E423" s="100">
        <f t="shared" si="192"/>
        <v>95</v>
      </c>
      <c r="F423" s="101" t="s">
        <v>20</v>
      </c>
      <c r="G423" s="119">
        <f t="shared" si="208"/>
        <v>0.16279069767441937</v>
      </c>
      <c r="H423" s="115">
        <f t="shared" si="209"/>
        <v>6.9767441860465434E-2</v>
      </c>
      <c r="I423" s="119">
        <f t="shared" si="187"/>
        <v>-38.52083333333298</v>
      </c>
      <c r="J423" s="115">
        <f t="shared" si="188"/>
        <v>8.0624999999999645</v>
      </c>
      <c r="K423" s="103">
        <f t="shared" si="189"/>
        <v>0.4375</v>
      </c>
      <c r="L423" s="115">
        <f t="shared" si="190"/>
        <v>0.13178294573643473</v>
      </c>
      <c r="M423" s="104">
        <f t="shared" si="193"/>
        <v>1064.1472868217104</v>
      </c>
      <c r="N423" s="96">
        <f t="shared" si="210"/>
        <v>43.567031463748258</v>
      </c>
      <c r="O423" s="96">
        <f t="shared" si="201"/>
        <v>17.999999999999901</v>
      </c>
      <c r="P423" s="104">
        <f t="shared" si="202"/>
        <v>0</v>
      </c>
      <c r="Q423" s="103">
        <f t="shared" si="194"/>
        <v>-45</v>
      </c>
      <c r="R423" s="96">
        <f t="shared" si="195"/>
        <v>0</v>
      </c>
      <c r="S423" s="124">
        <f t="shared" si="196"/>
        <v>-2.3684210526315841</v>
      </c>
      <c r="T423" s="104">
        <f t="shared" si="197"/>
        <v>652.17391304347825</v>
      </c>
      <c r="U423" s="124">
        <f t="shared" si="203"/>
        <v>45</v>
      </c>
      <c r="V423" s="96">
        <f t="shared" si="204"/>
        <v>25.5</v>
      </c>
      <c r="W423" s="124">
        <f t="shared" si="205"/>
        <v>-1.2368421052631682</v>
      </c>
      <c r="X423" s="96">
        <f t="shared" si="211"/>
        <v>3.8913630229419605</v>
      </c>
      <c r="Y423" s="34">
        <f t="shared" si="198"/>
        <v>-758.81578947368223</v>
      </c>
      <c r="Z423" s="96">
        <f t="shared" si="199"/>
        <v>40</v>
      </c>
      <c r="AA423" s="96">
        <f t="shared" si="207"/>
        <v>14.524757617728598</v>
      </c>
      <c r="AC423" s="104">
        <f t="shared" si="191"/>
        <v>917.48065277377782</v>
      </c>
      <c r="AD423" s="104">
        <f t="shared" si="200"/>
        <v>-436.28442530323883</v>
      </c>
    </row>
    <row r="424" spans="1:30" x14ac:dyDescent="0.25">
      <c r="A424" s="97">
        <v>-3.5</v>
      </c>
      <c r="B424" s="96">
        <v>17.899999999999899</v>
      </c>
      <c r="C424" s="130" t="s">
        <v>23</v>
      </c>
      <c r="D424" s="113" t="s">
        <v>1</v>
      </c>
      <c r="E424" s="100">
        <f t="shared" si="192"/>
        <v>95</v>
      </c>
      <c r="F424" s="101" t="s">
        <v>20</v>
      </c>
      <c r="G424" s="119">
        <f t="shared" si="208"/>
        <v>0.16355140186915965</v>
      </c>
      <c r="H424" s="115">
        <f t="shared" si="209"/>
        <v>7.0093457943925561E-2</v>
      </c>
      <c r="I424" s="119">
        <f t="shared" si="187"/>
        <v>-38.163333333332972</v>
      </c>
      <c r="J424" s="115">
        <f t="shared" si="188"/>
        <v>8.0249999999999631</v>
      </c>
      <c r="K424" s="103">
        <f t="shared" si="189"/>
        <v>0.4375</v>
      </c>
      <c r="L424" s="115">
        <f t="shared" si="190"/>
        <v>0.13239875389408165</v>
      </c>
      <c r="M424" s="104">
        <f t="shared" si="193"/>
        <v>1069.1199376947093</v>
      </c>
      <c r="N424" s="96">
        <f t="shared" si="210"/>
        <v>43.53697086311157</v>
      </c>
      <c r="O424" s="96">
        <f t="shared" si="201"/>
        <v>17.899999999999899</v>
      </c>
      <c r="P424" s="104">
        <f t="shared" si="202"/>
        <v>0</v>
      </c>
      <c r="Q424" s="103">
        <f t="shared" si="194"/>
        <v>-45</v>
      </c>
      <c r="R424" s="96">
        <f t="shared" si="195"/>
        <v>0</v>
      </c>
      <c r="S424" s="124">
        <f t="shared" si="196"/>
        <v>-2.3736842105263212</v>
      </c>
      <c r="T424" s="104">
        <f t="shared" si="197"/>
        <v>652.17391304347825</v>
      </c>
      <c r="U424" s="124">
        <f t="shared" si="203"/>
        <v>45</v>
      </c>
      <c r="V424" s="96">
        <f t="shared" si="204"/>
        <v>25.5</v>
      </c>
      <c r="W424" s="124">
        <f t="shared" si="205"/>
        <v>-1.2473684210526423</v>
      </c>
      <c r="X424" s="96">
        <f t="shared" si="211"/>
        <v>3.8808367071524863</v>
      </c>
      <c r="Y424" s="34">
        <f t="shared" si="198"/>
        <v>-756.76315789473483</v>
      </c>
      <c r="Z424" s="96">
        <f t="shared" si="199"/>
        <v>40</v>
      </c>
      <c r="AA424" s="96">
        <f t="shared" si="207"/>
        <v>14.592569252077631</v>
      </c>
      <c r="AC424" s="104">
        <f t="shared" si="191"/>
        <v>924.43812359137507</v>
      </c>
      <c r="AD424" s="104">
        <f t="shared" si="200"/>
        <v>-438.92340577670228</v>
      </c>
    </row>
    <row r="425" spans="1:30" x14ac:dyDescent="0.25">
      <c r="A425" s="97">
        <v>-3.5</v>
      </c>
      <c r="B425" s="96">
        <v>17.799999999999901</v>
      </c>
      <c r="C425" s="130" t="s">
        <v>23</v>
      </c>
      <c r="D425" s="113" t="s">
        <v>1</v>
      </c>
      <c r="E425" s="100">
        <f t="shared" si="192"/>
        <v>95</v>
      </c>
      <c r="F425" s="101" t="s">
        <v>20</v>
      </c>
      <c r="G425" s="119">
        <f t="shared" si="208"/>
        <v>0.16431924882629184</v>
      </c>
      <c r="H425" s="115">
        <f t="shared" si="209"/>
        <v>7.0422535211267928E-2</v>
      </c>
      <c r="I425" s="119">
        <f t="shared" si="187"/>
        <v>-37.807499999999649</v>
      </c>
      <c r="J425" s="115">
        <f t="shared" si="188"/>
        <v>7.9874999999999634</v>
      </c>
      <c r="K425" s="103">
        <f t="shared" si="189"/>
        <v>0.4375</v>
      </c>
      <c r="L425" s="115">
        <f t="shared" si="190"/>
        <v>0.13302034428795056</v>
      </c>
      <c r="M425" s="104">
        <f t="shared" si="193"/>
        <v>1074.1392801252009</v>
      </c>
      <c r="N425" s="96">
        <f t="shared" si="210"/>
        <v>43.506628003313978</v>
      </c>
      <c r="O425" s="96">
        <f t="shared" si="201"/>
        <v>17.799999999999901</v>
      </c>
      <c r="P425" s="104">
        <f t="shared" si="202"/>
        <v>0</v>
      </c>
      <c r="Q425" s="103">
        <f t="shared" si="194"/>
        <v>-45</v>
      </c>
      <c r="R425" s="96">
        <f t="shared" si="195"/>
        <v>0</v>
      </c>
      <c r="S425" s="124">
        <f t="shared" si="196"/>
        <v>-2.3789473684210578</v>
      </c>
      <c r="T425" s="104">
        <f t="shared" si="197"/>
        <v>652.17391304347825</v>
      </c>
      <c r="U425" s="124">
        <f t="shared" si="203"/>
        <v>45</v>
      </c>
      <c r="V425" s="96">
        <f t="shared" si="204"/>
        <v>25.5</v>
      </c>
      <c r="W425" s="124">
        <f t="shared" si="205"/>
        <v>-1.2578947368421156</v>
      </c>
      <c r="X425" s="96">
        <f t="shared" si="211"/>
        <v>3.870310391363013</v>
      </c>
      <c r="Y425" s="34">
        <f t="shared" si="198"/>
        <v>-754.71052631578755</v>
      </c>
      <c r="Z425" s="96">
        <f t="shared" si="199"/>
        <v>40</v>
      </c>
      <c r="AA425" s="96">
        <f t="shared" si="207"/>
        <v>14.659439058171809</v>
      </c>
      <c r="AC425" s="104">
        <f t="shared" si="191"/>
        <v>931.44322779471986</v>
      </c>
      <c r="AD425" s="104">
        <f t="shared" si="200"/>
        <v>-441.57705556152723</v>
      </c>
    </row>
    <row r="426" spans="1:30" x14ac:dyDescent="0.25">
      <c r="A426" s="97">
        <v>-3.5</v>
      </c>
      <c r="B426" s="97">
        <v>17.6999999999999</v>
      </c>
      <c r="C426" s="130" t="s">
        <v>23</v>
      </c>
      <c r="D426" s="113" t="s">
        <v>1</v>
      </c>
      <c r="E426" s="100">
        <f t="shared" si="192"/>
        <v>95</v>
      </c>
      <c r="F426" s="101" t="s">
        <v>20</v>
      </c>
      <c r="G426" s="119">
        <f t="shared" si="208"/>
        <v>0.16509433962264228</v>
      </c>
      <c r="H426" s="115">
        <f t="shared" si="209"/>
        <v>7.0754716981132407E-2</v>
      </c>
      <c r="I426" s="119">
        <f t="shared" si="187"/>
        <v>-37.453333333332978</v>
      </c>
      <c r="J426" s="115">
        <f t="shared" si="188"/>
        <v>7.949999999999962</v>
      </c>
      <c r="K426" s="103">
        <f t="shared" si="189"/>
        <v>0.4375</v>
      </c>
      <c r="L426" s="115">
        <f t="shared" si="190"/>
        <v>0.133647798742139</v>
      </c>
      <c r="M426" s="104">
        <f t="shared" si="193"/>
        <v>1079.2059748427725</v>
      </c>
      <c r="N426" s="96">
        <f t="shared" si="210"/>
        <v>43.475998890122057</v>
      </c>
      <c r="O426" s="96">
        <f t="shared" si="201"/>
        <v>17.6999999999999</v>
      </c>
      <c r="P426" s="104">
        <f t="shared" si="202"/>
        <v>0</v>
      </c>
      <c r="Q426" s="103">
        <f t="shared" si="194"/>
        <v>-45</v>
      </c>
      <c r="R426" s="96">
        <f t="shared" si="195"/>
        <v>0</v>
      </c>
      <c r="S426" s="124">
        <f t="shared" si="196"/>
        <v>-2.3842105263157949</v>
      </c>
      <c r="T426" s="104">
        <f t="shared" si="197"/>
        <v>652.17391304347825</v>
      </c>
      <c r="U426" s="124">
        <f t="shared" si="203"/>
        <v>45</v>
      </c>
      <c r="V426" s="96">
        <f t="shared" si="204"/>
        <v>25.5</v>
      </c>
      <c r="W426" s="124">
        <f t="shared" si="205"/>
        <v>-1.2684210526315893</v>
      </c>
      <c r="X426" s="96">
        <f t="shared" si="211"/>
        <v>3.8597840755735393</v>
      </c>
      <c r="Y426" s="34">
        <f t="shared" si="198"/>
        <v>-752.65789473684026</v>
      </c>
      <c r="Z426" s="96">
        <f t="shared" si="199"/>
        <v>40</v>
      </c>
      <c r="AA426" s="96">
        <f t="shared" si="207"/>
        <v>14.725367036011146</v>
      </c>
      <c r="AC426" s="104">
        <f t="shared" si="191"/>
        <v>938.49662611339943</v>
      </c>
      <c r="AD426" s="104">
        <f t="shared" si="200"/>
        <v>-444.24553380519939</v>
      </c>
    </row>
    <row r="427" spans="1:30" x14ac:dyDescent="0.25">
      <c r="A427" s="97">
        <v>-3.5</v>
      </c>
      <c r="B427" s="96">
        <v>17.599999999999898</v>
      </c>
      <c r="C427" s="130" t="s">
        <v>23</v>
      </c>
      <c r="D427" s="113" t="s">
        <v>1</v>
      </c>
      <c r="E427" s="100">
        <f t="shared" si="192"/>
        <v>95</v>
      </c>
      <c r="F427" s="101" t="s">
        <v>20</v>
      </c>
      <c r="G427" s="119">
        <f t="shared" si="208"/>
        <v>0.16587677725118563</v>
      </c>
      <c r="H427" s="115">
        <f t="shared" si="209"/>
        <v>7.1090047393365274E-2</v>
      </c>
      <c r="I427" s="119">
        <f t="shared" si="187"/>
        <v>-37.100833333332979</v>
      </c>
      <c r="J427" s="115">
        <f t="shared" si="188"/>
        <v>7.9124999999999641</v>
      </c>
      <c r="K427" s="103">
        <f t="shared" si="189"/>
        <v>0.4375</v>
      </c>
      <c r="L427" s="115">
        <f t="shared" si="190"/>
        <v>0.13428120063191226</v>
      </c>
      <c r="M427" s="104">
        <f t="shared" si="193"/>
        <v>1084.3206951026916</v>
      </c>
      <c r="N427" s="96">
        <f t="shared" si="210"/>
        <v>43.445079453582359</v>
      </c>
      <c r="O427" s="96">
        <f t="shared" si="201"/>
        <v>17.599999999999898</v>
      </c>
      <c r="P427" s="104">
        <f t="shared" si="202"/>
        <v>0</v>
      </c>
      <c r="Q427" s="103">
        <f t="shared" si="194"/>
        <v>-45</v>
      </c>
      <c r="R427" s="96">
        <f t="shared" si="195"/>
        <v>0</v>
      </c>
      <c r="S427" s="124">
        <f t="shared" si="196"/>
        <v>-2.3894736842105315</v>
      </c>
      <c r="T427" s="104">
        <f t="shared" si="197"/>
        <v>652.17391304347825</v>
      </c>
      <c r="U427" s="124">
        <f t="shared" si="203"/>
        <v>45</v>
      </c>
      <c r="V427" s="96">
        <f t="shared" si="204"/>
        <v>25.5</v>
      </c>
      <c r="W427" s="124">
        <f t="shared" si="205"/>
        <v>-1.2789473684210635</v>
      </c>
      <c r="X427" s="96">
        <f t="shared" si="211"/>
        <v>3.8492577597840651</v>
      </c>
      <c r="Y427" s="34">
        <f t="shared" si="198"/>
        <v>-750.60526315789275</v>
      </c>
      <c r="Z427" s="96">
        <f t="shared" si="199"/>
        <v>40</v>
      </c>
      <c r="AA427" s="96">
        <f t="shared" si="207"/>
        <v>14.790353185595634</v>
      </c>
      <c r="AC427" s="104">
        <f t="shared" si="191"/>
        <v>945.59899180268144</v>
      </c>
      <c r="AD427" s="104">
        <f t="shared" si="200"/>
        <v>-446.92900185117071</v>
      </c>
    </row>
    <row r="428" spans="1:30" x14ac:dyDescent="0.25">
      <c r="A428" s="97">
        <v>-3.5</v>
      </c>
      <c r="B428" s="96">
        <v>17.499999999999901</v>
      </c>
      <c r="C428" s="130" t="s">
        <v>23</v>
      </c>
      <c r="D428" s="113" t="s">
        <v>1</v>
      </c>
      <c r="E428" s="100">
        <f t="shared" si="192"/>
        <v>95</v>
      </c>
      <c r="F428" s="101" t="s">
        <v>20</v>
      </c>
      <c r="G428" s="119">
        <f t="shared" si="208"/>
        <v>0.16666666666666746</v>
      </c>
      <c r="H428" s="115">
        <f t="shared" si="209"/>
        <v>7.1428571428571772E-2</v>
      </c>
      <c r="I428" s="119">
        <f t="shared" si="187"/>
        <v>-36.749999999999652</v>
      </c>
      <c r="J428" s="115">
        <f t="shared" si="188"/>
        <v>7.8749999999999645</v>
      </c>
      <c r="K428" s="103">
        <f t="shared" si="189"/>
        <v>0.4375</v>
      </c>
      <c r="L428" s="115">
        <f t="shared" si="190"/>
        <v>0.13492063492063558</v>
      </c>
      <c r="M428" s="104">
        <f t="shared" si="193"/>
        <v>1089.4841269841322</v>
      </c>
      <c r="N428" s="96">
        <f t="shared" si="210"/>
        <v>43.413865546218453</v>
      </c>
      <c r="O428" s="96">
        <f t="shared" si="201"/>
        <v>17.499999999999901</v>
      </c>
      <c r="P428" s="104">
        <f t="shared" si="202"/>
        <v>0</v>
      </c>
      <c r="Q428" s="103">
        <f t="shared" si="194"/>
        <v>-45</v>
      </c>
      <c r="R428" s="96">
        <f t="shared" si="195"/>
        <v>0</v>
      </c>
      <c r="S428" s="124">
        <f t="shared" si="196"/>
        <v>-2.3947368421052682</v>
      </c>
      <c r="T428" s="104">
        <f t="shared" si="197"/>
        <v>652.17391304347825</v>
      </c>
      <c r="U428" s="124">
        <f t="shared" si="203"/>
        <v>45</v>
      </c>
      <c r="V428" s="96">
        <f t="shared" si="204"/>
        <v>25.5</v>
      </c>
      <c r="W428" s="124">
        <f t="shared" si="205"/>
        <v>-1.2894736842105368</v>
      </c>
      <c r="X428" s="96">
        <f t="shared" si="211"/>
        <v>3.8387314439945919</v>
      </c>
      <c r="Y428" s="34">
        <f t="shared" si="198"/>
        <v>-748.55263157894547</v>
      </c>
      <c r="Z428" s="96">
        <f t="shared" si="199"/>
        <v>40</v>
      </c>
      <c r="AA428" s="96">
        <f t="shared" si="207"/>
        <v>14.85439750692527</v>
      </c>
      <c r="AC428" s="104">
        <f t="shared" si="191"/>
        <v>952.75101094173976</v>
      </c>
      <c r="AD428" s="104">
        <f t="shared" si="200"/>
        <v>-449.62762327149989</v>
      </c>
    </row>
    <row r="429" spans="1:30" x14ac:dyDescent="0.25">
      <c r="A429" s="97">
        <v>-3.5</v>
      </c>
      <c r="B429" s="97">
        <v>17.399999999999899</v>
      </c>
      <c r="C429" s="130" t="s">
        <v>23</v>
      </c>
      <c r="D429" s="113" t="s">
        <v>1</v>
      </c>
      <c r="E429" s="100">
        <f t="shared" si="192"/>
        <v>95</v>
      </c>
      <c r="F429" s="101" t="s">
        <v>20</v>
      </c>
      <c r="G429" s="119">
        <f t="shared" si="208"/>
        <v>0.1674641148325367</v>
      </c>
      <c r="H429" s="115">
        <f t="shared" si="209"/>
        <v>7.1770334928230012E-2</v>
      </c>
      <c r="I429" s="119">
        <f t="shared" si="187"/>
        <v>-36.400833333332983</v>
      </c>
      <c r="J429" s="115">
        <f t="shared" si="188"/>
        <v>7.8374999999999631</v>
      </c>
      <c r="K429" s="103">
        <f t="shared" si="189"/>
        <v>0.4375</v>
      </c>
      <c r="L429" s="115">
        <f t="shared" si="190"/>
        <v>0.13556618819776783</v>
      </c>
      <c r="M429" s="104">
        <f t="shared" si="193"/>
        <v>1094.6969696969752</v>
      </c>
      <c r="N429" s="96">
        <f t="shared" si="210"/>
        <v>43.382352941176443</v>
      </c>
      <c r="O429" s="96">
        <f t="shared" si="201"/>
        <v>17.399999999999899</v>
      </c>
      <c r="P429" s="104">
        <f t="shared" si="202"/>
        <v>0</v>
      </c>
      <c r="Q429" s="103">
        <f t="shared" si="194"/>
        <v>-45</v>
      </c>
      <c r="R429" s="96">
        <f t="shared" si="195"/>
        <v>0</v>
      </c>
      <c r="S429" s="124">
        <f t="shared" si="196"/>
        <v>-2.4000000000000052</v>
      </c>
      <c r="T429" s="104">
        <f t="shared" si="197"/>
        <v>652.17391304347825</v>
      </c>
      <c r="U429" s="124">
        <f t="shared" si="203"/>
        <v>45</v>
      </c>
      <c r="V429" s="96">
        <f t="shared" si="204"/>
        <v>25.5</v>
      </c>
      <c r="W429" s="124">
        <f t="shared" si="205"/>
        <v>-1.3000000000000105</v>
      </c>
      <c r="X429" s="96">
        <f t="shared" si="211"/>
        <v>3.8282051282051182</v>
      </c>
      <c r="Y429" s="34">
        <f t="shared" si="198"/>
        <v>-746.49999999999807</v>
      </c>
      <c r="Z429" s="96">
        <f t="shared" si="199"/>
        <v>40</v>
      </c>
      <c r="AA429" s="96">
        <f t="shared" si="207"/>
        <v>14.917500000000064</v>
      </c>
      <c r="AC429" s="104">
        <f t="shared" si="191"/>
        <v>959.95338274045537</v>
      </c>
      <c r="AD429" s="104">
        <f t="shared" si="200"/>
        <v>-452.34156389987095</v>
      </c>
    </row>
    <row r="430" spans="1:30" x14ac:dyDescent="0.25">
      <c r="A430" s="97">
        <v>-3.5</v>
      </c>
      <c r="B430" s="96">
        <v>17.299999999999901</v>
      </c>
      <c r="C430" s="130" t="s">
        <v>23</v>
      </c>
      <c r="D430" s="113" t="s">
        <v>1</v>
      </c>
      <c r="E430" s="100">
        <f t="shared" si="192"/>
        <v>95</v>
      </c>
      <c r="F430" s="101" t="s">
        <v>20</v>
      </c>
      <c r="G430" s="119">
        <f t="shared" si="208"/>
        <v>0.16826923076923156</v>
      </c>
      <c r="H430" s="115">
        <f t="shared" si="209"/>
        <v>7.2115384615384956E-2</v>
      </c>
      <c r="I430" s="119">
        <f t="shared" si="187"/>
        <v>-36.053333333332994</v>
      </c>
      <c r="J430" s="115">
        <f t="shared" si="188"/>
        <v>7.7999999999999634</v>
      </c>
      <c r="K430" s="103">
        <f t="shared" si="189"/>
        <v>0.4375</v>
      </c>
      <c r="L430" s="115">
        <f t="shared" si="190"/>
        <v>0.13621794871794937</v>
      </c>
      <c r="M430" s="104">
        <f t="shared" si="193"/>
        <v>1099.9599358974413</v>
      </c>
      <c r="N430" s="96">
        <f t="shared" si="210"/>
        <v>43.350537330316712</v>
      </c>
      <c r="O430" s="96">
        <f t="shared" si="201"/>
        <v>17.299999999999901</v>
      </c>
      <c r="P430" s="104">
        <f t="shared" si="202"/>
        <v>0</v>
      </c>
      <c r="Q430" s="103">
        <f t="shared" si="194"/>
        <v>-45</v>
      </c>
      <c r="R430" s="96">
        <f t="shared" si="195"/>
        <v>0</v>
      </c>
      <c r="S430" s="124">
        <f t="shared" si="196"/>
        <v>-2.4052631578947423</v>
      </c>
      <c r="T430" s="104">
        <f t="shared" si="197"/>
        <v>652.17391304347825</v>
      </c>
      <c r="U430" s="124">
        <f t="shared" si="203"/>
        <v>45</v>
      </c>
      <c r="V430" s="96">
        <f t="shared" si="204"/>
        <v>25.5</v>
      </c>
      <c r="W430" s="124">
        <f t="shared" si="205"/>
        <v>-1.3105263157894842</v>
      </c>
      <c r="X430" s="96">
        <f t="shared" si="211"/>
        <v>3.8176788124156444</v>
      </c>
      <c r="Y430" s="34">
        <f t="shared" si="198"/>
        <v>-744.44736842105067</v>
      </c>
      <c r="Z430" s="96">
        <f t="shared" si="199"/>
        <v>40</v>
      </c>
      <c r="AA430" s="96">
        <f t="shared" si="207"/>
        <v>14.979660664820004</v>
      </c>
      <c r="AC430" s="104">
        <f t="shared" si="191"/>
        <v>967.20681985504882</v>
      </c>
      <c r="AD430" s="104">
        <f t="shared" si="200"/>
        <v>-455.07099186496498</v>
      </c>
    </row>
    <row r="431" spans="1:30" x14ac:dyDescent="0.25">
      <c r="A431" s="97">
        <v>-3.5</v>
      </c>
      <c r="B431" s="96">
        <v>17.1999999999999</v>
      </c>
      <c r="C431" s="130" t="s">
        <v>23</v>
      </c>
      <c r="D431" s="113" t="s">
        <v>1</v>
      </c>
      <c r="E431" s="100">
        <f t="shared" si="192"/>
        <v>95</v>
      </c>
      <c r="F431" s="101" t="s">
        <v>20</v>
      </c>
      <c r="G431" s="119">
        <f t="shared" si="208"/>
        <v>0.16908212560386554</v>
      </c>
      <c r="H431" s="115">
        <f t="shared" si="209"/>
        <v>7.2463768115942379E-2</v>
      </c>
      <c r="I431" s="119">
        <f t="shared" si="187"/>
        <v>-35.707499999999655</v>
      </c>
      <c r="J431" s="115">
        <f t="shared" si="188"/>
        <v>7.762499999999962</v>
      </c>
      <c r="K431" s="103">
        <f t="shared" si="189"/>
        <v>0.4375</v>
      </c>
      <c r="L431" s="115">
        <f t="shared" si="190"/>
        <v>0.1368760064412245</v>
      </c>
      <c r="M431" s="104">
        <f t="shared" si="193"/>
        <v>1105.2737520128878</v>
      </c>
      <c r="N431" s="96">
        <f t="shared" si="210"/>
        <v>43.318414322250611</v>
      </c>
      <c r="O431" s="96">
        <f t="shared" si="201"/>
        <v>17.1999999999999</v>
      </c>
      <c r="P431" s="104">
        <f t="shared" si="202"/>
        <v>0</v>
      </c>
      <c r="Q431" s="103">
        <f t="shared" si="194"/>
        <v>-45</v>
      </c>
      <c r="R431" s="96">
        <f t="shared" si="195"/>
        <v>0</v>
      </c>
      <c r="S431" s="124">
        <f t="shared" si="196"/>
        <v>-2.410526315789479</v>
      </c>
      <c r="T431" s="104">
        <f t="shared" si="197"/>
        <v>652.17391304347825</v>
      </c>
      <c r="U431" s="124">
        <f t="shared" si="203"/>
        <v>45</v>
      </c>
      <c r="V431" s="96">
        <f t="shared" si="204"/>
        <v>25.5</v>
      </c>
      <c r="W431" s="124">
        <f t="shared" si="205"/>
        <v>-1.3210526315789579</v>
      </c>
      <c r="X431" s="96">
        <f t="shared" si="211"/>
        <v>3.8071524966261707</v>
      </c>
      <c r="Y431" s="34">
        <f t="shared" si="198"/>
        <v>-742.39473684210327</v>
      </c>
      <c r="Z431" s="96">
        <f t="shared" si="199"/>
        <v>40</v>
      </c>
      <c r="AA431" s="96">
        <f t="shared" si="207"/>
        <v>15.040879501385103</v>
      </c>
      <c r="AC431" s="104">
        <f t="shared" si="191"/>
        <v>974.51204871287769</v>
      </c>
      <c r="AD431" s="104">
        <f t="shared" si="200"/>
        <v>-457.81607762419736</v>
      </c>
    </row>
    <row r="432" spans="1:30" x14ac:dyDescent="0.25">
      <c r="A432" s="97">
        <v>-3.5</v>
      </c>
      <c r="B432" s="97">
        <v>17.099999999999898</v>
      </c>
      <c r="C432" s="130" t="s">
        <v>23</v>
      </c>
      <c r="D432" s="113" t="s">
        <v>1</v>
      </c>
      <c r="E432" s="100">
        <f t="shared" si="192"/>
        <v>95</v>
      </c>
      <c r="F432" s="101" t="s">
        <v>20</v>
      </c>
      <c r="G432" s="119">
        <f t="shared" si="208"/>
        <v>0.16990291262136006</v>
      </c>
      <c r="H432" s="115">
        <f t="shared" si="209"/>
        <v>7.2815533980582881E-2</v>
      </c>
      <c r="I432" s="119">
        <f t="shared" si="187"/>
        <v>-35.363333333332982</v>
      </c>
      <c r="J432" s="115">
        <f t="shared" si="188"/>
        <v>7.7249999999999641</v>
      </c>
      <c r="K432" s="103">
        <f t="shared" si="189"/>
        <v>0.4375</v>
      </c>
      <c r="L432" s="115">
        <f t="shared" si="190"/>
        <v>0.13754045307443438</v>
      </c>
      <c r="M432" s="104">
        <f t="shared" si="193"/>
        <v>1110.6391585760575</v>
      </c>
      <c r="N432" s="96">
        <f t="shared" si="210"/>
        <v>43.285979440319778</v>
      </c>
      <c r="O432" s="96">
        <f t="shared" si="201"/>
        <v>17.099999999999898</v>
      </c>
      <c r="P432" s="104">
        <f t="shared" si="202"/>
        <v>0</v>
      </c>
      <c r="Q432" s="103">
        <f t="shared" si="194"/>
        <v>-45</v>
      </c>
      <c r="R432" s="96">
        <f t="shared" si="195"/>
        <v>0</v>
      </c>
      <c r="S432" s="124">
        <f t="shared" si="196"/>
        <v>-2.4157894736842156</v>
      </c>
      <c r="T432" s="104">
        <f t="shared" si="197"/>
        <v>652.17391304347825</v>
      </c>
      <c r="U432" s="124">
        <f t="shared" si="203"/>
        <v>45</v>
      </c>
      <c r="V432" s="96">
        <f t="shared" si="204"/>
        <v>25.5</v>
      </c>
      <c r="W432" s="124">
        <f t="shared" si="205"/>
        <v>-1.3315789473684316</v>
      </c>
      <c r="X432" s="96">
        <f t="shared" si="211"/>
        <v>3.796626180836697</v>
      </c>
      <c r="Y432" s="34">
        <f t="shared" si="198"/>
        <v>-740.34210526315587</v>
      </c>
      <c r="Z432" s="96">
        <f t="shared" si="199"/>
        <v>40</v>
      </c>
      <c r="AA432" s="96">
        <f t="shared" si="207"/>
        <v>15.10115650969535</v>
      </c>
      <c r="AC432" s="104">
        <f t="shared" si="191"/>
        <v>981.86980984668457</v>
      </c>
      <c r="AD432" s="104">
        <f t="shared" si="200"/>
        <v>-460.57699399779756</v>
      </c>
    </row>
    <row r="433" spans="1:30" x14ac:dyDescent="0.25">
      <c r="A433" s="97">
        <v>-3.5</v>
      </c>
      <c r="B433" s="96">
        <v>16.999999999999901</v>
      </c>
      <c r="C433" s="130" t="s">
        <v>23</v>
      </c>
      <c r="D433" s="113" t="s">
        <v>1</v>
      </c>
      <c r="E433" s="100">
        <f t="shared" si="192"/>
        <v>95</v>
      </c>
      <c r="F433" s="101" t="s">
        <v>20</v>
      </c>
      <c r="G433" s="119">
        <f t="shared" si="208"/>
        <v>0.17073170731707399</v>
      </c>
      <c r="H433" s="115">
        <f t="shared" si="209"/>
        <v>7.317073170731743E-2</v>
      </c>
      <c r="I433" s="119">
        <f t="shared" si="187"/>
        <v>-35.020833333332995</v>
      </c>
      <c r="J433" s="115">
        <f t="shared" si="188"/>
        <v>7.6874999999999645</v>
      </c>
      <c r="K433" s="103">
        <f t="shared" si="189"/>
        <v>0.4375</v>
      </c>
      <c r="L433" s="115">
        <f t="shared" si="190"/>
        <v>0.13821138211382183</v>
      </c>
      <c r="M433" s="104">
        <f t="shared" si="193"/>
        <v>1116.0569105691113</v>
      </c>
      <c r="N433" s="96">
        <f t="shared" si="210"/>
        <v>43.253228120516468</v>
      </c>
      <c r="O433" s="96">
        <f t="shared" si="201"/>
        <v>16.999999999999901</v>
      </c>
      <c r="P433" s="104">
        <f t="shared" si="202"/>
        <v>0</v>
      </c>
      <c r="Q433" s="103">
        <f t="shared" si="194"/>
        <v>-45</v>
      </c>
      <c r="R433" s="96">
        <f t="shared" si="195"/>
        <v>0</v>
      </c>
      <c r="S433" s="124">
        <f t="shared" si="196"/>
        <v>-2.4210526315789527</v>
      </c>
      <c r="T433" s="104">
        <f t="shared" si="197"/>
        <v>652.17391304347825</v>
      </c>
      <c r="U433" s="124">
        <f t="shared" si="203"/>
        <v>45</v>
      </c>
      <c r="V433" s="96">
        <f t="shared" si="204"/>
        <v>25.5</v>
      </c>
      <c r="W433" s="124">
        <f t="shared" si="205"/>
        <v>-1.3421052631579053</v>
      </c>
      <c r="X433" s="96">
        <f t="shared" si="211"/>
        <v>3.7860998650472233</v>
      </c>
      <c r="Y433" s="34">
        <f t="shared" si="198"/>
        <v>-738.28947368420859</v>
      </c>
      <c r="Z433" s="96">
        <f t="shared" si="199"/>
        <v>40</v>
      </c>
      <c r="AA433" s="96">
        <f t="shared" si="207"/>
        <v>15.160491689750749</v>
      </c>
      <c r="AC433" s="104">
        <f t="shared" si="191"/>
        <v>989.28085823863023</v>
      </c>
      <c r="AD433" s="104">
        <f t="shared" si="200"/>
        <v>-463.3539162032277</v>
      </c>
    </row>
    <row r="434" spans="1:30" x14ac:dyDescent="0.25">
      <c r="A434" s="97">
        <v>-3.5</v>
      </c>
      <c r="B434" s="96">
        <v>16.899999999999899</v>
      </c>
      <c r="C434" s="130" t="s">
        <v>23</v>
      </c>
      <c r="D434" s="113" t="s">
        <v>1</v>
      </c>
      <c r="E434" s="100">
        <f t="shared" si="192"/>
        <v>95</v>
      </c>
      <c r="F434" s="101" t="s">
        <v>20</v>
      </c>
      <c r="G434" s="119">
        <f t="shared" si="208"/>
        <v>0.17156862745098125</v>
      </c>
      <c r="H434" s="115">
        <f t="shared" si="209"/>
        <v>7.3529411764706246E-2</v>
      </c>
      <c r="I434" s="119">
        <f t="shared" si="187"/>
        <v>-34.679999999999659</v>
      </c>
      <c r="J434" s="115">
        <f t="shared" si="188"/>
        <v>7.6499999999999631</v>
      </c>
      <c r="K434" s="103">
        <f t="shared" si="189"/>
        <v>0.4375</v>
      </c>
      <c r="L434" s="115">
        <f t="shared" si="190"/>
        <v>0.13888888888888962</v>
      </c>
      <c r="M434" s="104">
        <f t="shared" si="193"/>
        <v>1121.5277777777837</v>
      </c>
      <c r="N434" s="96">
        <f t="shared" si="210"/>
        <v>43.220155709342528</v>
      </c>
      <c r="O434" s="96">
        <f t="shared" si="201"/>
        <v>16.899999999999899</v>
      </c>
      <c r="P434" s="104">
        <f t="shared" si="202"/>
        <v>0</v>
      </c>
      <c r="Q434" s="103">
        <f t="shared" si="194"/>
        <v>-45</v>
      </c>
      <c r="R434" s="96">
        <f t="shared" si="195"/>
        <v>0</v>
      </c>
      <c r="S434" s="124">
        <f t="shared" si="196"/>
        <v>-2.4263157894736898</v>
      </c>
      <c r="T434" s="104">
        <f t="shared" si="197"/>
        <v>652.17391304347825</v>
      </c>
      <c r="U434" s="124">
        <f t="shared" si="203"/>
        <v>45</v>
      </c>
      <c r="V434" s="96">
        <f t="shared" si="204"/>
        <v>25.5</v>
      </c>
      <c r="W434" s="124">
        <f t="shared" si="205"/>
        <v>-1.3526315789473791</v>
      </c>
      <c r="X434" s="96">
        <f t="shared" si="211"/>
        <v>3.7755735492577496</v>
      </c>
      <c r="Y434" s="34">
        <f t="shared" si="198"/>
        <v>-736.23684210526119</v>
      </c>
      <c r="Z434" s="96">
        <f t="shared" si="199"/>
        <v>40</v>
      </c>
      <c r="AA434" s="96">
        <f t="shared" si="207"/>
        <v>15.218885041551305</v>
      </c>
      <c r="AC434" s="104">
        <f t="shared" si="191"/>
        <v>996.74596367444951</v>
      </c>
      <c r="AD434" s="104">
        <f t="shared" si="200"/>
        <v>-466.14702188992726</v>
      </c>
    </row>
    <row r="435" spans="1:30" x14ac:dyDescent="0.25">
      <c r="A435" s="97">
        <v>-3.5</v>
      </c>
      <c r="B435" s="97">
        <v>16.799999999999901</v>
      </c>
      <c r="C435" s="130" t="s">
        <v>23</v>
      </c>
      <c r="D435" s="113" t="s">
        <v>1</v>
      </c>
      <c r="E435" s="100">
        <f t="shared" si="192"/>
        <v>95</v>
      </c>
      <c r="F435" s="101" t="s">
        <v>20</v>
      </c>
      <c r="G435" s="119">
        <f t="shared" si="208"/>
        <v>0.17241379310344912</v>
      </c>
      <c r="H435" s="115">
        <f t="shared" si="209"/>
        <v>7.3891625615763901E-2</v>
      </c>
      <c r="I435" s="119">
        <f t="shared" si="187"/>
        <v>-34.340833333333002</v>
      </c>
      <c r="J435" s="115">
        <f t="shared" si="188"/>
        <v>7.6124999999999634</v>
      </c>
      <c r="K435" s="103">
        <f t="shared" si="189"/>
        <v>0.4375</v>
      </c>
      <c r="L435" s="115">
        <f t="shared" si="190"/>
        <v>0.13957307060755403</v>
      </c>
      <c r="M435" s="104">
        <f t="shared" si="193"/>
        <v>1127.0525451559988</v>
      </c>
      <c r="N435" s="96">
        <f t="shared" si="210"/>
        <v>43.186757461605296</v>
      </c>
      <c r="O435" s="96">
        <f t="shared" si="201"/>
        <v>16.799999999999901</v>
      </c>
      <c r="P435" s="104">
        <f t="shared" si="202"/>
        <v>0</v>
      </c>
      <c r="Q435" s="103">
        <f t="shared" si="194"/>
        <v>-45</v>
      </c>
      <c r="R435" s="96">
        <f t="shared" si="195"/>
        <v>0</v>
      </c>
      <c r="S435" s="124">
        <f t="shared" si="196"/>
        <v>-2.4315789473684264</v>
      </c>
      <c r="T435" s="104">
        <f t="shared" si="197"/>
        <v>652.17391304347825</v>
      </c>
      <c r="U435" s="124">
        <f t="shared" si="203"/>
        <v>45</v>
      </c>
      <c r="V435" s="96">
        <f t="shared" si="204"/>
        <v>25.5</v>
      </c>
      <c r="W435" s="124">
        <f t="shared" si="205"/>
        <v>-1.3631578947368523</v>
      </c>
      <c r="X435" s="96">
        <f t="shared" si="211"/>
        <v>3.7650472334682763</v>
      </c>
      <c r="Y435" s="34">
        <f t="shared" si="198"/>
        <v>-734.1842105263139</v>
      </c>
      <c r="Z435" s="96">
        <f t="shared" si="199"/>
        <v>40</v>
      </c>
      <c r="AA435" s="96">
        <f t="shared" si="207"/>
        <v>15.276336565097008</v>
      </c>
      <c r="AC435" s="104">
        <f t="shared" si="191"/>
        <v>1004.2659111080661</v>
      </c>
      <c r="AD435" s="104">
        <f t="shared" si="200"/>
        <v>-468.95649117437165</v>
      </c>
    </row>
    <row r="436" spans="1:30" x14ac:dyDescent="0.25">
      <c r="A436" s="97">
        <v>-3.5</v>
      </c>
      <c r="B436" s="96">
        <v>16.6999999999999</v>
      </c>
      <c r="C436" s="130" t="s">
        <v>23</v>
      </c>
      <c r="D436" s="113" t="s">
        <v>1</v>
      </c>
      <c r="E436" s="100">
        <f t="shared" si="192"/>
        <v>95</v>
      </c>
      <c r="F436" s="101" t="s">
        <v>20</v>
      </c>
      <c r="G436" s="119">
        <f t="shared" si="208"/>
        <v>0.17326732673267412</v>
      </c>
      <c r="H436" s="115">
        <f t="shared" si="209"/>
        <v>7.4257425742574629E-2</v>
      </c>
      <c r="I436" s="119">
        <f t="shared" si="187"/>
        <v>-34.003333333332996</v>
      </c>
      <c r="J436" s="115">
        <f t="shared" si="188"/>
        <v>7.574999999999962</v>
      </c>
      <c r="K436" s="103">
        <f t="shared" si="189"/>
        <v>0.4375</v>
      </c>
      <c r="L436" s="115">
        <f t="shared" si="190"/>
        <v>0.14026402640264096</v>
      </c>
      <c r="M436" s="104">
        <f t="shared" si="193"/>
        <v>1132.6320132013257</v>
      </c>
      <c r="N436" s="96">
        <f t="shared" si="210"/>
        <v>43.1530285381479</v>
      </c>
      <c r="O436" s="96">
        <f t="shared" si="201"/>
        <v>16.6999999999999</v>
      </c>
      <c r="P436" s="104">
        <f t="shared" si="202"/>
        <v>0</v>
      </c>
      <c r="Q436" s="103">
        <f t="shared" si="194"/>
        <v>-45</v>
      </c>
      <c r="R436" s="96">
        <f t="shared" si="195"/>
        <v>0</v>
      </c>
      <c r="S436" s="124">
        <f t="shared" si="196"/>
        <v>-2.436842105263163</v>
      </c>
      <c r="T436" s="104">
        <f t="shared" si="197"/>
        <v>652.17391304347825</v>
      </c>
      <c r="U436" s="124">
        <f t="shared" si="203"/>
        <v>45</v>
      </c>
      <c r="V436" s="96">
        <f t="shared" si="204"/>
        <v>25.5</v>
      </c>
      <c r="W436" s="124">
        <f t="shared" si="205"/>
        <v>-1.3736842105263265</v>
      </c>
      <c r="X436" s="96">
        <f t="shared" si="211"/>
        <v>3.7545209176788021</v>
      </c>
      <c r="Y436" s="34">
        <f t="shared" si="198"/>
        <v>-732.13157894736639</v>
      </c>
      <c r="Z436" s="96">
        <f t="shared" si="199"/>
        <v>40</v>
      </c>
      <c r="AA436" s="96">
        <f t="shared" si="207"/>
        <v>15.332846260387868</v>
      </c>
      <c r="AC436" s="104">
        <f t="shared" si="191"/>
        <v>1011.8415010370497</v>
      </c>
      <c r="AD436" s="104">
        <f t="shared" si="200"/>
        <v>-471.7825066754308</v>
      </c>
    </row>
    <row r="437" spans="1:30" x14ac:dyDescent="0.25">
      <c r="A437" s="97">
        <v>-3.5</v>
      </c>
      <c r="B437" s="96">
        <v>16.599999999999898</v>
      </c>
      <c r="C437" s="130" t="s">
        <v>23</v>
      </c>
      <c r="D437" s="113" t="s">
        <v>1</v>
      </c>
      <c r="E437" s="100">
        <f t="shared" si="192"/>
        <v>95</v>
      </c>
      <c r="F437" s="101" t="s">
        <v>20</v>
      </c>
      <c r="G437" s="119">
        <f t="shared" si="208"/>
        <v>0.17412935323383172</v>
      </c>
      <c r="H437" s="115">
        <f t="shared" si="209"/>
        <v>7.4626865671642173E-2</v>
      </c>
      <c r="I437" s="119">
        <f t="shared" si="187"/>
        <v>-33.667499999999656</v>
      </c>
      <c r="J437" s="115">
        <f t="shared" si="188"/>
        <v>7.5374999999999641</v>
      </c>
      <c r="K437" s="103">
        <f t="shared" si="189"/>
        <v>0.4375</v>
      </c>
      <c r="L437" s="115">
        <f t="shared" si="190"/>
        <v>0.1409618573797686</v>
      </c>
      <c r="M437" s="104">
        <f t="shared" si="193"/>
        <v>1138.2669983416315</v>
      </c>
      <c r="N437" s="96">
        <f t="shared" si="210"/>
        <v>43.11896400351182</v>
      </c>
      <c r="O437" s="96">
        <f t="shared" si="201"/>
        <v>16.599999999999898</v>
      </c>
      <c r="P437" s="104">
        <f t="shared" si="202"/>
        <v>0</v>
      </c>
      <c r="Q437" s="103">
        <f t="shared" si="194"/>
        <v>-45</v>
      </c>
      <c r="R437" s="96">
        <f t="shared" si="195"/>
        <v>0</v>
      </c>
      <c r="S437" s="124">
        <f t="shared" si="196"/>
        <v>-2.4421052631579001</v>
      </c>
      <c r="T437" s="104">
        <f t="shared" si="197"/>
        <v>652.17391304347825</v>
      </c>
      <c r="U437" s="124">
        <f t="shared" si="203"/>
        <v>45</v>
      </c>
      <c r="V437" s="96">
        <f t="shared" si="204"/>
        <v>25.5</v>
      </c>
      <c r="W437" s="124">
        <f t="shared" si="205"/>
        <v>-1.3842105263158002</v>
      </c>
      <c r="X437" s="96">
        <f t="shared" si="211"/>
        <v>3.7439946018893284</v>
      </c>
      <c r="Y437" s="34">
        <f t="shared" si="198"/>
        <v>-730.07894736841899</v>
      </c>
      <c r="Z437" s="96">
        <f t="shared" si="199"/>
        <v>40</v>
      </c>
      <c r="AA437" s="96">
        <f t="shared" si="207"/>
        <v>15.388414127423879</v>
      </c>
      <c r="AC437" s="104">
        <f t="shared" si="191"/>
        <v>1019.4735498892669</v>
      </c>
      <c r="AD437" s="104">
        <f t="shared" si="200"/>
        <v>-474.62525355001054</v>
      </c>
    </row>
    <row r="438" spans="1:30" x14ac:dyDescent="0.25">
      <c r="A438" s="97">
        <v>-3.5</v>
      </c>
      <c r="B438" s="97">
        <v>16.499999999999901</v>
      </c>
      <c r="C438" s="130" t="s">
        <v>23</v>
      </c>
      <c r="D438" s="113" t="s">
        <v>1</v>
      </c>
      <c r="E438" s="100">
        <f t="shared" si="192"/>
        <v>95</v>
      </c>
      <c r="F438" s="101" t="s">
        <v>20</v>
      </c>
      <c r="G438" s="119">
        <f t="shared" si="208"/>
        <v>0.17500000000000088</v>
      </c>
      <c r="H438" s="115">
        <f t="shared" si="209"/>
        <v>7.5000000000000372E-2</v>
      </c>
      <c r="I438" s="119">
        <f t="shared" si="187"/>
        <v>-33.333333333333002</v>
      </c>
      <c r="J438" s="115">
        <f t="shared" si="188"/>
        <v>7.4999999999999645</v>
      </c>
      <c r="K438" s="103">
        <f t="shared" si="189"/>
        <v>0.4375</v>
      </c>
      <c r="L438" s="115">
        <f t="shared" si="190"/>
        <v>0.14166666666666738</v>
      </c>
      <c r="M438" s="104">
        <f t="shared" si="193"/>
        <v>1143.9583333333392</v>
      </c>
      <c r="N438" s="96">
        <f t="shared" si="210"/>
        <v>43.084558823529377</v>
      </c>
      <c r="O438" s="96">
        <f t="shared" si="201"/>
        <v>16.499999999999901</v>
      </c>
      <c r="P438" s="104">
        <f t="shared" si="202"/>
        <v>0</v>
      </c>
      <c r="Q438" s="103">
        <f t="shared" si="194"/>
        <v>-45</v>
      </c>
      <c r="R438" s="96">
        <f t="shared" si="195"/>
        <v>0</v>
      </c>
      <c r="S438" s="124">
        <f t="shared" si="196"/>
        <v>-2.4473684210526367</v>
      </c>
      <c r="T438" s="104">
        <f t="shared" si="197"/>
        <v>652.17391304347825</v>
      </c>
      <c r="U438" s="124">
        <f t="shared" si="203"/>
        <v>45</v>
      </c>
      <c r="V438" s="96">
        <f t="shared" si="204"/>
        <v>25.5</v>
      </c>
      <c r="W438" s="124">
        <f t="shared" si="205"/>
        <v>-1.3947368421052735</v>
      </c>
      <c r="X438" s="96">
        <f t="shared" si="211"/>
        <v>3.7334682860998551</v>
      </c>
      <c r="Y438" s="34">
        <f t="shared" si="198"/>
        <v>-728.02631578947182</v>
      </c>
      <c r="Z438" s="96">
        <f t="shared" si="199"/>
        <v>40</v>
      </c>
      <c r="AA438" s="96">
        <f t="shared" si="207"/>
        <v>15.443040166205041</v>
      </c>
      <c r="AC438" s="104">
        <f t="shared" si="191"/>
        <v>1027.1628904211404</v>
      </c>
      <c r="AD438" s="104">
        <f t="shared" si="200"/>
        <v>-477.4849195289633</v>
      </c>
    </row>
    <row r="439" spans="1:30" x14ac:dyDescent="0.25">
      <c r="A439" s="97">
        <v>-3.5</v>
      </c>
      <c r="B439" s="96">
        <v>16.399999999999899</v>
      </c>
      <c r="C439" s="130" t="s">
        <v>23</v>
      </c>
      <c r="D439" s="113" t="s">
        <v>1</v>
      </c>
      <c r="E439" s="100">
        <f t="shared" si="192"/>
        <v>95</v>
      </c>
      <c r="F439" s="101" t="s">
        <v>20</v>
      </c>
      <c r="G439" s="119">
        <f t="shared" si="208"/>
        <v>0.17587939698492552</v>
      </c>
      <c r="H439" s="115">
        <f t="shared" si="209"/>
        <v>7.5376884422110935E-2</v>
      </c>
      <c r="I439" s="119">
        <f t="shared" si="187"/>
        <v>-33.000833333332999</v>
      </c>
      <c r="J439" s="115">
        <f t="shared" si="188"/>
        <v>7.4624999999999631</v>
      </c>
      <c r="K439" s="103">
        <f t="shared" si="189"/>
        <v>0.4375</v>
      </c>
      <c r="L439" s="115">
        <f t="shared" si="190"/>
        <v>0.14237855946398731</v>
      </c>
      <c r="M439" s="104">
        <f t="shared" si="193"/>
        <v>1149.7068676716974</v>
      </c>
      <c r="N439" s="96">
        <f t="shared" si="210"/>
        <v>43.049807862843593</v>
      </c>
      <c r="O439" s="96">
        <f t="shared" si="201"/>
        <v>16.399999999999899</v>
      </c>
      <c r="P439" s="104">
        <f t="shared" si="202"/>
        <v>0</v>
      </c>
      <c r="Q439" s="103">
        <f t="shared" si="194"/>
        <v>-45</v>
      </c>
      <c r="R439" s="96">
        <f t="shared" si="195"/>
        <v>0</v>
      </c>
      <c r="S439" s="124">
        <f t="shared" si="196"/>
        <v>-2.4526315789473738</v>
      </c>
      <c r="T439" s="104">
        <f t="shared" si="197"/>
        <v>652.17391304347825</v>
      </c>
      <c r="U439" s="124">
        <f t="shared" si="203"/>
        <v>45</v>
      </c>
      <c r="V439" s="96">
        <f t="shared" si="204"/>
        <v>25.5</v>
      </c>
      <c r="W439" s="124">
        <f t="shared" si="205"/>
        <v>-1.4052631578947476</v>
      </c>
      <c r="X439" s="96">
        <f t="shared" si="211"/>
        <v>3.722941970310381</v>
      </c>
      <c r="Y439" s="34">
        <f t="shared" si="198"/>
        <v>-725.97368421052442</v>
      </c>
      <c r="Z439" s="96">
        <f t="shared" si="199"/>
        <v>40</v>
      </c>
      <c r="AA439" s="96">
        <f t="shared" si="207"/>
        <v>15.496724376731358</v>
      </c>
      <c r="AC439" s="104">
        <f t="shared" si="191"/>
        <v>1034.9103721279198</v>
      </c>
      <c r="AD439" s="104">
        <f t="shared" si="200"/>
        <v>-480.36169495324611</v>
      </c>
    </row>
    <row r="440" spans="1:30" x14ac:dyDescent="0.25">
      <c r="A440" s="97">
        <v>-3.5</v>
      </c>
      <c r="B440" s="96">
        <v>16.299999999999901</v>
      </c>
      <c r="C440" s="130" t="s">
        <v>23</v>
      </c>
      <c r="D440" s="113" t="s">
        <v>1</v>
      </c>
      <c r="E440" s="100">
        <f t="shared" si="192"/>
        <v>95</v>
      </c>
      <c r="F440" s="101" t="s">
        <v>20</v>
      </c>
      <c r="G440" s="119">
        <f t="shared" si="208"/>
        <v>0.17676767676767766</v>
      </c>
      <c r="H440" s="115">
        <f t="shared" si="209"/>
        <v>7.5757575757576134E-2</v>
      </c>
      <c r="I440" s="119">
        <f t="shared" si="187"/>
        <v>-32.669999999999675</v>
      </c>
      <c r="J440" s="115">
        <f t="shared" si="188"/>
        <v>7.4249999999999634</v>
      </c>
      <c r="K440" s="103">
        <f t="shared" si="189"/>
        <v>0.4375</v>
      </c>
      <c r="L440" s="115">
        <f t="shared" si="190"/>
        <v>0.14309764309764381</v>
      </c>
      <c r="M440" s="104">
        <f t="shared" si="193"/>
        <v>1155.5134680134738</v>
      </c>
      <c r="N440" s="96">
        <f t="shared" si="210"/>
        <v>43.014705882352906</v>
      </c>
      <c r="O440" s="96">
        <f t="shared" si="201"/>
        <v>16.299999999999901</v>
      </c>
      <c r="P440" s="104">
        <f t="shared" si="202"/>
        <v>0</v>
      </c>
      <c r="Q440" s="103">
        <f t="shared" si="194"/>
        <v>-45</v>
      </c>
      <c r="R440" s="96">
        <f t="shared" si="195"/>
        <v>0</v>
      </c>
      <c r="S440" s="124">
        <f t="shared" si="196"/>
        <v>-2.4578947368421105</v>
      </c>
      <c r="T440" s="104">
        <f t="shared" si="197"/>
        <v>652.17391304347825</v>
      </c>
      <c r="U440" s="124">
        <f t="shared" si="203"/>
        <v>45</v>
      </c>
      <c r="V440" s="96">
        <f t="shared" si="204"/>
        <v>25.5</v>
      </c>
      <c r="W440" s="124">
        <f t="shared" si="205"/>
        <v>-1.4157894736842209</v>
      </c>
      <c r="X440" s="96">
        <f t="shared" si="211"/>
        <v>3.7124156545209077</v>
      </c>
      <c r="Y440" s="34">
        <f t="shared" si="198"/>
        <v>-723.92105263157703</v>
      </c>
      <c r="Z440" s="96">
        <f t="shared" si="199"/>
        <v>40</v>
      </c>
      <c r="AA440" s="96">
        <f t="shared" si="207"/>
        <v>15.549466759002822</v>
      </c>
      <c r="AC440" s="104">
        <f t="shared" si="191"/>
        <v>1042.7168616663721</v>
      </c>
      <c r="AD440" s="104">
        <f t="shared" si="200"/>
        <v>-483.25577281030513</v>
      </c>
    </row>
    <row r="441" spans="1:30" x14ac:dyDescent="0.25">
      <c r="A441" s="97">
        <v>-3.5</v>
      </c>
      <c r="B441" s="97">
        <v>16.1999999999999</v>
      </c>
      <c r="C441" s="130" t="s">
        <v>23</v>
      </c>
      <c r="D441" s="113" t="s">
        <v>1</v>
      </c>
      <c r="E441" s="100">
        <f t="shared" si="192"/>
        <v>95</v>
      </c>
      <c r="F441" s="101" t="s">
        <v>20</v>
      </c>
      <c r="G441" s="119">
        <f t="shared" si="208"/>
        <v>0.17766497461929023</v>
      </c>
      <c r="H441" s="115">
        <f t="shared" si="209"/>
        <v>7.6142131979695812E-2</v>
      </c>
      <c r="I441" s="119">
        <f t="shared" si="187"/>
        <v>-32.340833333333002</v>
      </c>
      <c r="J441" s="115">
        <f t="shared" si="188"/>
        <v>7.387499999999962</v>
      </c>
      <c r="K441" s="103">
        <f t="shared" si="189"/>
        <v>0.4375</v>
      </c>
      <c r="L441" s="115">
        <f t="shared" si="190"/>
        <v>0.14382402707275876</v>
      </c>
      <c r="M441" s="104">
        <f t="shared" si="193"/>
        <v>1161.379018612527</v>
      </c>
      <c r="N441" s="96">
        <f t="shared" si="210"/>
        <v>42.97924753657805</v>
      </c>
      <c r="O441" s="96">
        <f t="shared" si="201"/>
        <v>16.1999999999999</v>
      </c>
      <c r="P441" s="104">
        <f t="shared" si="202"/>
        <v>0</v>
      </c>
      <c r="Q441" s="103">
        <f t="shared" si="194"/>
        <v>-45</v>
      </c>
      <c r="R441" s="96">
        <f t="shared" si="195"/>
        <v>0</v>
      </c>
      <c r="S441" s="124">
        <f t="shared" si="196"/>
        <v>-2.4631578947368471</v>
      </c>
      <c r="T441" s="104">
        <f t="shared" si="197"/>
        <v>652.17391304347825</v>
      </c>
      <c r="U441" s="124">
        <f t="shared" si="203"/>
        <v>45</v>
      </c>
      <c r="V441" s="96">
        <f t="shared" si="204"/>
        <v>25.5</v>
      </c>
      <c r="W441" s="124">
        <f t="shared" si="205"/>
        <v>-1.4263157894736946</v>
      </c>
      <c r="X441" s="96">
        <f t="shared" si="211"/>
        <v>3.701889338731434</v>
      </c>
      <c r="Y441" s="34">
        <f t="shared" si="198"/>
        <v>-721.86842105262963</v>
      </c>
      <c r="Z441" s="96">
        <f t="shared" si="199"/>
        <v>40</v>
      </c>
      <c r="AA441" s="96">
        <f t="shared" si="207"/>
        <v>15.601267313019441</v>
      </c>
      <c r="AC441" s="104">
        <f t="shared" si="191"/>
        <v>1050.5832432903562</v>
      </c>
      <c r="AD441" s="104">
        <f t="shared" si="200"/>
        <v>-486.16734877066449</v>
      </c>
    </row>
    <row r="442" spans="1:30" x14ac:dyDescent="0.25">
      <c r="A442" s="97">
        <v>-3.5</v>
      </c>
      <c r="B442" s="96">
        <v>16.099999999999898</v>
      </c>
      <c r="C442" s="130" t="s">
        <v>23</v>
      </c>
      <c r="D442" s="113" t="s">
        <v>1</v>
      </c>
      <c r="E442" s="100">
        <f t="shared" si="192"/>
        <v>95</v>
      </c>
      <c r="F442" s="101" t="s">
        <v>20</v>
      </c>
      <c r="G442" s="119">
        <f t="shared" si="208"/>
        <v>0.17857142857142949</v>
      </c>
      <c r="H442" s="115">
        <f t="shared" si="209"/>
        <v>7.6530612244898349E-2</v>
      </c>
      <c r="I442" s="119">
        <f t="shared" si="187"/>
        <v>-32.013333333333001</v>
      </c>
      <c r="J442" s="115">
        <f t="shared" si="188"/>
        <v>7.3499999999999641</v>
      </c>
      <c r="K442" s="103">
        <f t="shared" si="189"/>
        <v>0.4375</v>
      </c>
      <c r="L442" s="115">
        <f t="shared" si="190"/>
        <v>0.1445578231292525</v>
      </c>
      <c r="M442" s="104">
        <f t="shared" si="193"/>
        <v>1167.3044217687138</v>
      </c>
      <c r="N442" s="96">
        <f t="shared" si="210"/>
        <v>42.943427370948335</v>
      </c>
      <c r="O442" s="96">
        <f t="shared" si="201"/>
        <v>16.099999999999898</v>
      </c>
      <c r="P442" s="104">
        <f t="shared" si="202"/>
        <v>0</v>
      </c>
      <c r="Q442" s="103">
        <f t="shared" si="194"/>
        <v>-45</v>
      </c>
      <c r="R442" s="96">
        <f t="shared" si="195"/>
        <v>0</v>
      </c>
      <c r="S442" s="124">
        <f t="shared" si="196"/>
        <v>-2.4684210526315842</v>
      </c>
      <c r="T442" s="104">
        <f t="shared" si="197"/>
        <v>652.17391304347825</v>
      </c>
      <c r="U442" s="124">
        <f t="shared" si="203"/>
        <v>45</v>
      </c>
      <c r="V442" s="96">
        <f t="shared" si="204"/>
        <v>25.5</v>
      </c>
      <c r="W442" s="124">
        <f t="shared" si="205"/>
        <v>-1.4368421052631684</v>
      </c>
      <c r="X442" s="96">
        <f t="shared" si="211"/>
        <v>3.6913630229419603</v>
      </c>
      <c r="Y442" s="34">
        <f t="shared" si="198"/>
        <v>-719.81578947368234</v>
      </c>
      <c r="Z442" s="96">
        <f t="shared" si="199"/>
        <v>40</v>
      </c>
      <c r="AA442" s="96">
        <f t="shared" si="207"/>
        <v>15.652126038781214</v>
      </c>
      <c r="AC442" s="104">
        <f t="shared" si="191"/>
        <v>1058.5104192997285</v>
      </c>
      <c r="AD442" s="104">
        <f t="shared" si="200"/>
        <v>-489.09662122469587</v>
      </c>
    </row>
    <row r="443" spans="1:30" x14ac:dyDescent="0.25">
      <c r="A443" s="97">
        <v>-3.5</v>
      </c>
      <c r="B443" s="96">
        <v>15.999999999999901</v>
      </c>
      <c r="C443" s="130" t="s">
        <v>23</v>
      </c>
      <c r="D443" s="113" t="s">
        <v>1</v>
      </c>
      <c r="E443" s="100">
        <f t="shared" si="192"/>
        <v>95</v>
      </c>
      <c r="F443" s="101" t="s">
        <v>20</v>
      </c>
      <c r="G443" s="119">
        <f t="shared" si="208"/>
        <v>0.1794871794871804</v>
      </c>
      <c r="H443" s="115">
        <f t="shared" si="209"/>
        <v>7.6923076923077316E-2</v>
      </c>
      <c r="I443" s="119">
        <f t="shared" si="187"/>
        <v>-31.687499999999677</v>
      </c>
      <c r="J443" s="115">
        <f t="shared" si="188"/>
        <v>7.3124999999999645</v>
      </c>
      <c r="K443" s="103">
        <f t="shared" si="189"/>
        <v>0.4375</v>
      </c>
      <c r="L443" s="115">
        <f t="shared" si="190"/>
        <v>0.14529914529914606</v>
      </c>
      <c r="M443" s="104">
        <f t="shared" si="193"/>
        <v>1173.2905982906045</v>
      </c>
      <c r="N443" s="96">
        <f t="shared" si="210"/>
        <v>42.907239819004488</v>
      </c>
      <c r="O443" s="96">
        <f t="shared" si="201"/>
        <v>15.999999999999901</v>
      </c>
      <c r="P443" s="104">
        <f t="shared" si="202"/>
        <v>0</v>
      </c>
      <c r="Q443" s="103">
        <f t="shared" si="194"/>
        <v>-45</v>
      </c>
      <c r="R443" s="96">
        <f t="shared" si="195"/>
        <v>0</v>
      </c>
      <c r="S443" s="124">
        <f t="shared" si="196"/>
        <v>-2.4736842105263213</v>
      </c>
      <c r="T443" s="104">
        <f t="shared" si="197"/>
        <v>652.17391304347825</v>
      </c>
      <c r="U443" s="124">
        <f t="shared" si="203"/>
        <v>45</v>
      </c>
      <c r="V443" s="96">
        <f t="shared" si="204"/>
        <v>25.5</v>
      </c>
      <c r="W443" s="124">
        <f t="shared" si="205"/>
        <v>-1.4473684210526421</v>
      </c>
      <c r="X443" s="96">
        <f t="shared" si="211"/>
        <v>3.6808367071524866</v>
      </c>
      <c r="Y443" s="34">
        <f t="shared" si="198"/>
        <v>-717.76315789473483</v>
      </c>
      <c r="Z443" s="96">
        <f t="shared" si="199"/>
        <v>40</v>
      </c>
      <c r="AA443" s="96">
        <f t="shared" si="207"/>
        <v>15.702042936288139</v>
      </c>
      <c r="AC443" s="104">
        <f t="shared" si="191"/>
        <v>1066.4993105030599</v>
      </c>
      <c r="AD443" s="104">
        <f t="shared" si="200"/>
        <v>-492.04379131953829</v>
      </c>
    </row>
    <row r="444" spans="1:30" x14ac:dyDescent="0.25">
      <c r="A444" s="97">
        <v>-3.5</v>
      </c>
      <c r="B444" s="97">
        <v>15.899999999999901</v>
      </c>
      <c r="C444" s="130" t="s">
        <v>23</v>
      </c>
      <c r="D444" s="113" t="s">
        <v>1</v>
      </c>
      <c r="E444" s="100">
        <f t="shared" si="192"/>
        <v>95</v>
      </c>
      <c r="F444" s="101" t="s">
        <v>20</v>
      </c>
      <c r="G444" s="119">
        <f t="shared" si="208"/>
        <v>0.18041237113402156</v>
      </c>
      <c r="H444" s="115">
        <f t="shared" si="209"/>
        <v>7.7319587628866385E-2</v>
      </c>
      <c r="I444" s="119">
        <f t="shared" si="187"/>
        <v>-31.363333333333006</v>
      </c>
      <c r="J444" s="115">
        <f t="shared" si="188"/>
        <v>7.2749999999999631</v>
      </c>
      <c r="K444" s="103">
        <f t="shared" si="189"/>
        <v>0.4375</v>
      </c>
      <c r="L444" s="115">
        <f t="shared" si="190"/>
        <v>0.1460481099656365</v>
      </c>
      <c r="M444" s="104">
        <f t="shared" si="193"/>
        <v>1179.3384879725147</v>
      </c>
      <c r="N444" s="96">
        <f t="shared" si="210"/>
        <v>42.870679199514818</v>
      </c>
      <c r="O444" s="96">
        <f t="shared" si="201"/>
        <v>15.899999999999899</v>
      </c>
      <c r="P444" s="104">
        <f t="shared" si="202"/>
        <v>0</v>
      </c>
      <c r="Q444" s="103">
        <f t="shared" si="194"/>
        <v>-45</v>
      </c>
      <c r="R444" s="96">
        <f t="shared" si="195"/>
        <v>0</v>
      </c>
      <c r="S444" s="124">
        <f t="shared" si="196"/>
        <v>-2.4789473684210579</v>
      </c>
      <c r="T444" s="104">
        <f t="shared" si="197"/>
        <v>652.17391304347825</v>
      </c>
      <c r="U444" s="124">
        <f t="shared" si="203"/>
        <v>45</v>
      </c>
      <c r="V444" s="96">
        <f t="shared" si="204"/>
        <v>25.5</v>
      </c>
      <c r="W444" s="124">
        <f t="shared" si="205"/>
        <v>-1.4578947368421158</v>
      </c>
      <c r="X444" s="96">
        <f t="shared" si="211"/>
        <v>3.6703103913630128</v>
      </c>
      <c r="Y444" s="34">
        <f t="shared" si="198"/>
        <v>-715.71052631578755</v>
      </c>
      <c r="Z444" s="96">
        <f t="shared" si="199"/>
        <v>40</v>
      </c>
      <c r="AA444" s="96">
        <f t="shared" si="207"/>
        <v>15.751018005540216</v>
      </c>
      <c r="AC444" s="104">
        <f t="shared" si="191"/>
        <v>1074.5508566946653</v>
      </c>
      <c r="AD444" s="104">
        <f t="shared" si="200"/>
        <v>-495.00906299613956</v>
      </c>
    </row>
    <row r="445" spans="1:30" x14ac:dyDescent="0.25">
      <c r="A445" s="97">
        <v>-3.5</v>
      </c>
      <c r="B445" s="96">
        <v>15.799999999999899</v>
      </c>
      <c r="C445" s="130" t="s">
        <v>23</v>
      </c>
      <c r="D445" s="113" t="s">
        <v>1</v>
      </c>
      <c r="E445" s="100">
        <f t="shared" si="192"/>
        <v>95</v>
      </c>
      <c r="F445" s="101" t="s">
        <v>20</v>
      </c>
      <c r="G445" s="119">
        <f t="shared" si="208"/>
        <v>0.18134715025906831</v>
      </c>
      <c r="H445" s="115">
        <f t="shared" si="209"/>
        <v>7.7720207253886425E-2</v>
      </c>
      <c r="I445" s="119">
        <f t="shared" ref="I445:I508" si="212">-((A445-B445)^2/(3*$B$10^2))</f>
        <v>-31.040833333333001</v>
      </c>
      <c r="J445" s="115">
        <f t="shared" ref="J445:J508" si="213">((A445^2-A445*B445)/$B$10^2)-((A445-B445)/$B$10)</f>
        <v>7.2374999999999616</v>
      </c>
      <c r="K445" s="103">
        <f t="shared" ref="K445:K508" si="214">(2*A445/$B$10)-(A445^2/$B$10^2)</f>
        <v>0.4375</v>
      </c>
      <c r="L445" s="115">
        <f t="shared" ref="L445:L508" si="215">(I445*(G445^3-H445^3)+J445*(G445^2-H445^2)+K445*(G445-H445)+H445)</f>
        <v>0.14680483592400767</v>
      </c>
      <c r="M445" s="104">
        <f t="shared" si="193"/>
        <v>1185.4490500863619</v>
      </c>
      <c r="N445" s="96">
        <f t="shared" si="210"/>
        <v>42.833739713501942</v>
      </c>
      <c r="O445" s="96">
        <f t="shared" si="201"/>
        <v>15.799999999999898</v>
      </c>
      <c r="P445" s="104">
        <f t="shared" si="202"/>
        <v>0</v>
      </c>
      <c r="Q445" s="103">
        <f t="shared" si="194"/>
        <v>-45</v>
      </c>
      <c r="R445" s="96">
        <f t="shared" si="195"/>
        <v>0</v>
      </c>
      <c r="S445" s="124">
        <f t="shared" si="196"/>
        <v>-2.4842105263157945</v>
      </c>
      <c r="T445" s="104">
        <f t="shared" si="197"/>
        <v>652.17391304347825</v>
      </c>
      <c r="U445" s="124">
        <f t="shared" si="203"/>
        <v>45</v>
      </c>
      <c r="V445" s="96">
        <f t="shared" si="204"/>
        <v>25.5</v>
      </c>
      <c r="W445" s="124">
        <f t="shared" si="205"/>
        <v>-1.4684210526315895</v>
      </c>
      <c r="X445" s="96">
        <f t="shared" si="211"/>
        <v>3.6597840755735391</v>
      </c>
      <c r="Y445" s="34">
        <f t="shared" si="198"/>
        <v>-713.65789473684015</v>
      </c>
      <c r="Z445" s="96">
        <f t="shared" si="199"/>
        <v>40</v>
      </c>
      <c r="AA445" s="96">
        <f t="shared" si="207"/>
        <v>15.799051246537443</v>
      </c>
      <c r="AC445" s="104">
        <f t="shared" ref="AC445:AC508" si="216">M445+P445-R445+T445-V445+Y445-AA445</f>
        <v>1082.6660171464625</v>
      </c>
      <c r="AD445" s="104">
        <f t="shared" si="200"/>
        <v>-497.99264302638767</v>
      </c>
    </row>
    <row r="446" spans="1:30" x14ac:dyDescent="0.25">
      <c r="A446" s="97">
        <v>-3.5</v>
      </c>
      <c r="B446" s="96">
        <v>15.6999999999999</v>
      </c>
      <c r="C446" s="130" t="s">
        <v>23</v>
      </c>
      <c r="D446" s="113" t="s">
        <v>1</v>
      </c>
      <c r="E446" s="100">
        <f t="shared" ref="E446:E509" si="217">IF(C446="h",$AG$5,IF(C446="d",$AG$5-$AG$10,E445+($AG$10/4)))</f>
        <v>95</v>
      </c>
      <c r="F446" s="101" t="s">
        <v>20</v>
      </c>
      <c r="G446" s="119">
        <f t="shared" si="208"/>
        <v>0.18229166666666763</v>
      </c>
      <c r="H446" s="115">
        <f t="shared" si="209"/>
        <v>7.8125000000000402E-2</v>
      </c>
      <c r="I446" s="119">
        <f t="shared" si="212"/>
        <v>-30.719999999999683</v>
      </c>
      <c r="J446" s="115">
        <f t="shared" si="213"/>
        <v>7.199999999999962</v>
      </c>
      <c r="K446" s="103">
        <f t="shared" si="214"/>
        <v>0.4375</v>
      </c>
      <c r="L446" s="115">
        <f t="shared" si="215"/>
        <v>0.14756944444444514</v>
      </c>
      <c r="M446" s="104">
        <f t="shared" ref="M446:M509" si="218">$AG$4*$AG$1*E446*L446</f>
        <v>1191.6232638888946</v>
      </c>
      <c r="N446" s="96">
        <f t="shared" si="210"/>
        <v>42.796415441176428</v>
      </c>
      <c r="O446" s="96">
        <f t="shared" si="201"/>
        <v>15.6999999999999</v>
      </c>
      <c r="P446" s="104">
        <f t="shared" si="202"/>
        <v>0</v>
      </c>
      <c r="Q446" s="103">
        <f t="shared" ref="Q446:Q509" si="219">-($AG$5/2)+$AG$10</f>
        <v>-45</v>
      </c>
      <c r="R446" s="96">
        <f t="shared" ref="R446:R509" si="220">IF(O446&lt;0,IF(O446&lt;$B$10,$AG$1,$AG$1*(1-(1-(O446/$B$10))^2)),0)*$AG$11</f>
        <v>0</v>
      </c>
      <c r="S446" s="124">
        <f t="shared" ref="S446:S509" si="221">A446-((A446-B446)/E446)*$AG$7</f>
        <v>-2.4894736842105316</v>
      </c>
      <c r="T446" s="104">
        <f t="shared" ref="T446:T509" si="222">IF(S446&lt;0,IF(S446&lt;-2.174,$AG$2,S446*(10^-3)*$AG$3*(-1)),IF(S446&gt;2.174,$AG$2*(-1),S446*(10^-3)*$AG$3*(-1)))*$AG$8</f>
        <v>652.17391304347825</v>
      </c>
      <c r="U446" s="124">
        <f t="shared" si="203"/>
        <v>45</v>
      </c>
      <c r="V446" s="96">
        <f t="shared" si="204"/>
        <v>25.5</v>
      </c>
      <c r="W446" s="124">
        <f t="shared" si="205"/>
        <v>-1.4789473684210632</v>
      </c>
      <c r="X446" s="96">
        <f t="shared" si="211"/>
        <v>3.6492577597840654</v>
      </c>
      <c r="Y446" s="34">
        <f t="shared" ref="Y446:Y509" si="223">IF(X446&lt;0,IF(X446&lt;-$AK$10,$AK$11,X446*(10^-3)*$AK$12*(-1)),IF(X446&gt;$AK$10,$AK$11*(-1),X446*(10^-3)*$AK$12*(-1)))*$AK$7</f>
        <v>-711.60526315789275</v>
      </c>
      <c r="Z446" s="96">
        <f t="shared" ref="Z446:Z509" si="224">($AG$5/2)-$AK$8</f>
        <v>40</v>
      </c>
      <c r="AA446" s="96">
        <f t="shared" si="207"/>
        <v>15.846142659279824</v>
      </c>
      <c r="AC446" s="104">
        <f t="shared" si="216"/>
        <v>1090.8457711152003</v>
      </c>
      <c r="AD446" s="104">
        <f t="shared" ref="AD446:AD509" si="225">-(M446*N446+(P446-R446)*Q446+(T446-V446)*U446+(Y446-AA446)*Z446)/100</f>
        <v>-500.99474105029361</v>
      </c>
    </row>
    <row r="447" spans="1:30" x14ac:dyDescent="0.25">
      <c r="A447" s="97">
        <v>-3.5</v>
      </c>
      <c r="B447" s="97">
        <v>15.5999999999999</v>
      </c>
      <c r="C447" s="130" t="s">
        <v>23</v>
      </c>
      <c r="D447" s="113" t="s">
        <v>1</v>
      </c>
      <c r="E447" s="100">
        <f t="shared" si="217"/>
        <v>95</v>
      </c>
      <c r="F447" s="101" t="s">
        <v>20</v>
      </c>
      <c r="G447" s="119">
        <f t="shared" si="208"/>
        <v>0.18324607329843026</v>
      </c>
      <c r="H447" s="115">
        <f t="shared" si="209"/>
        <v>7.8534031413612967E-2</v>
      </c>
      <c r="I447" s="119">
        <f t="shared" si="212"/>
        <v>-30.400833333333022</v>
      </c>
      <c r="J447" s="115">
        <f t="shared" si="213"/>
        <v>7.1624999999999623</v>
      </c>
      <c r="K447" s="103">
        <f t="shared" si="214"/>
        <v>0.4375</v>
      </c>
      <c r="L447" s="115">
        <f t="shared" si="215"/>
        <v>0.14834205933682443</v>
      </c>
      <c r="M447" s="104">
        <f t="shared" si="218"/>
        <v>1197.8621291448574</v>
      </c>
      <c r="N447" s="96">
        <f t="shared" si="210"/>
        <v>42.758700338774212</v>
      </c>
      <c r="O447" s="96">
        <f t="shared" ref="O447:O510" si="226">A447-((A447-B447)/E447)*($AG$5-$AG$10)</f>
        <v>15.599999999999902</v>
      </c>
      <c r="P447" s="104">
        <f t="shared" ref="P447:P510" si="227">IF(O447&lt;0,IF(O447&lt;-2.174,$AG$2,O447*(10^-3)*$AG$3*(-1)),IF(O447&gt;2.174,$AG$2*(-1),O447*(10^-3)*$AG$3*(-1)))*$AG$11</f>
        <v>0</v>
      </c>
      <c r="Q447" s="103">
        <f t="shared" si="219"/>
        <v>-45</v>
      </c>
      <c r="R447" s="96">
        <f t="shared" si="220"/>
        <v>0</v>
      </c>
      <c r="S447" s="124">
        <f t="shared" si="221"/>
        <v>-2.4947368421052682</v>
      </c>
      <c r="T447" s="104">
        <f t="shared" si="222"/>
        <v>652.17391304347825</v>
      </c>
      <c r="U447" s="124">
        <f t="shared" ref="U447:U510" si="228">($AG$5/2)-$AG$7</f>
        <v>45</v>
      </c>
      <c r="V447" s="96">
        <f t="shared" ref="V447:V510" si="229">IF(S447&lt;0,IF(S447&lt;$B$10,$AG$1,$AG$1*(1-(1-(S447/$B$10))^2)),0)*$AG$8</f>
        <v>25.5</v>
      </c>
      <c r="W447" s="124">
        <f t="shared" ref="W447:W510" si="230">A447-((A447-B447)/E447)*$AK$8</f>
        <v>-1.4894736842105365</v>
      </c>
      <c r="X447" s="96">
        <f t="shared" si="211"/>
        <v>3.6387314439945921</v>
      </c>
      <c r="Y447" s="34">
        <f t="shared" si="223"/>
        <v>-709.55263157894547</v>
      </c>
      <c r="Z447" s="96">
        <f t="shared" si="224"/>
        <v>40</v>
      </c>
      <c r="AA447" s="96">
        <f t="shared" ref="AA447:AA510" si="231">IF(W447&lt;0,IF(W447&lt;$B$10,$AG$1,$AG$1*(1-(1-(W447/$B$10))^2)),0)*$AK$7</f>
        <v>15.892292243767356</v>
      </c>
      <c r="AC447" s="104">
        <f t="shared" si="216"/>
        <v>1099.0911183656228</v>
      </c>
      <c r="AD447" s="104">
        <f t="shared" si="225"/>
        <v>-504.01556961319034</v>
      </c>
    </row>
    <row r="448" spans="1:30" x14ac:dyDescent="0.25">
      <c r="A448" s="97">
        <v>-3.5</v>
      </c>
      <c r="B448" s="96">
        <v>15.499999999999901</v>
      </c>
      <c r="C448" s="130" t="s">
        <v>23</v>
      </c>
      <c r="D448" s="113" t="s">
        <v>1</v>
      </c>
      <c r="E448" s="100">
        <f t="shared" si="217"/>
        <v>95</v>
      </c>
      <c r="F448" s="101" t="s">
        <v>20</v>
      </c>
      <c r="G448" s="119">
        <f t="shared" ref="G448:G511" si="232">A448/(A448-B448)</f>
        <v>0.18421052631579043</v>
      </c>
      <c r="H448" s="115">
        <f t="shared" ref="H448:H511" si="233">(A448-$B$10)/(A448-B448)</f>
        <v>7.8947368421053044E-2</v>
      </c>
      <c r="I448" s="119">
        <f t="shared" si="212"/>
        <v>-30.08333333333302</v>
      </c>
      <c r="J448" s="115">
        <f t="shared" si="213"/>
        <v>7.1249999999999645</v>
      </c>
      <c r="K448" s="103">
        <f t="shared" si="214"/>
        <v>0.4375</v>
      </c>
      <c r="L448" s="115">
        <f t="shared" si="215"/>
        <v>0.14912280701754471</v>
      </c>
      <c r="M448" s="104">
        <f t="shared" si="218"/>
        <v>1204.1666666666736</v>
      </c>
      <c r="N448" s="96">
        <f t="shared" ref="N448:N511" si="234">($AG$5/2)-($AG$4*$AG$1*E448^2*((3/4)*I448*(G448^4-H448^4)+(2/3)*J448*(G448^3-H448^3)+(1/2)*K448*(G448^2-H448^2)+(H448^2/2))/M448)</f>
        <v>42.720588235294088</v>
      </c>
      <c r="O448" s="96">
        <f t="shared" si="226"/>
        <v>15.499999999999901</v>
      </c>
      <c r="P448" s="104">
        <f t="shared" si="227"/>
        <v>0</v>
      </c>
      <c r="Q448" s="103">
        <f t="shared" si="219"/>
        <v>-45</v>
      </c>
      <c r="R448" s="96">
        <f t="shared" si="220"/>
        <v>0</v>
      </c>
      <c r="S448" s="124">
        <f t="shared" si="221"/>
        <v>-2.5000000000000053</v>
      </c>
      <c r="T448" s="104">
        <f t="shared" si="222"/>
        <v>652.17391304347825</v>
      </c>
      <c r="U448" s="124">
        <f t="shared" si="228"/>
        <v>45</v>
      </c>
      <c r="V448" s="96">
        <f t="shared" si="229"/>
        <v>25.5</v>
      </c>
      <c r="W448" s="124">
        <f t="shared" si="230"/>
        <v>-1.5000000000000104</v>
      </c>
      <c r="X448" s="96">
        <f t="shared" si="211"/>
        <v>3.628205128205118</v>
      </c>
      <c r="Y448" s="34">
        <f t="shared" si="223"/>
        <v>-707.49999999999795</v>
      </c>
      <c r="Z448" s="96">
        <f t="shared" si="224"/>
        <v>40</v>
      </c>
      <c r="AA448" s="96">
        <f t="shared" si="231"/>
        <v>15.937500000000044</v>
      </c>
      <c r="AC448" s="104">
        <f t="shared" si="216"/>
        <v>1107.4030797101539</v>
      </c>
      <c r="AD448" s="104">
        <f t="shared" si="225"/>
        <v>-507.05534420290201</v>
      </c>
    </row>
    <row r="449" spans="1:30" x14ac:dyDescent="0.25">
      <c r="A449" s="97">
        <v>-3.5</v>
      </c>
      <c r="B449" s="96">
        <v>15.399999999999901</v>
      </c>
      <c r="C449" s="130" t="s">
        <v>23</v>
      </c>
      <c r="D449" s="113" t="s">
        <v>1</v>
      </c>
      <c r="E449" s="100">
        <f t="shared" si="217"/>
        <v>95</v>
      </c>
      <c r="F449" s="101" t="s">
        <v>20</v>
      </c>
      <c r="G449" s="119">
        <f t="shared" si="232"/>
        <v>0.18518518518518617</v>
      </c>
      <c r="H449" s="115">
        <f t="shared" si="233"/>
        <v>7.9365079365079791E-2</v>
      </c>
      <c r="I449" s="119">
        <f t="shared" si="212"/>
        <v>-29.767499999999682</v>
      </c>
      <c r="J449" s="115">
        <f t="shared" si="213"/>
        <v>7.0874999999999631</v>
      </c>
      <c r="K449" s="103">
        <f t="shared" si="214"/>
        <v>0.4375</v>
      </c>
      <c r="L449" s="115">
        <f t="shared" si="215"/>
        <v>0.14991181657848407</v>
      </c>
      <c r="M449" s="104">
        <f t="shared" si="218"/>
        <v>1210.5379188712589</v>
      </c>
      <c r="N449" s="96">
        <f t="shared" si="234"/>
        <v>42.682072829131613</v>
      </c>
      <c r="O449" s="96">
        <f t="shared" si="226"/>
        <v>15.399999999999899</v>
      </c>
      <c r="P449" s="104">
        <f t="shared" si="227"/>
        <v>0</v>
      </c>
      <c r="Q449" s="103">
        <f t="shared" si="219"/>
        <v>-45</v>
      </c>
      <c r="R449" s="96">
        <f t="shared" si="220"/>
        <v>0</v>
      </c>
      <c r="S449" s="124">
        <f t="shared" si="221"/>
        <v>-2.505263157894742</v>
      </c>
      <c r="T449" s="104">
        <f t="shared" si="222"/>
        <v>652.17391304347825</v>
      </c>
      <c r="U449" s="124">
        <f t="shared" si="228"/>
        <v>45</v>
      </c>
      <c r="V449" s="96">
        <f t="shared" si="229"/>
        <v>25.5</v>
      </c>
      <c r="W449" s="124">
        <f t="shared" si="230"/>
        <v>-1.5105263157894844</v>
      </c>
      <c r="X449" s="96">
        <f t="shared" si="211"/>
        <v>3.6176788124156443</v>
      </c>
      <c r="Y449" s="34">
        <f t="shared" si="223"/>
        <v>-705.44736842105067</v>
      </c>
      <c r="Z449" s="96">
        <f t="shared" si="224"/>
        <v>40</v>
      </c>
      <c r="AA449" s="96">
        <f t="shared" si="231"/>
        <v>15.981765927977882</v>
      </c>
      <c r="AC449" s="104">
        <f t="shared" si="216"/>
        <v>1115.7826975657085</v>
      </c>
      <c r="AD449" s="104">
        <f t="shared" si="225"/>
        <v>-510.11428328683871</v>
      </c>
    </row>
    <row r="450" spans="1:30" x14ac:dyDescent="0.25">
      <c r="A450" s="97">
        <v>-3.5</v>
      </c>
      <c r="B450" s="97">
        <v>15.299999999999899</v>
      </c>
      <c r="C450" s="130" t="s">
        <v>23</v>
      </c>
      <c r="D450" s="113" t="s">
        <v>1</v>
      </c>
      <c r="E450" s="100">
        <f t="shared" si="217"/>
        <v>95</v>
      </c>
      <c r="F450" s="101" t="s">
        <v>20</v>
      </c>
      <c r="G450" s="119">
        <f t="shared" si="232"/>
        <v>0.18617021276595846</v>
      </c>
      <c r="H450" s="115">
        <f t="shared" si="233"/>
        <v>7.9787234042553626E-2</v>
      </c>
      <c r="I450" s="119">
        <f t="shared" si="212"/>
        <v>-29.45333333333301</v>
      </c>
      <c r="J450" s="115">
        <f t="shared" si="213"/>
        <v>7.0499999999999616</v>
      </c>
      <c r="K450" s="103">
        <f t="shared" si="214"/>
        <v>0.4375</v>
      </c>
      <c r="L450" s="115">
        <f t="shared" si="215"/>
        <v>0.15070921985815683</v>
      </c>
      <c r="M450" s="104">
        <f t="shared" si="218"/>
        <v>1216.9769503546163</v>
      </c>
      <c r="N450" s="96">
        <f t="shared" si="234"/>
        <v>42.643147684605715</v>
      </c>
      <c r="O450" s="96">
        <f t="shared" si="226"/>
        <v>15.299999999999898</v>
      </c>
      <c r="P450" s="104">
        <f t="shared" si="227"/>
        <v>0</v>
      </c>
      <c r="Q450" s="103">
        <f t="shared" si="219"/>
        <v>-45</v>
      </c>
      <c r="R450" s="96">
        <f t="shared" si="220"/>
        <v>0</v>
      </c>
      <c r="S450" s="124">
        <f t="shared" si="221"/>
        <v>-2.510526315789479</v>
      </c>
      <c r="T450" s="104">
        <f t="shared" si="222"/>
        <v>652.17391304347825</v>
      </c>
      <c r="U450" s="124">
        <f t="shared" si="228"/>
        <v>45</v>
      </c>
      <c r="V450" s="96">
        <f t="shared" si="229"/>
        <v>25.5</v>
      </c>
      <c r="W450" s="124">
        <f t="shared" si="230"/>
        <v>-1.5210526315789581</v>
      </c>
      <c r="X450" s="96">
        <f t="shared" si="211"/>
        <v>3.6071524966261705</v>
      </c>
      <c r="Y450" s="34">
        <f t="shared" si="223"/>
        <v>-703.39473684210316</v>
      </c>
      <c r="Z450" s="96">
        <f t="shared" si="224"/>
        <v>40</v>
      </c>
      <c r="AA450" s="96">
        <f t="shared" si="231"/>
        <v>16.025090027700873</v>
      </c>
      <c r="AC450" s="104">
        <f t="shared" si="216"/>
        <v>1124.2310365282906</v>
      </c>
      <c r="AD450" s="104">
        <f t="shared" si="225"/>
        <v>-513.19260834897341</v>
      </c>
    </row>
    <row r="451" spans="1:30" x14ac:dyDescent="0.25">
      <c r="A451" s="97">
        <v>-3.5</v>
      </c>
      <c r="B451" s="96">
        <v>15.1999999999999</v>
      </c>
      <c r="C451" s="130" t="s">
        <v>23</v>
      </c>
      <c r="D451" s="113" t="s">
        <v>1</v>
      </c>
      <c r="E451" s="100">
        <f t="shared" si="217"/>
        <v>95</v>
      </c>
      <c r="F451" s="101" t="s">
        <v>20</v>
      </c>
      <c r="G451" s="119">
        <f t="shared" si="232"/>
        <v>0.18716577540107052</v>
      </c>
      <c r="H451" s="115">
        <f t="shared" si="233"/>
        <v>8.021390374331594E-2</v>
      </c>
      <c r="I451" s="119">
        <f t="shared" si="212"/>
        <v>-29.140833333333021</v>
      </c>
      <c r="J451" s="115">
        <f t="shared" si="213"/>
        <v>7.012499999999962</v>
      </c>
      <c r="K451" s="103">
        <f t="shared" si="214"/>
        <v>0.4375</v>
      </c>
      <c r="L451" s="115">
        <f t="shared" si="215"/>
        <v>0.15151515151515232</v>
      </c>
      <c r="M451" s="104">
        <f t="shared" si="218"/>
        <v>1223.4848484848551</v>
      </c>
      <c r="N451" s="96">
        <f t="shared" si="234"/>
        <v>42.603806228373671</v>
      </c>
      <c r="O451" s="96">
        <f t="shared" si="226"/>
        <v>15.1999999999999</v>
      </c>
      <c r="P451" s="104">
        <f t="shared" si="227"/>
        <v>0</v>
      </c>
      <c r="Q451" s="103">
        <f t="shared" si="219"/>
        <v>-45</v>
      </c>
      <c r="R451" s="96">
        <f t="shared" si="220"/>
        <v>0</v>
      </c>
      <c r="S451" s="124">
        <f t="shared" si="221"/>
        <v>-2.5157894736842157</v>
      </c>
      <c r="T451" s="104">
        <f t="shared" si="222"/>
        <v>652.17391304347825</v>
      </c>
      <c r="U451" s="124">
        <f t="shared" si="228"/>
        <v>45</v>
      </c>
      <c r="V451" s="96">
        <f t="shared" si="229"/>
        <v>25.5</v>
      </c>
      <c r="W451" s="124">
        <f t="shared" si="230"/>
        <v>-1.5315789473684316</v>
      </c>
      <c r="X451" s="96">
        <f t="shared" si="211"/>
        <v>3.5966261808366973</v>
      </c>
      <c r="Y451" s="34">
        <f t="shared" si="223"/>
        <v>-701.34210526315599</v>
      </c>
      <c r="Z451" s="96">
        <f t="shared" si="224"/>
        <v>40</v>
      </c>
      <c r="AA451" s="96">
        <f t="shared" si="231"/>
        <v>16.067472299169015</v>
      </c>
      <c r="AC451" s="104">
        <f t="shared" si="216"/>
        <v>1132.7491839660083</v>
      </c>
      <c r="AD451" s="104">
        <f t="shared" si="225"/>
        <v>-516.29054392663409</v>
      </c>
    </row>
    <row r="452" spans="1:30" x14ac:dyDescent="0.25">
      <c r="A452" s="97">
        <v>-3.5</v>
      </c>
      <c r="B452" s="96">
        <v>15.0999999999999</v>
      </c>
      <c r="C452" s="130" t="s">
        <v>23</v>
      </c>
      <c r="D452" s="113" t="s">
        <v>1</v>
      </c>
      <c r="E452" s="100">
        <f t="shared" si="217"/>
        <v>95</v>
      </c>
      <c r="F452" s="101" t="s">
        <v>20</v>
      </c>
      <c r="G452" s="119">
        <f t="shared" si="232"/>
        <v>0.18817204301075369</v>
      </c>
      <c r="H452" s="115">
        <f t="shared" si="233"/>
        <v>8.0645161290323009E-2</v>
      </c>
      <c r="I452" s="119">
        <f t="shared" si="212"/>
        <v>-28.829999999999696</v>
      </c>
      <c r="J452" s="115">
        <f t="shared" si="213"/>
        <v>6.9749999999999623</v>
      </c>
      <c r="K452" s="103">
        <f t="shared" si="214"/>
        <v>0.4375</v>
      </c>
      <c r="L452" s="115">
        <f t="shared" si="215"/>
        <v>0.15232974910394342</v>
      </c>
      <c r="M452" s="104">
        <f t="shared" si="218"/>
        <v>1230.0627240143431</v>
      </c>
      <c r="N452" s="96">
        <f t="shared" si="234"/>
        <v>42.564041745730513</v>
      </c>
      <c r="O452" s="96">
        <f t="shared" si="226"/>
        <v>15.099999999999902</v>
      </c>
      <c r="P452" s="104">
        <f t="shared" si="227"/>
        <v>0</v>
      </c>
      <c r="Q452" s="103">
        <f t="shared" si="219"/>
        <v>-45</v>
      </c>
      <c r="R452" s="96">
        <f t="shared" si="220"/>
        <v>0</v>
      </c>
      <c r="S452" s="124">
        <f t="shared" si="221"/>
        <v>-2.5210526315789528</v>
      </c>
      <c r="T452" s="104">
        <f t="shared" si="222"/>
        <v>652.17391304347825</v>
      </c>
      <c r="U452" s="124">
        <f t="shared" si="228"/>
        <v>45</v>
      </c>
      <c r="V452" s="96">
        <f t="shared" si="229"/>
        <v>25.5</v>
      </c>
      <c r="W452" s="124">
        <f t="shared" si="230"/>
        <v>-1.5421052631579051</v>
      </c>
      <c r="X452" s="96">
        <f t="shared" si="211"/>
        <v>3.5860998650472236</v>
      </c>
      <c r="Y452" s="34">
        <f t="shared" si="223"/>
        <v>-699.28947368420859</v>
      </c>
      <c r="Z452" s="96">
        <f t="shared" si="224"/>
        <v>40</v>
      </c>
      <c r="AA452" s="96">
        <f t="shared" si="231"/>
        <v>16.108912742382312</v>
      </c>
      <c r="AC452" s="104">
        <f t="shared" si="216"/>
        <v>1141.3382506312305</v>
      </c>
      <c r="AD452" s="104">
        <f t="shared" si="225"/>
        <v>-519.40831764706377</v>
      </c>
    </row>
    <row r="453" spans="1:30" x14ac:dyDescent="0.25">
      <c r="A453" s="97">
        <v>-3.5</v>
      </c>
      <c r="B453" s="97">
        <v>14.999999999999901</v>
      </c>
      <c r="C453" s="130" t="s">
        <v>23</v>
      </c>
      <c r="D453" s="113" t="s">
        <v>1</v>
      </c>
      <c r="E453" s="100">
        <f t="shared" si="217"/>
        <v>95</v>
      </c>
      <c r="F453" s="101" t="s">
        <v>20</v>
      </c>
      <c r="G453" s="119">
        <f t="shared" si="232"/>
        <v>0.1891891891891902</v>
      </c>
      <c r="H453" s="115">
        <f t="shared" si="233"/>
        <v>8.1081081081081516E-2</v>
      </c>
      <c r="I453" s="119">
        <f t="shared" si="212"/>
        <v>-28.520833333333027</v>
      </c>
      <c r="J453" s="115">
        <f t="shared" si="213"/>
        <v>6.9374999999999645</v>
      </c>
      <c r="K453" s="103">
        <f t="shared" si="214"/>
        <v>0.4375</v>
      </c>
      <c r="L453" s="115">
        <f t="shared" si="215"/>
        <v>0.15315315315315406</v>
      </c>
      <c r="M453" s="104">
        <f t="shared" si="218"/>
        <v>1236.7117117117191</v>
      </c>
      <c r="N453" s="96">
        <f t="shared" si="234"/>
        <v>42.52384737678851</v>
      </c>
      <c r="O453" s="96">
        <f t="shared" si="226"/>
        <v>14.999999999999901</v>
      </c>
      <c r="P453" s="104">
        <f t="shared" si="227"/>
        <v>0</v>
      </c>
      <c r="Q453" s="103">
        <f t="shared" si="219"/>
        <v>-45</v>
      </c>
      <c r="R453" s="96">
        <f t="shared" si="220"/>
        <v>0</v>
      </c>
      <c r="S453" s="124">
        <f t="shared" si="221"/>
        <v>-2.5263157894736894</v>
      </c>
      <c r="T453" s="104">
        <f t="shared" si="222"/>
        <v>652.17391304347825</v>
      </c>
      <c r="U453" s="124">
        <f t="shared" si="228"/>
        <v>45</v>
      </c>
      <c r="V453" s="96">
        <f t="shared" si="229"/>
        <v>25.5</v>
      </c>
      <c r="W453" s="124">
        <f t="shared" si="230"/>
        <v>-1.552631578947379</v>
      </c>
      <c r="X453" s="96">
        <f t="shared" si="211"/>
        <v>3.5755735492577498</v>
      </c>
      <c r="Y453" s="34">
        <f t="shared" si="223"/>
        <v>-697.23684210526119</v>
      </c>
      <c r="Z453" s="96">
        <f t="shared" si="224"/>
        <v>40</v>
      </c>
      <c r="AA453" s="96">
        <f t="shared" si="231"/>
        <v>16.14941135734076</v>
      </c>
      <c r="AC453" s="104">
        <f t="shared" si="216"/>
        <v>1149.9993712925952</v>
      </c>
      <c r="AD453" s="104">
        <f t="shared" si="225"/>
        <v>-522.54616026368456</v>
      </c>
    </row>
    <row r="454" spans="1:30" x14ac:dyDescent="0.25">
      <c r="A454" s="97">
        <v>-3.5</v>
      </c>
      <c r="B454" s="96">
        <v>14.899999999999901</v>
      </c>
      <c r="C454" s="130" t="s">
        <v>23</v>
      </c>
      <c r="D454" s="113" t="s">
        <v>1</v>
      </c>
      <c r="E454" s="100">
        <f t="shared" si="217"/>
        <v>95</v>
      </c>
      <c r="F454" s="101" t="s">
        <v>20</v>
      </c>
      <c r="G454" s="119">
        <f t="shared" si="232"/>
        <v>0.19021739130434887</v>
      </c>
      <c r="H454" s="115">
        <f t="shared" si="233"/>
        <v>8.1521739130435228E-2</v>
      </c>
      <c r="I454" s="119">
        <f t="shared" si="212"/>
        <v>-28.213333333333026</v>
      </c>
      <c r="J454" s="115">
        <f t="shared" si="213"/>
        <v>6.8999999999999631</v>
      </c>
      <c r="K454" s="103">
        <f t="shared" si="214"/>
        <v>0.4375</v>
      </c>
      <c r="L454" s="115">
        <f t="shared" si="215"/>
        <v>0.15398550724637769</v>
      </c>
      <c r="M454" s="104">
        <f t="shared" si="218"/>
        <v>1243.4329710144998</v>
      </c>
      <c r="N454" s="96">
        <f t="shared" si="234"/>
        <v>42.483216112531935</v>
      </c>
      <c r="O454" s="96">
        <f t="shared" si="226"/>
        <v>14.899999999999899</v>
      </c>
      <c r="P454" s="104">
        <f t="shared" si="227"/>
        <v>0</v>
      </c>
      <c r="Q454" s="103">
        <f t="shared" si="219"/>
        <v>-45</v>
      </c>
      <c r="R454" s="96">
        <f t="shared" si="220"/>
        <v>0</v>
      </c>
      <c r="S454" s="124">
        <f t="shared" si="221"/>
        <v>-2.531578947368426</v>
      </c>
      <c r="T454" s="104">
        <f t="shared" si="222"/>
        <v>652.17391304347825</v>
      </c>
      <c r="U454" s="124">
        <f t="shared" si="228"/>
        <v>45</v>
      </c>
      <c r="V454" s="96">
        <f t="shared" si="229"/>
        <v>25.5</v>
      </c>
      <c r="W454" s="124">
        <f t="shared" si="230"/>
        <v>-1.5631578947368525</v>
      </c>
      <c r="X454" s="96">
        <f t="shared" si="211"/>
        <v>3.5650472334682761</v>
      </c>
      <c r="Y454" s="34">
        <f t="shared" si="223"/>
        <v>-695.18421052631402</v>
      </c>
      <c r="Z454" s="96">
        <f t="shared" si="224"/>
        <v>40</v>
      </c>
      <c r="AA454" s="96">
        <f t="shared" si="231"/>
        <v>16.18896814404436</v>
      </c>
      <c r="AC454" s="104">
        <f t="shared" si="216"/>
        <v>1158.7337053876197</v>
      </c>
      <c r="AD454" s="104">
        <f t="shared" si="225"/>
        <v>-525.70430569198845</v>
      </c>
    </row>
    <row r="455" spans="1:30" x14ac:dyDescent="0.25">
      <c r="A455" s="97">
        <v>-3.5</v>
      </c>
      <c r="B455" s="96">
        <v>14.799999999999899</v>
      </c>
      <c r="C455" s="130" t="s">
        <v>23</v>
      </c>
      <c r="D455" s="113" t="s">
        <v>1</v>
      </c>
      <c r="E455" s="100">
        <f t="shared" si="217"/>
        <v>95</v>
      </c>
      <c r="F455" s="101" t="s">
        <v>20</v>
      </c>
      <c r="G455" s="119">
        <f t="shared" si="232"/>
        <v>0.19125683060109397</v>
      </c>
      <c r="H455" s="115">
        <f t="shared" si="233"/>
        <v>8.196721311475455E-2</v>
      </c>
      <c r="I455" s="119">
        <f t="shared" si="212"/>
        <v>-27.907499999999686</v>
      </c>
      <c r="J455" s="115">
        <f t="shared" si="213"/>
        <v>6.8624999999999616</v>
      </c>
      <c r="K455" s="103">
        <f t="shared" si="214"/>
        <v>0.4375</v>
      </c>
      <c r="L455" s="115">
        <f t="shared" si="215"/>
        <v>0.15482695810564751</v>
      </c>
      <c r="M455" s="104">
        <f t="shared" si="218"/>
        <v>1250.2276867031037</v>
      </c>
      <c r="N455" s="96">
        <f t="shared" si="234"/>
        <v>42.442140790742485</v>
      </c>
      <c r="O455" s="96">
        <f t="shared" si="226"/>
        <v>14.799999999999898</v>
      </c>
      <c r="P455" s="104">
        <f t="shared" si="227"/>
        <v>0</v>
      </c>
      <c r="Q455" s="103">
        <f t="shared" si="219"/>
        <v>-45</v>
      </c>
      <c r="R455" s="96">
        <f t="shared" si="220"/>
        <v>0</v>
      </c>
      <c r="S455" s="124">
        <f t="shared" si="221"/>
        <v>-2.5368421052631631</v>
      </c>
      <c r="T455" s="104">
        <f t="shared" si="222"/>
        <v>652.17391304347825</v>
      </c>
      <c r="U455" s="124">
        <f t="shared" si="228"/>
        <v>45</v>
      </c>
      <c r="V455" s="96">
        <f t="shared" si="229"/>
        <v>25.5</v>
      </c>
      <c r="W455" s="124">
        <f t="shared" si="230"/>
        <v>-1.5736842105263265</v>
      </c>
      <c r="X455" s="96">
        <f t="shared" si="211"/>
        <v>3.5545209176788024</v>
      </c>
      <c r="Y455" s="34">
        <f t="shared" si="223"/>
        <v>-693.13157894736651</v>
      </c>
      <c r="Z455" s="96">
        <f t="shared" si="224"/>
        <v>40</v>
      </c>
      <c r="AA455" s="96">
        <f t="shared" si="231"/>
        <v>16.227583102493114</v>
      </c>
      <c r="AC455" s="104">
        <f t="shared" si="216"/>
        <v>1167.5424376967223</v>
      </c>
      <c r="AD455" s="104">
        <f t="shared" si="225"/>
        <v>-528.88299104499561</v>
      </c>
    </row>
    <row r="456" spans="1:30" x14ac:dyDescent="0.25">
      <c r="A456" s="97">
        <v>-3.5</v>
      </c>
      <c r="B456" s="97">
        <v>14.6999999999999</v>
      </c>
      <c r="C456" s="130" t="s">
        <v>23</v>
      </c>
      <c r="D456" s="113" t="s">
        <v>1</v>
      </c>
      <c r="E456" s="100">
        <f t="shared" si="217"/>
        <v>95</v>
      </c>
      <c r="F456" s="101" t="s">
        <v>20</v>
      </c>
      <c r="G456" s="119">
        <f t="shared" si="232"/>
        <v>0.19230769230769337</v>
      </c>
      <c r="H456" s="115">
        <f t="shared" si="233"/>
        <v>8.2417582417582874E-2</v>
      </c>
      <c r="I456" s="119">
        <f t="shared" si="212"/>
        <v>-27.60333333333303</v>
      </c>
      <c r="J456" s="115">
        <f t="shared" si="213"/>
        <v>6.824999999999962</v>
      </c>
      <c r="K456" s="103">
        <f t="shared" si="214"/>
        <v>0.4375</v>
      </c>
      <c r="L456" s="115">
        <f t="shared" si="215"/>
        <v>0.15567765567765648</v>
      </c>
      <c r="M456" s="104">
        <f t="shared" si="218"/>
        <v>1257.0970695970761</v>
      </c>
      <c r="N456" s="96">
        <f t="shared" si="234"/>
        <v>42.400614091790523</v>
      </c>
      <c r="O456" s="96">
        <f t="shared" si="226"/>
        <v>14.6999999999999</v>
      </c>
      <c r="P456" s="104">
        <f t="shared" si="227"/>
        <v>0</v>
      </c>
      <c r="Q456" s="103">
        <f t="shared" si="219"/>
        <v>-45</v>
      </c>
      <c r="R456" s="96">
        <f t="shared" si="220"/>
        <v>0</v>
      </c>
      <c r="S456" s="124">
        <f t="shared" si="221"/>
        <v>-2.5421052631579002</v>
      </c>
      <c r="T456" s="104">
        <f t="shared" si="222"/>
        <v>652.17391304347825</v>
      </c>
      <c r="U456" s="124">
        <f t="shared" si="228"/>
        <v>45</v>
      </c>
      <c r="V456" s="96">
        <f t="shared" si="229"/>
        <v>25.5</v>
      </c>
      <c r="W456" s="124">
        <f t="shared" si="230"/>
        <v>-1.5842105263158002</v>
      </c>
      <c r="X456" s="96">
        <f t="shared" si="211"/>
        <v>3.5439946018893282</v>
      </c>
      <c r="Y456" s="34">
        <f t="shared" si="223"/>
        <v>-691.07894736841899</v>
      </c>
      <c r="Z456" s="96">
        <f t="shared" si="224"/>
        <v>40</v>
      </c>
      <c r="AA456" s="96">
        <f t="shared" si="231"/>
        <v>16.265256232687019</v>
      </c>
      <c r="AC456" s="104">
        <f t="shared" si="216"/>
        <v>1176.4267790394483</v>
      </c>
      <c r="AD456" s="104">
        <f t="shared" si="225"/>
        <v>-532.0824566681863</v>
      </c>
    </row>
    <row r="457" spans="1:30" x14ac:dyDescent="0.25">
      <c r="A457" s="97">
        <v>-3.5</v>
      </c>
      <c r="B457" s="96">
        <v>14.5999999999999</v>
      </c>
      <c r="C457" s="130" t="s">
        <v>23</v>
      </c>
      <c r="D457" s="113" t="s">
        <v>1</v>
      </c>
      <c r="E457" s="100">
        <f t="shared" si="217"/>
        <v>95</v>
      </c>
      <c r="F457" s="101" t="s">
        <v>20</v>
      </c>
      <c r="G457" s="119">
        <f t="shared" si="232"/>
        <v>0.19337016574585741</v>
      </c>
      <c r="H457" s="115">
        <f t="shared" si="233"/>
        <v>8.2872928176796035E-2</v>
      </c>
      <c r="I457" s="119">
        <f t="shared" si="212"/>
        <v>-27.300833333333035</v>
      </c>
      <c r="J457" s="115">
        <f t="shared" si="213"/>
        <v>6.7874999999999623</v>
      </c>
      <c r="K457" s="103">
        <f t="shared" si="214"/>
        <v>0.4375</v>
      </c>
      <c r="L457" s="115">
        <f t="shared" si="215"/>
        <v>0.15653775322283695</v>
      </c>
      <c r="M457" s="104">
        <f t="shared" si="218"/>
        <v>1264.0423572744082</v>
      </c>
      <c r="N457" s="96">
        <f t="shared" si="234"/>
        <v>42.358628534286602</v>
      </c>
      <c r="O457" s="96">
        <f t="shared" si="226"/>
        <v>14.599999999999902</v>
      </c>
      <c r="P457" s="104">
        <f t="shared" si="227"/>
        <v>0</v>
      </c>
      <c r="Q457" s="103">
        <f t="shared" si="219"/>
        <v>-45</v>
      </c>
      <c r="R457" s="96">
        <f t="shared" si="220"/>
        <v>0</v>
      </c>
      <c r="S457" s="124">
        <f t="shared" si="221"/>
        <v>-2.5473684210526368</v>
      </c>
      <c r="T457" s="104">
        <f t="shared" si="222"/>
        <v>652.17391304347825</v>
      </c>
      <c r="U457" s="124">
        <f t="shared" si="228"/>
        <v>45</v>
      </c>
      <c r="V457" s="96">
        <f t="shared" si="229"/>
        <v>25.5</v>
      </c>
      <c r="W457" s="124">
        <f t="shared" si="230"/>
        <v>-1.5947368421052734</v>
      </c>
      <c r="X457" s="96">
        <f t="shared" si="211"/>
        <v>3.533468286099855</v>
      </c>
      <c r="Y457" s="34">
        <f t="shared" si="223"/>
        <v>-689.02631578947171</v>
      </c>
      <c r="Z457" s="96">
        <f t="shared" si="224"/>
        <v>40</v>
      </c>
      <c r="AA457" s="96">
        <f t="shared" si="231"/>
        <v>16.301987534626075</v>
      </c>
      <c r="AC457" s="104">
        <f t="shared" si="216"/>
        <v>1185.3879669937887</v>
      </c>
      <c r="AD457" s="104">
        <f t="shared" si="225"/>
        <v>-535.30294617383254</v>
      </c>
    </row>
    <row r="458" spans="1:30" x14ac:dyDescent="0.25">
      <c r="A458" s="97">
        <v>-3.5</v>
      </c>
      <c r="B458" s="96">
        <v>14.499999999999901</v>
      </c>
      <c r="C458" s="130" t="s">
        <v>23</v>
      </c>
      <c r="D458" s="113" t="s">
        <v>1</v>
      </c>
      <c r="E458" s="100">
        <f t="shared" si="217"/>
        <v>95</v>
      </c>
      <c r="F458" s="101" t="s">
        <v>20</v>
      </c>
      <c r="G458" s="119">
        <f t="shared" si="232"/>
        <v>0.19444444444444553</v>
      </c>
      <c r="H458" s="115">
        <f t="shared" si="233"/>
        <v>8.3333333333333801E-2</v>
      </c>
      <c r="I458" s="119">
        <f t="shared" si="212"/>
        <v>-26.999999999999702</v>
      </c>
      <c r="J458" s="115">
        <f t="shared" si="213"/>
        <v>6.7499999999999627</v>
      </c>
      <c r="K458" s="103">
        <f t="shared" si="214"/>
        <v>0.4375</v>
      </c>
      <c r="L458" s="115">
        <f t="shared" si="215"/>
        <v>0.15740740740740827</v>
      </c>
      <c r="M458" s="104">
        <f t="shared" si="218"/>
        <v>1271.0648148148218</v>
      </c>
      <c r="N458" s="96">
        <f t="shared" si="234"/>
        <v>42.316176470588189</v>
      </c>
      <c r="O458" s="96">
        <f t="shared" si="226"/>
        <v>14.499999999999901</v>
      </c>
      <c r="P458" s="104">
        <f t="shared" si="227"/>
        <v>0</v>
      </c>
      <c r="Q458" s="103">
        <f t="shared" si="219"/>
        <v>-45</v>
      </c>
      <c r="R458" s="96">
        <f t="shared" si="220"/>
        <v>0</v>
      </c>
      <c r="S458" s="124">
        <f t="shared" si="221"/>
        <v>-2.5526315789473735</v>
      </c>
      <c r="T458" s="104">
        <f t="shared" si="222"/>
        <v>652.17391304347825</v>
      </c>
      <c r="U458" s="124">
        <f t="shared" si="228"/>
        <v>45</v>
      </c>
      <c r="V458" s="96">
        <f t="shared" si="229"/>
        <v>25.5</v>
      </c>
      <c r="W458" s="124">
        <f t="shared" si="230"/>
        <v>-1.6052631578947474</v>
      </c>
      <c r="X458" s="96">
        <f t="shared" si="211"/>
        <v>3.5229419703103813</v>
      </c>
      <c r="Y458" s="34">
        <f t="shared" si="223"/>
        <v>-686.97368421052431</v>
      </c>
      <c r="Z458" s="96">
        <f t="shared" si="224"/>
        <v>40</v>
      </c>
      <c r="AA458" s="96">
        <f t="shared" si="231"/>
        <v>16.337777008310287</v>
      </c>
      <c r="AC458" s="104">
        <f t="shared" si="216"/>
        <v>1194.4272666394654</v>
      </c>
      <c r="AD458" s="104">
        <f t="shared" si="225"/>
        <v>-538.54470647462631</v>
      </c>
    </row>
    <row r="459" spans="1:30" x14ac:dyDescent="0.25">
      <c r="A459" s="97">
        <v>-3.5</v>
      </c>
      <c r="B459" s="97">
        <v>14.399999999999901</v>
      </c>
      <c r="C459" s="130" t="s">
        <v>23</v>
      </c>
      <c r="D459" s="113" t="s">
        <v>1</v>
      </c>
      <c r="E459" s="100">
        <f t="shared" si="217"/>
        <v>95</v>
      </c>
      <c r="F459" s="101" t="s">
        <v>20</v>
      </c>
      <c r="G459" s="119">
        <f t="shared" si="232"/>
        <v>0.19553072625698434</v>
      </c>
      <c r="H459" s="115">
        <f t="shared" si="233"/>
        <v>8.3798882681564713E-2</v>
      </c>
      <c r="I459" s="119">
        <f t="shared" si="212"/>
        <v>-26.700833333333033</v>
      </c>
      <c r="J459" s="115">
        <f t="shared" si="213"/>
        <v>6.7124999999999631</v>
      </c>
      <c r="K459" s="103">
        <f t="shared" si="214"/>
        <v>0.4375</v>
      </c>
      <c r="L459" s="115">
        <f t="shared" si="215"/>
        <v>0.15828677839851116</v>
      </c>
      <c r="M459" s="104">
        <f t="shared" si="218"/>
        <v>1278.1657355679777</v>
      </c>
      <c r="N459" s="96">
        <f t="shared" si="234"/>
        <v>42.273250082155727</v>
      </c>
      <c r="O459" s="96">
        <f t="shared" si="226"/>
        <v>14.399999999999899</v>
      </c>
      <c r="P459" s="104">
        <f t="shared" si="227"/>
        <v>0</v>
      </c>
      <c r="Q459" s="103">
        <f t="shared" si="219"/>
        <v>-45</v>
      </c>
      <c r="R459" s="96">
        <f t="shared" si="220"/>
        <v>0</v>
      </c>
      <c r="S459" s="124">
        <f t="shared" si="221"/>
        <v>-2.5578947368421106</v>
      </c>
      <c r="T459" s="104">
        <f t="shared" si="222"/>
        <v>652.17391304347825</v>
      </c>
      <c r="U459" s="124">
        <f t="shared" si="228"/>
        <v>45</v>
      </c>
      <c r="V459" s="96">
        <f t="shared" si="229"/>
        <v>25.5</v>
      </c>
      <c r="W459" s="124">
        <f t="shared" si="230"/>
        <v>-1.6157894736842211</v>
      </c>
      <c r="X459" s="96">
        <f t="shared" si="211"/>
        <v>3.5124156545209075</v>
      </c>
      <c r="Y459" s="34">
        <f t="shared" si="223"/>
        <v>-684.92105263157691</v>
      </c>
      <c r="Z459" s="96">
        <f t="shared" si="224"/>
        <v>40</v>
      </c>
      <c r="AA459" s="96">
        <f t="shared" si="231"/>
        <v>16.372624653739646</v>
      </c>
      <c r="AC459" s="104">
        <f t="shared" si="216"/>
        <v>1203.5459713261394</v>
      </c>
      <c r="AD459" s="104">
        <f t="shared" si="225"/>
        <v>-541.80798781651504</v>
      </c>
    </row>
    <row r="460" spans="1:30" x14ac:dyDescent="0.25">
      <c r="A460" s="97">
        <v>-3.5</v>
      </c>
      <c r="B460" s="96">
        <v>14.299999999999899</v>
      </c>
      <c r="C460" s="130" t="s">
        <v>23</v>
      </c>
      <c r="D460" s="113" t="s">
        <v>1</v>
      </c>
      <c r="E460" s="100">
        <f t="shared" si="217"/>
        <v>95</v>
      </c>
      <c r="F460" s="101" t="s">
        <v>20</v>
      </c>
      <c r="G460" s="119">
        <f t="shared" si="232"/>
        <v>0.19662921348314719</v>
      </c>
      <c r="H460" s="115">
        <f t="shared" si="233"/>
        <v>8.4269662921348798E-2</v>
      </c>
      <c r="I460" s="119">
        <f t="shared" si="212"/>
        <v>-26.403333333333027</v>
      </c>
      <c r="J460" s="115">
        <f t="shared" si="213"/>
        <v>6.6749999999999634</v>
      </c>
      <c r="K460" s="103">
        <f t="shared" si="214"/>
        <v>0.4375</v>
      </c>
      <c r="L460" s="115">
        <f t="shared" si="215"/>
        <v>0.15917602996254784</v>
      </c>
      <c r="M460" s="104">
        <f t="shared" si="218"/>
        <v>1285.3464419475738</v>
      </c>
      <c r="N460" s="96">
        <f t="shared" si="234"/>
        <v>42.229841374752098</v>
      </c>
      <c r="O460" s="96">
        <f t="shared" si="226"/>
        <v>14.299999999999898</v>
      </c>
      <c r="P460" s="104">
        <f t="shared" si="227"/>
        <v>0</v>
      </c>
      <c r="Q460" s="103">
        <f t="shared" si="219"/>
        <v>-45</v>
      </c>
      <c r="R460" s="96">
        <f t="shared" si="220"/>
        <v>0</v>
      </c>
      <c r="S460" s="124">
        <f t="shared" si="221"/>
        <v>-2.5631578947368476</v>
      </c>
      <c r="T460" s="104">
        <f t="shared" si="222"/>
        <v>652.17391304347825</v>
      </c>
      <c r="U460" s="124">
        <f t="shared" si="228"/>
        <v>45</v>
      </c>
      <c r="V460" s="96">
        <f t="shared" si="229"/>
        <v>25.5</v>
      </c>
      <c r="W460" s="124">
        <f t="shared" si="230"/>
        <v>-1.626315789473695</v>
      </c>
      <c r="X460" s="96">
        <f t="shared" ref="X460:X523" si="235">W460+$AK$9</f>
        <v>3.5018893387314334</v>
      </c>
      <c r="Y460" s="34">
        <f t="shared" si="223"/>
        <v>-682.86842105262951</v>
      </c>
      <c r="Z460" s="96">
        <f t="shared" si="224"/>
        <v>40</v>
      </c>
      <c r="AA460" s="96">
        <f t="shared" si="231"/>
        <v>16.406530470914163</v>
      </c>
      <c r="AC460" s="104">
        <f t="shared" si="216"/>
        <v>1212.7454034675084</v>
      </c>
      <c r="AD460" s="104">
        <f t="shared" si="225"/>
        <v>-545.09304381062827</v>
      </c>
    </row>
    <row r="461" spans="1:30" x14ac:dyDescent="0.25">
      <c r="A461" s="97">
        <v>-3.5</v>
      </c>
      <c r="B461" s="96">
        <v>14.1999999999998</v>
      </c>
      <c r="C461" s="130" t="s">
        <v>23</v>
      </c>
      <c r="D461" s="113" t="s">
        <v>1</v>
      </c>
      <c r="E461" s="100">
        <f t="shared" si="217"/>
        <v>95</v>
      </c>
      <c r="F461" s="101" t="s">
        <v>20</v>
      </c>
      <c r="G461" s="119">
        <f t="shared" si="232"/>
        <v>0.19774011299435251</v>
      </c>
      <c r="H461" s="115">
        <f t="shared" si="233"/>
        <v>8.4745762711865361E-2</v>
      </c>
      <c r="I461" s="119">
        <f t="shared" si="212"/>
        <v>-26.107499999999408</v>
      </c>
      <c r="J461" s="115">
        <f t="shared" si="213"/>
        <v>6.6374999999999247</v>
      </c>
      <c r="K461" s="103">
        <f t="shared" si="214"/>
        <v>0.4375</v>
      </c>
      <c r="L461" s="115">
        <f t="shared" si="215"/>
        <v>0.16007532956685683</v>
      </c>
      <c r="M461" s="104">
        <f t="shared" si="218"/>
        <v>1292.6082862523688</v>
      </c>
      <c r="N461" s="96">
        <f t="shared" si="234"/>
        <v>42.185942173479475</v>
      </c>
      <c r="O461" s="96">
        <f t="shared" si="226"/>
        <v>14.1999999999998</v>
      </c>
      <c r="P461" s="104">
        <f t="shared" si="227"/>
        <v>0</v>
      </c>
      <c r="Q461" s="103">
        <f t="shared" si="219"/>
        <v>-45</v>
      </c>
      <c r="R461" s="96">
        <f t="shared" si="220"/>
        <v>0</v>
      </c>
      <c r="S461" s="124">
        <f t="shared" si="221"/>
        <v>-2.5684210526315896</v>
      </c>
      <c r="T461" s="104">
        <f t="shared" si="222"/>
        <v>652.17391304347825</v>
      </c>
      <c r="U461" s="124">
        <f t="shared" si="228"/>
        <v>45</v>
      </c>
      <c r="V461" s="96">
        <f t="shared" si="229"/>
        <v>25.5</v>
      </c>
      <c r="W461" s="124">
        <f t="shared" si="230"/>
        <v>-1.636842105263179</v>
      </c>
      <c r="X461" s="96">
        <f t="shared" si="235"/>
        <v>3.4913630229419494</v>
      </c>
      <c r="Y461" s="34">
        <f t="shared" si="223"/>
        <v>-680.81578947368018</v>
      </c>
      <c r="Z461" s="96">
        <f t="shared" si="224"/>
        <v>40</v>
      </c>
      <c r="AA461" s="96">
        <f t="shared" si="231"/>
        <v>16.43949445983386</v>
      </c>
      <c r="AC461" s="104">
        <f t="shared" si="216"/>
        <v>1222.0269153623331</v>
      </c>
      <c r="AD461" s="104">
        <f t="shared" si="225"/>
        <v>-548.40013146418789</v>
      </c>
    </row>
    <row r="462" spans="1:30" x14ac:dyDescent="0.25">
      <c r="A462" s="97">
        <v>-3.5</v>
      </c>
      <c r="B462" s="97">
        <v>14.099999999999801</v>
      </c>
      <c r="C462" s="130" t="s">
        <v>23</v>
      </c>
      <c r="D462" s="113" t="s">
        <v>1</v>
      </c>
      <c r="E462" s="100">
        <f t="shared" si="217"/>
        <v>95</v>
      </c>
      <c r="F462" s="101" t="s">
        <v>20</v>
      </c>
      <c r="G462" s="119">
        <f t="shared" si="232"/>
        <v>0.1988636363636386</v>
      </c>
      <c r="H462" s="115">
        <f t="shared" si="233"/>
        <v>8.5227272727273679E-2</v>
      </c>
      <c r="I462" s="119">
        <f t="shared" si="212"/>
        <v>-25.813333333332753</v>
      </c>
      <c r="J462" s="115">
        <f t="shared" si="213"/>
        <v>6.599999999999925</v>
      </c>
      <c r="K462" s="103">
        <f t="shared" si="214"/>
        <v>0.4375</v>
      </c>
      <c r="L462" s="115">
        <f t="shared" si="215"/>
        <v>0.16098484848485028</v>
      </c>
      <c r="M462" s="104">
        <f t="shared" si="218"/>
        <v>1299.9526515151661</v>
      </c>
      <c r="N462" s="96">
        <f t="shared" si="234"/>
        <v>42.141544117646973</v>
      </c>
      <c r="O462" s="96">
        <f t="shared" si="226"/>
        <v>14.099999999999802</v>
      </c>
      <c r="P462" s="104">
        <f t="shared" si="227"/>
        <v>0</v>
      </c>
      <c r="Q462" s="103">
        <f t="shared" si="219"/>
        <v>-45</v>
      </c>
      <c r="R462" s="96">
        <f t="shared" si="220"/>
        <v>0</v>
      </c>
      <c r="S462" s="124">
        <f t="shared" si="221"/>
        <v>-2.5736842105263262</v>
      </c>
      <c r="T462" s="104">
        <f t="shared" si="222"/>
        <v>652.17391304347825</v>
      </c>
      <c r="U462" s="124">
        <f t="shared" si="228"/>
        <v>45</v>
      </c>
      <c r="V462" s="96">
        <f t="shared" si="229"/>
        <v>25.5</v>
      </c>
      <c r="W462" s="124">
        <f t="shared" si="230"/>
        <v>-1.6473684210526522</v>
      </c>
      <c r="X462" s="96">
        <f t="shared" si="235"/>
        <v>3.4808367071524762</v>
      </c>
      <c r="Y462" s="34">
        <f t="shared" si="223"/>
        <v>-678.76315789473279</v>
      </c>
      <c r="Z462" s="96">
        <f t="shared" si="224"/>
        <v>40</v>
      </c>
      <c r="AA462" s="96">
        <f t="shared" si="231"/>
        <v>16.471516620498676</v>
      </c>
      <c r="AC462" s="104">
        <f t="shared" si="216"/>
        <v>1231.3918900434128</v>
      </c>
      <c r="AD462" s="104">
        <f t="shared" si="225"/>
        <v>-551.7295112102579</v>
      </c>
    </row>
    <row r="463" spans="1:30" x14ac:dyDescent="0.25">
      <c r="A463" s="97">
        <v>-3.5</v>
      </c>
      <c r="B463" s="96">
        <v>13.999999999999799</v>
      </c>
      <c r="C463" s="130" t="s">
        <v>23</v>
      </c>
      <c r="D463" s="113" t="s">
        <v>1</v>
      </c>
      <c r="E463" s="100">
        <f t="shared" si="217"/>
        <v>95</v>
      </c>
      <c r="F463" s="101" t="s">
        <v>20</v>
      </c>
      <c r="G463" s="119">
        <f t="shared" si="232"/>
        <v>0.20000000000000229</v>
      </c>
      <c r="H463" s="115">
        <f t="shared" si="233"/>
        <v>8.5714285714286687E-2</v>
      </c>
      <c r="I463" s="119">
        <f t="shared" si="212"/>
        <v>-25.520833333332757</v>
      </c>
      <c r="J463" s="115">
        <f t="shared" si="213"/>
        <v>6.5624999999999236</v>
      </c>
      <c r="K463" s="103">
        <f t="shared" si="214"/>
        <v>0.4375</v>
      </c>
      <c r="L463" s="115">
        <f t="shared" si="215"/>
        <v>0.16190476190476366</v>
      </c>
      <c r="M463" s="104">
        <f t="shared" si="218"/>
        <v>1307.3809523809666</v>
      </c>
      <c r="N463" s="96">
        <f t="shared" si="234"/>
        <v>42.096638655462101</v>
      </c>
      <c r="O463" s="96">
        <f t="shared" si="226"/>
        <v>13.999999999999801</v>
      </c>
      <c r="P463" s="104">
        <f t="shared" si="227"/>
        <v>0</v>
      </c>
      <c r="Q463" s="103">
        <f t="shared" si="219"/>
        <v>-45</v>
      </c>
      <c r="R463" s="96">
        <f t="shared" si="220"/>
        <v>0</v>
      </c>
      <c r="S463" s="124">
        <f t="shared" si="221"/>
        <v>-2.5789473684210629</v>
      </c>
      <c r="T463" s="104">
        <f t="shared" si="222"/>
        <v>652.17391304347825</v>
      </c>
      <c r="U463" s="124">
        <f t="shared" si="228"/>
        <v>45</v>
      </c>
      <c r="V463" s="96">
        <f t="shared" si="229"/>
        <v>25.5</v>
      </c>
      <c r="W463" s="124">
        <f t="shared" si="230"/>
        <v>-1.6578947368421262</v>
      </c>
      <c r="X463" s="96">
        <f t="shared" si="235"/>
        <v>3.4703103913630025</v>
      </c>
      <c r="Y463" s="34">
        <f t="shared" si="223"/>
        <v>-676.7105263157855</v>
      </c>
      <c r="Z463" s="96">
        <f t="shared" si="224"/>
        <v>40</v>
      </c>
      <c r="AA463" s="96">
        <f t="shared" si="231"/>
        <v>16.502596952908647</v>
      </c>
      <c r="AC463" s="104">
        <f t="shared" si="216"/>
        <v>1240.8417421557508</v>
      </c>
      <c r="AD463" s="104">
        <f t="shared" si="225"/>
        <v>-555.08144693624217</v>
      </c>
    </row>
    <row r="464" spans="1:30" x14ac:dyDescent="0.25">
      <c r="A464" s="97">
        <v>-3.5</v>
      </c>
      <c r="B464" s="96">
        <v>13.8999999999998</v>
      </c>
      <c r="C464" s="130" t="s">
        <v>23</v>
      </c>
      <c r="D464" s="113" t="s">
        <v>1</v>
      </c>
      <c r="E464" s="100">
        <f t="shared" si="217"/>
        <v>95</v>
      </c>
      <c r="F464" s="101" t="s">
        <v>20</v>
      </c>
      <c r="G464" s="119">
        <f t="shared" si="232"/>
        <v>0.20114942528735863</v>
      </c>
      <c r="H464" s="115">
        <f t="shared" si="233"/>
        <v>8.6206896551725129E-2</v>
      </c>
      <c r="I464" s="119">
        <f t="shared" si="212"/>
        <v>-25.229999999999418</v>
      </c>
      <c r="J464" s="115">
        <f t="shared" si="213"/>
        <v>6.524999999999924</v>
      </c>
      <c r="K464" s="103">
        <f t="shared" si="214"/>
        <v>0.4375</v>
      </c>
      <c r="L464" s="115">
        <f t="shared" si="215"/>
        <v>0.16283524904214744</v>
      </c>
      <c r="M464" s="104">
        <f t="shared" si="218"/>
        <v>1314.8946360153407</v>
      </c>
      <c r="N464" s="96">
        <f t="shared" si="234"/>
        <v>42.051217038539463</v>
      </c>
      <c r="O464" s="96">
        <f t="shared" si="226"/>
        <v>13.8999999999998</v>
      </c>
      <c r="P464" s="104">
        <f t="shared" si="227"/>
        <v>0</v>
      </c>
      <c r="Q464" s="103">
        <f t="shared" si="219"/>
        <v>-45</v>
      </c>
      <c r="R464" s="96">
        <f t="shared" si="220"/>
        <v>0</v>
      </c>
      <c r="S464" s="124">
        <f t="shared" si="221"/>
        <v>-2.5842105263157999</v>
      </c>
      <c r="T464" s="104">
        <f t="shared" si="222"/>
        <v>652.17391304347825</v>
      </c>
      <c r="U464" s="124">
        <f t="shared" si="228"/>
        <v>45</v>
      </c>
      <c r="V464" s="96">
        <f t="shared" si="229"/>
        <v>25.5</v>
      </c>
      <c r="W464" s="124">
        <f t="shared" si="230"/>
        <v>-1.6684210526316001</v>
      </c>
      <c r="X464" s="96">
        <f t="shared" si="235"/>
        <v>3.4597840755735287</v>
      </c>
      <c r="Y464" s="34">
        <f t="shared" si="223"/>
        <v>-674.6578947368381</v>
      </c>
      <c r="Z464" s="96">
        <f t="shared" si="224"/>
        <v>40</v>
      </c>
      <c r="AA464" s="96">
        <f t="shared" si="231"/>
        <v>16.532735457063772</v>
      </c>
      <c r="AC464" s="104">
        <f t="shared" si="216"/>
        <v>1250.3779188649171</v>
      </c>
      <c r="AD464" s="104">
        <f t="shared" si="225"/>
        <v>-558.4562060109289</v>
      </c>
    </row>
    <row r="465" spans="1:30" x14ac:dyDescent="0.25">
      <c r="A465" s="97">
        <v>-3.5</v>
      </c>
      <c r="B465" s="97">
        <v>13.7999999999998</v>
      </c>
      <c r="C465" s="130" t="s">
        <v>23</v>
      </c>
      <c r="D465" s="113" t="s">
        <v>1</v>
      </c>
      <c r="E465" s="100">
        <f t="shared" si="217"/>
        <v>95</v>
      </c>
      <c r="F465" s="101" t="s">
        <v>20</v>
      </c>
      <c r="G465" s="119">
        <f t="shared" si="232"/>
        <v>0.20231213872832607</v>
      </c>
      <c r="H465" s="115">
        <f t="shared" si="233"/>
        <v>8.670520231213974E-2</v>
      </c>
      <c r="I465" s="119">
        <f t="shared" si="212"/>
        <v>-24.940833333332751</v>
      </c>
      <c r="J465" s="115">
        <f t="shared" si="213"/>
        <v>6.4874999999999261</v>
      </c>
      <c r="K465" s="103">
        <f t="shared" si="214"/>
        <v>0.4375</v>
      </c>
      <c r="L465" s="115">
        <f t="shared" si="215"/>
        <v>0.16377649325626403</v>
      </c>
      <c r="M465" s="104">
        <f t="shared" si="218"/>
        <v>1322.4951830443322</v>
      </c>
      <c r="N465" s="96">
        <f t="shared" si="234"/>
        <v>42.005270316218883</v>
      </c>
      <c r="O465" s="96">
        <f t="shared" si="226"/>
        <v>13.799999999999798</v>
      </c>
      <c r="P465" s="104">
        <f t="shared" si="227"/>
        <v>0</v>
      </c>
      <c r="Q465" s="103">
        <f t="shared" si="219"/>
        <v>-45</v>
      </c>
      <c r="R465" s="96">
        <f t="shared" si="220"/>
        <v>0</v>
      </c>
      <c r="S465" s="124">
        <f t="shared" si="221"/>
        <v>-2.589473684210537</v>
      </c>
      <c r="T465" s="104">
        <f t="shared" si="222"/>
        <v>652.17391304347825</v>
      </c>
      <c r="U465" s="124">
        <f t="shared" si="228"/>
        <v>45</v>
      </c>
      <c r="V465" s="96">
        <f t="shared" si="229"/>
        <v>25.5</v>
      </c>
      <c r="W465" s="124">
        <f t="shared" si="230"/>
        <v>-1.6789473684210741</v>
      </c>
      <c r="X465" s="96">
        <f t="shared" si="235"/>
        <v>3.4492577597840546</v>
      </c>
      <c r="Y465" s="34">
        <f t="shared" si="223"/>
        <v>-672.6052631578907</v>
      </c>
      <c r="Z465" s="96">
        <f t="shared" si="224"/>
        <v>40</v>
      </c>
      <c r="AA465" s="96">
        <f t="shared" si="231"/>
        <v>16.561932132964049</v>
      </c>
      <c r="AC465" s="104">
        <f t="shared" si="216"/>
        <v>1260.0019007969556</v>
      </c>
      <c r="AD465" s="104">
        <f t="shared" si="225"/>
        <v>-561.85405930996865</v>
      </c>
    </row>
    <row r="466" spans="1:30" x14ac:dyDescent="0.25">
      <c r="A466" s="97">
        <v>-3.5</v>
      </c>
      <c r="B466" s="96">
        <v>13.6999999999998</v>
      </c>
      <c r="C466" s="130" t="s">
        <v>23</v>
      </c>
      <c r="D466" s="113" t="s">
        <v>1</v>
      </c>
      <c r="E466" s="100">
        <f t="shared" si="217"/>
        <v>95</v>
      </c>
      <c r="F466" s="101" t="s">
        <v>20</v>
      </c>
      <c r="G466" s="119">
        <f t="shared" si="232"/>
        <v>0.20348837209302562</v>
      </c>
      <c r="H466" s="115">
        <f t="shared" si="233"/>
        <v>8.7209302325582411E-2</v>
      </c>
      <c r="I466" s="119">
        <f t="shared" si="212"/>
        <v>-24.653333333332764</v>
      </c>
      <c r="J466" s="115">
        <f t="shared" si="213"/>
        <v>6.4499999999999247</v>
      </c>
      <c r="K466" s="103">
        <f t="shared" si="214"/>
        <v>0.4375</v>
      </c>
      <c r="L466" s="115">
        <f t="shared" si="215"/>
        <v>0.16472868217054451</v>
      </c>
      <c r="M466" s="104">
        <f t="shared" si="218"/>
        <v>1330.1841085271469</v>
      </c>
      <c r="N466" s="96">
        <f t="shared" si="234"/>
        <v>41.958789329685274</v>
      </c>
      <c r="O466" s="96">
        <f t="shared" si="226"/>
        <v>13.6999999999998</v>
      </c>
      <c r="P466" s="104">
        <f t="shared" si="227"/>
        <v>0</v>
      </c>
      <c r="Q466" s="103">
        <f t="shared" si="219"/>
        <v>-45</v>
      </c>
      <c r="R466" s="96">
        <f t="shared" si="220"/>
        <v>0</v>
      </c>
      <c r="S466" s="124">
        <f t="shared" si="221"/>
        <v>-2.5947368421052737</v>
      </c>
      <c r="T466" s="104">
        <f t="shared" si="222"/>
        <v>652.17391304347825</v>
      </c>
      <c r="U466" s="124">
        <f t="shared" si="228"/>
        <v>45</v>
      </c>
      <c r="V466" s="96">
        <f t="shared" si="229"/>
        <v>25.5</v>
      </c>
      <c r="W466" s="124">
        <f t="shared" si="230"/>
        <v>-1.6894736842105473</v>
      </c>
      <c r="X466" s="96">
        <f t="shared" si="235"/>
        <v>3.4387314439945813</v>
      </c>
      <c r="Y466" s="34">
        <f t="shared" si="223"/>
        <v>-670.55263157894342</v>
      </c>
      <c r="Z466" s="96">
        <f t="shared" si="224"/>
        <v>40</v>
      </c>
      <c r="AA466" s="96">
        <f t="shared" si="231"/>
        <v>16.590186980609474</v>
      </c>
      <c r="AC466" s="104">
        <f t="shared" si="216"/>
        <v>1269.7152030110724</v>
      </c>
      <c r="AD466" s="104">
        <f t="shared" si="225"/>
        <v>-565.27528123960178</v>
      </c>
    </row>
    <row r="467" spans="1:30" x14ac:dyDescent="0.25">
      <c r="A467" s="97">
        <v>-3.5</v>
      </c>
      <c r="B467" s="96">
        <v>13.599999999999801</v>
      </c>
      <c r="C467" s="130" t="s">
        <v>23</v>
      </c>
      <c r="D467" s="113" t="s">
        <v>1</v>
      </c>
      <c r="E467" s="100">
        <f t="shared" si="217"/>
        <v>95</v>
      </c>
      <c r="F467" s="101" t="s">
        <v>20</v>
      </c>
      <c r="G467" s="119">
        <f t="shared" si="232"/>
        <v>0.20467836257310179</v>
      </c>
      <c r="H467" s="115">
        <f t="shared" si="233"/>
        <v>8.7719298245615043E-2</v>
      </c>
      <c r="I467" s="119">
        <f t="shared" si="212"/>
        <v>-24.367499999999438</v>
      </c>
      <c r="J467" s="115">
        <f t="shared" si="213"/>
        <v>6.412499999999925</v>
      </c>
      <c r="K467" s="103">
        <f t="shared" si="214"/>
        <v>0.4375</v>
      </c>
      <c r="L467" s="115">
        <f t="shared" si="215"/>
        <v>0.16569200779727283</v>
      </c>
      <c r="M467" s="104">
        <f t="shared" si="218"/>
        <v>1337.9629629629781</v>
      </c>
      <c r="N467" s="96">
        <f t="shared" si="234"/>
        <v>41.911764705882263</v>
      </c>
      <c r="O467" s="96">
        <f t="shared" si="226"/>
        <v>13.599999999999802</v>
      </c>
      <c r="P467" s="104">
        <f t="shared" si="227"/>
        <v>0</v>
      </c>
      <c r="Q467" s="103">
        <f t="shared" si="219"/>
        <v>-45</v>
      </c>
      <c r="R467" s="96">
        <f t="shared" si="220"/>
        <v>0</v>
      </c>
      <c r="S467" s="124">
        <f t="shared" si="221"/>
        <v>-2.6000000000000103</v>
      </c>
      <c r="T467" s="104">
        <f t="shared" si="222"/>
        <v>652.17391304347825</v>
      </c>
      <c r="U467" s="124">
        <f t="shared" si="228"/>
        <v>45</v>
      </c>
      <c r="V467" s="96">
        <f t="shared" si="229"/>
        <v>25.5</v>
      </c>
      <c r="W467" s="124">
        <f t="shared" si="230"/>
        <v>-1.7000000000000208</v>
      </c>
      <c r="X467" s="96">
        <f t="shared" si="235"/>
        <v>3.428205128205108</v>
      </c>
      <c r="Y467" s="34">
        <f t="shared" si="223"/>
        <v>-668.49999999999613</v>
      </c>
      <c r="Z467" s="96">
        <f t="shared" si="224"/>
        <v>40</v>
      </c>
      <c r="AA467" s="96">
        <f t="shared" si="231"/>
        <v>16.617500000000053</v>
      </c>
      <c r="AC467" s="104">
        <f t="shared" si="216"/>
        <v>1279.5193760064601</v>
      </c>
      <c r="AD467" s="104">
        <f t="shared" si="225"/>
        <v>-568.72014975846059</v>
      </c>
    </row>
    <row r="468" spans="1:30" x14ac:dyDescent="0.25">
      <c r="A468" s="97">
        <v>-3.5</v>
      </c>
      <c r="B468" s="97">
        <v>13.499999999999799</v>
      </c>
      <c r="C468" s="130" t="s">
        <v>23</v>
      </c>
      <c r="D468" s="113" t="s">
        <v>1</v>
      </c>
      <c r="E468" s="100">
        <f t="shared" si="217"/>
        <v>95</v>
      </c>
      <c r="F468" s="101" t="s">
        <v>20</v>
      </c>
      <c r="G468" s="119">
        <f t="shared" si="232"/>
        <v>0.20588235294117888</v>
      </c>
      <c r="H468" s="115">
        <f t="shared" si="233"/>
        <v>8.8235294117648091E-2</v>
      </c>
      <c r="I468" s="119">
        <f t="shared" si="212"/>
        <v>-24.083333333332771</v>
      </c>
      <c r="J468" s="115">
        <f t="shared" si="213"/>
        <v>6.3749999999999236</v>
      </c>
      <c r="K468" s="103">
        <f t="shared" si="214"/>
        <v>0.4375</v>
      </c>
      <c r="L468" s="115">
        <f t="shared" si="215"/>
        <v>0.16666666666666852</v>
      </c>
      <c r="M468" s="104">
        <f t="shared" si="218"/>
        <v>1345.8333333333483</v>
      </c>
      <c r="N468" s="96">
        <f t="shared" si="234"/>
        <v>41.864186851210981</v>
      </c>
      <c r="O468" s="96">
        <f t="shared" si="226"/>
        <v>13.499999999999801</v>
      </c>
      <c r="P468" s="104">
        <f t="shared" si="227"/>
        <v>0</v>
      </c>
      <c r="Q468" s="103">
        <f t="shared" si="219"/>
        <v>-45</v>
      </c>
      <c r="R468" s="96">
        <f t="shared" si="220"/>
        <v>0</v>
      </c>
      <c r="S468" s="124">
        <f t="shared" si="221"/>
        <v>-2.6052631578947474</v>
      </c>
      <c r="T468" s="104">
        <f t="shared" si="222"/>
        <v>652.17391304347825</v>
      </c>
      <c r="U468" s="124">
        <f t="shared" si="228"/>
        <v>45</v>
      </c>
      <c r="V468" s="96">
        <f t="shared" si="229"/>
        <v>25.5</v>
      </c>
      <c r="W468" s="124">
        <f t="shared" si="230"/>
        <v>-1.7105263157894945</v>
      </c>
      <c r="X468" s="96">
        <f t="shared" si="235"/>
        <v>3.4176788124156339</v>
      </c>
      <c r="Y468" s="34">
        <f t="shared" si="223"/>
        <v>-666.44736842104862</v>
      </c>
      <c r="Z468" s="96">
        <f t="shared" si="224"/>
        <v>40</v>
      </c>
      <c r="AA468" s="96">
        <f t="shared" si="231"/>
        <v>16.643871191135787</v>
      </c>
      <c r="AC468" s="104">
        <f t="shared" si="216"/>
        <v>1289.4160067646421</v>
      </c>
      <c r="AD468" s="104">
        <f t="shared" si="225"/>
        <v>-572.18894639724545</v>
      </c>
    </row>
    <row r="469" spans="1:30" x14ac:dyDescent="0.25">
      <c r="A469" s="97">
        <v>-3.5</v>
      </c>
      <c r="B469" s="96">
        <v>13.3999999999998</v>
      </c>
      <c r="C469" s="130" t="s">
        <v>23</v>
      </c>
      <c r="D469" s="113" t="s">
        <v>1</v>
      </c>
      <c r="E469" s="100">
        <f t="shared" si="217"/>
        <v>95</v>
      </c>
      <c r="F469" s="101" t="s">
        <v>20</v>
      </c>
      <c r="G469" s="119">
        <f t="shared" si="232"/>
        <v>0.20710059171597878</v>
      </c>
      <c r="H469" s="115">
        <f t="shared" si="233"/>
        <v>8.8757396449705192E-2</v>
      </c>
      <c r="I469" s="119">
        <f t="shared" si="212"/>
        <v>-23.800833333332772</v>
      </c>
      <c r="J469" s="115">
        <f t="shared" si="213"/>
        <v>6.337499999999924</v>
      </c>
      <c r="K469" s="103">
        <f t="shared" si="214"/>
        <v>0.4375</v>
      </c>
      <c r="L469" s="115">
        <f t="shared" si="215"/>
        <v>0.16765285996055423</v>
      </c>
      <c r="M469" s="104">
        <f t="shared" si="218"/>
        <v>1353.7968441814755</v>
      </c>
      <c r="N469" s="96">
        <f t="shared" si="234"/>
        <v>41.816045945005129</v>
      </c>
      <c r="O469" s="96">
        <f t="shared" si="226"/>
        <v>13.3999999999998</v>
      </c>
      <c r="P469" s="104">
        <f t="shared" si="227"/>
        <v>0</v>
      </c>
      <c r="Q469" s="103">
        <f t="shared" si="219"/>
        <v>-45</v>
      </c>
      <c r="R469" s="96">
        <f t="shared" si="220"/>
        <v>0</v>
      </c>
      <c r="S469" s="124">
        <f t="shared" si="221"/>
        <v>-2.6105263157894845</v>
      </c>
      <c r="T469" s="104">
        <f t="shared" si="222"/>
        <v>652.17391304347825</v>
      </c>
      <c r="U469" s="124">
        <f t="shared" si="228"/>
        <v>45</v>
      </c>
      <c r="V469" s="96">
        <f t="shared" si="229"/>
        <v>25.5</v>
      </c>
      <c r="W469" s="124">
        <f t="shared" si="230"/>
        <v>-1.7210526315789685</v>
      </c>
      <c r="X469" s="96">
        <f t="shared" si="235"/>
        <v>3.4071524966261602</v>
      </c>
      <c r="Y469" s="34">
        <f t="shared" si="223"/>
        <v>-664.39473684210134</v>
      </c>
      <c r="Z469" s="96">
        <f t="shared" si="224"/>
        <v>40</v>
      </c>
      <c r="AA469" s="96">
        <f t="shared" si="231"/>
        <v>16.669300554016672</v>
      </c>
      <c r="AC469" s="104">
        <f t="shared" si="216"/>
        <v>1299.4067198288358</v>
      </c>
      <c r="AD469" s="104">
        <f t="shared" si="225"/>
        <v>-575.68195627607338</v>
      </c>
    </row>
    <row r="470" spans="1:30" x14ac:dyDescent="0.25">
      <c r="A470" s="97">
        <v>-3.5</v>
      </c>
      <c r="B470" s="96">
        <v>13.2999999999998</v>
      </c>
      <c r="C470" s="130" t="s">
        <v>23</v>
      </c>
      <c r="D470" s="113" t="s">
        <v>1</v>
      </c>
      <c r="E470" s="100">
        <f t="shared" si="217"/>
        <v>95</v>
      </c>
      <c r="F470" s="101" t="s">
        <v>20</v>
      </c>
      <c r="G470" s="119">
        <f t="shared" si="232"/>
        <v>0.20833333333333584</v>
      </c>
      <c r="H470" s="115">
        <f t="shared" si="233"/>
        <v>8.9285714285715356E-2</v>
      </c>
      <c r="I470" s="119">
        <f t="shared" si="212"/>
        <v>-23.519999999999438</v>
      </c>
      <c r="J470" s="115">
        <f t="shared" si="213"/>
        <v>6.2999999999999261</v>
      </c>
      <c r="K470" s="103">
        <f t="shared" si="214"/>
        <v>0.4375</v>
      </c>
      <c r="L470" s="115">
        <f t="shared" si="215"/>
        <v>0.16865079365079572</v>
      </c>
      <c r="M470" s="104">
        <f t="shared" si="218"/>
        <v>1361.8551587301754</v>
      </c>
      <c r="N470" s="96">
        <f t="shared" si="234"/>
        <v>41.767331932773011</v>
      </c>
      <c r="O470" s="96">
        <f t="shared" si="226"/>
        <v>13.299999999999798</v>
      </c>
      <c r="P470" s="104">
        <f t="shared" si="227"/>
        <v>0</v>
      </c>
      <c r="Q470" s="103">
        <f t="shared" si="219"/>
        <v>-45</v>
      </c>
      <c r="R470" s="96">
        <f t="shared" si="220"/>
        <v>0</v>
      </c>
      <c r="S470" s="124">
        <f t="shared" si="221"/>
        <v>-2.6157894736842211</v>
      </c>
      <c r="T470" s="104">
        <f t="shared" si="222"/>
        <v>652.17391304347825</v>
      </c>
      <c r="U470" s="124">
        <f t="shared" si="228"/>
        <v>45</v>
      </c>
      <c r="V470" s="96">
        <f t="shared" si="229"/>
        <v>25.5</v>
      </c>
      <c r="W470" s="124">
        <f t="shared" si="230"/>
        <v>-1.7315789473684422</v>
      </c>
      <c r="X470" s="96">
        <f t="shared" si="235"/>
        <v>3.3966261808366864</v>
      </c>
      <c r="Y470" s="34">
        <f t="shared" si="223"/>
        <v>-662.34210526315394</v>
      </c>
      <c r="Z470" s="96">
        <f t="shared" si="224"/>
        <v>40</v>
      </c>
      <c r="AA470" s="96">
        <f t="shared" si="231"/>
        <v>16.693788088642705</v>
      </c>
      <c r="AC470" s="104">
        <f t="shared" si="216"/>
        <v>1309.4931784218568</v>
      </c>
      <c r="AD470" s="104">
        <f t="shared" si="225"/>
        <v>-579.19946811927173</v>
      </c>
    </row>
    <row r="471" spans="1:30" x14ac:dyDescent="0.25">
      <c r="A471" s="97">
        <v>-3.5</v>
      </c>
      <c r="B471" s="97">
        <v>13.1999999999998</v>
      </c>
      <c r="C471" s="130" t="s">
        <v>23</v>
      </c>
      <c r="D471" s="113" t="s">
        <v>1</v>
      </c>
      <c r="E471" s="100">
        <f t="shared" si="217"/>
        <v>95</v>
      </c>
      <c r="F471" s="101" t="s">
        <v>20</v>
      </c>
      <c r="G471" s="119">
        <f t="shared" si="232"/>
        <v>0.20958083832335581</v>
      </c>
      <c r="H471" s="115">
        <f t="shared" si="233"/>
        <v>8.9820359281438195E-2</v>
      </c>
      <c r="I471" s="119">
        <f t="shared" si="212"/>
        <v>-23.240833333332777</v>
      </c>
      <c r="J471" s="115">
        <f t="shared" si="213"/>
        <v>6.2624999999999247</v>
      </c>
      <c r="K471" s="103">
        <f t="shared" si="214"/>
        <v>0.4375</v>
      </c>
      <c r="L471" s="115">
        <f t="shared" si="215"/>
        <v>0.16966067864271661</v>
      </c>
      <c r="M471" s="104">
        <f t="shared" si="218"/>
        <v>1370.0099800399366</v>
      </c>
      <c r="N471" s="96">
        <f t="shared" si="234"/>
        <v>41.718034519196806</v>
      </c>
      <c r="O471" s="96">
        <f t="shared" si="226"/>
        <v>13.1999999999998</v>
      </c>
      <c r="P471" s="104">
        <f t="shared" si="227"/>
        <v>0</v>
      </c>
      <c r="Q471" s="103">
        <f t="shared" si="219"/>
        <v>-45</v>
      </c>
      <c r="R471" s="96">
        <f t="shared" si="220"/>
        <v>0</v>
      </c>
      <c r="S471" s="124">
        <f t="shared" si="221"/>
        <v>-2.6210526315789577</v>
      </c>
      <c r="T471" s="104">
        <f t="shared" si="222"/>
        <v>652.17391304347825</v>
      </c>
      <c r="U471" s="124">
        <f t="shared" si="228"/>
        <v>45</v>
      </c>
      <c r="V471" s="96">
        <f t="shared" si="229"/>
        <v>25.5</v>
      </c>
      <c r="W471" s="124">
        <f t="shared" si="230"/>
        <v>-1.7421052631579159</v>
      </c>
      <c r="X471" s="96">
        <f t="shared" si="235"/>
        <v>3.3860998650472127</v>
      </c>
      <c r="Y471" s="34">
        <f t="shared" si="223"/>
        <v>-660.28947368420643</v>
      </c>
      <c r="Z471" s="96">
        <f t="shared" si="224"/>
        <v>40</v>
      </c>
      <c r="AA471" s="96">
        <f t="shared" si="231"/>
        <v>16.717333795013896</v>
      </c>
      <c r="AC471" s="104">
        <f t="shared" si="216"/>
        <v>1319.6770856041944</v>
      </c>
      <c r="AD471" s="104">
        <f t="shared" si="225"/>
        <v>-582.74177426737901</v>
      </c>
    </row>
    <row r="472" spans="1:30" x14ac:dyDescent="0.25">
      <c r="A472" s="97">
        <v>-3.5</v>
      </c>
      <c r="B472" s="96">
        <v>13.099999999999801</v>
      </c>
      <c r="C472" s="130" t="s">
        <v>23</v>
      </c>
      <c r="D472" s="113" t="s">
        <v>1</v>
      </c>
      <c r="E472" s="100">
        <f t="shared" si="217"/>
        <v>95</v>
      </c>
      <c r="F472" s="101" t="s">
        <v>20</v>
      </c>
      <c r="G472" s="119">
        <f t="shared" si="232"/>
        <v>0.21084337349397841</v>
      </c>
      <c r="H472" s="115">
        <f t="shared" si="233"/>
        <v>9.0361445783133612E-2</v>
      </c>
      <c r="I472" s="119">
        <f t="shared" si="212"/>
        <v>-22.963333333332788</v>
      </c>
      <c r="J472" s="115">
        <f t="shared" si="213"/>
        <v>6.224999999999925</v>
      </c>
      <c r="K472" s="103">
        <f t="shared" si="214"/>
        <v>0.4375</v>
      </c>
      <c r="L472" s="115">
        <f t="shared" si="215"/>
        <v>0.17068273092369679</v>
      </c>
      <c r="M472" s="104">
        <f t="shared" si="218"/>
        <v>1378.2630522088516</v>
      </c>
      <c r="N472" s="96">
        <f t="shared" si="234"/>
        <v>41.668143160878714</v>
      </c>
      <c r="O472" s="96">
        <f t="shared" si="226"/>
        <v>13.099999999999802</v>
      </c>
      <c r="P472" s="104">
        <f t="shared" si="227"/>
        <v>0</v>
      </c>
      <c r="Q472" s="103">
        <f t="shared" si="219"/>
        <v>-45</v>
      </c>
      <c r="R472" s="96">
        <f t="shared" si="220"/>
        <v>0</v>
      </c>
      <c r="S472" s="124">
        <f t="shared" si="221"/>
        <v>-2.6263157894736944</v>
      </c>
      <c r="T472" s="104">
        <f t="shared" si="222"/>
        <v>652.17391304347825</v>
      </c>
      <c r="U472" s="124">
        <f t="shared" si="228"/>
        <v>45</v>
      </c>
      <c r="V472" s="96">
        <f t="shared" si="229"/>
        <v>25.5</v>
      </c>
      <c r="W472" s="124">
        <f t="shared" si="230"/>
        <v>-1.7526315789473892</v>
      </c>
      <c r="X472" s="96">
        <f t="shared" si="235"/>
        <v>3.3755735492577394</v>
      </c>
      <c r="Y472" s="34">
        <f t="shared" si="223"/>
        <v>-658.23684210525914</v>
      </c>
      <c r="Z472" s="96">
        <f t="shared" si="224"/>
        <v>40</v>
      </c>
      <c r="AA472" s="96">
        <f t="shared" si="231"/>
        <v>16.739937673130235</v>
      </c>
      <c r="AC472" s="104">
        <f t="shared" si="216"/>
        <v>1329.9601854739406</v>
      </c>
      <c r="AD472" s="104">
        <f t="shared" si="225"/>
        <v>-586.30917068609017</v>
      </c>
    </row>
    <row r="473" spans="1:30" x14ac:dyDescent="0.25">
      <c r="A473" s="97">
        <v>-3.5</v>
      </c>
      <c r="B473" s="96">
        <v>12.999999999999799</v>
      </c>
      <c r="C473" s="130" t="s">
        <v>23</v>
      </c>
      <c r="D473" s="113" t="s">
        <v>1</v>
      </c>
      <c r="E473" s="100">
        <f t="shared" si="217"/>
        <v>95</v>
      </c>
      <c r="F473" s="101" t="s">
        <v>20</v>
      </c>
      <c r="G473" s="119">
        <f t="shared" si="232"/>
        <v>0.21212121212121468</v>
      </c>
      <c r="H473" s="115">
        <f t="shared" si="233"/>
        <v>9.0909090909092008E-2</v>
      </c>
      <c r="I473" s="119">
        <f t="shared" si="212"/>
        <v>-22.687499999999449</v>
      </c>
      <c r="J473" s="115">
        <f t="shared" si="213"/>
        <v>6.1874999999999236</v>
      </c>
      <c r="K473" s="103">
        <f t="shared" si="214"/>
        <v>0.4375</v>
      </c>
      <c r="L473" s="115">
        <f t="shared" si="215"/>
        <v>0.17171717171717377</v>
      </c>
      <c r="M473" s="104">
        <f t="shared" si="218"/>
        <v>1386.6161616161783</v>
      </c>
      <c r="N473" s="96">
        <f t="shared" si="234"/>
        <v>41.617647058823437</v>
      </c>
      <c r="O473" s="96">
        <f t="shared" si="226"/>
        <v>12.999999999999801</v>
      </c>
      <c r="P473" s="104">
        <f t="shared" si="227"/>
        <v>0</v>
      </c>
      <c r="Q473" s="103">
        <f t="shared" si="219"/>
        <v>-45</v>
      </c>
      <c r="R473" s="96">
        <f t="shared" si="220"/>
        <v>0</v>
      </c>
      <c r="S473" s="124">
        <f t="shared" si="221"/>
        <v>-2.6315789473684315</v>
      </c>
      <c r="T473" s="104">
        <f t="shared" si="222"/>
        <v>652.17391304347825</v>
      </c>
      <c r="U473" s="124">
        <f t="shared" si="228"/>
        <v>45</v>
      </c>
      <c r="V473" s="96">
        <f t="shared" si="229"/>
        <v>25.5</v>
      </c>
      <c r="W473" s="124">
        <f t="shared" si="230"/>
        <v>-1.7631578947368631</v>
      </c>
      <c r="X473" s="96">
        <f t="shared" si="235"/>
        <v>3.3650472334682657</v>
      </c>
      <c r="Y473" s="34">
        <f t="shared" si="223"/>
        <v>-656.18421052631197</v>
      </c>
      <c r="Z473" s="96">
        <f t="shared" si="224"/>
        <v>40</v>
      </c>
      <c r="AA473" s="96">
        <f t="shared" si="231"/>
        <v>16.761599722991733</v>
      </c>
      <c r="AC473" s="104">
        <f t="shared" si="216"/>
        <v>1340.3442644103527</v>
      </c>
      <c r="AD473" s="104">
        <f t="shared" si="225"/>
        <v>-589.90195697186948</v>
      </c>
    </row>
    <row r="474" spans="1:30" x14ac:dyDescent="0.25">
      <c r="A474" s="97">
        <v>-3.5</v>
      </c>
      <c r="B474" s="97">
        <v>12.8999999999998</v>
      </c>
      <c r="C474" s="130" t="s">
        <v>23</v>
      </c>
      <c r="D474" s="113" t="s">
        <v>1</v>
      </c>
      <c r="E474" s="100">
        <f t="shared" si="217"/>
        <v>95</v>
      </c>
      <c r="F474" s="101" t="s">
        <v>20</v>
      </c>
      <c r="G474" s="119">
        <f t="shared" si="232"/>
        <v>0.21341463414634407</v>
      </c>
      <c r="H474" s="115">
        <f t="shared" si="233"/>
        <v>9.1463414634147464E-2</v>
      </c>
      <c r="I474" s="119">
        <f t="shared" si="212"/>
        <v>-22.413333333332787</v>
      </c>
      <c r="J474" s="115">
        <f t="shared" si="213"/>
        <v>6.149999999999924</v>
      </c>
      <c r="K474" s="103">
        <f t="shared" si="214"/>
        <v>0.4375</v>
      </c>
      <c r="L474" s="115">
        <f t="shared" si="215"/>
        <v>0.17276422764227856</v>
      </c>
      <c r="M474" s="104">
        <f t="shared" si="218"/>
        <v>1395.0711382113993</v>
      </c>
      <c r="N474" s="96">
        <f t="shared" si="234"/>
        <v>41.566535150645528</v>
      </c>
      <c r="O474" s="96">
        <f t="shared" si="226"/>
        <v>12.8999999999998</v>
      </c>
      <c r="P474" s="104">
        <f t="shared" si="227"/>
        <v>0</v>
      </c>
      <c r="Q474" s="103">
        <f t="shared" si="219"/>
        <v>-45</v>
      </c>
      <c r="R474" s="96">
        <f t="shared" si="220"/>
        <v>0</v>
      </c>
      <c r="S474" s="124">
        <f t="shared" si="221"/>
        <v>-2.6368421052631685</v>
      </c>
      <c r="T474" s="104">
        <f t="shared" si="222"/>
        <v>652.17391304347825</v>
      </c>
      <c r="U474" s="124">
        <f t="shared" si="228"/>
        <v>45</v>
      </c>
      <c r="V474" s="96">
        <f t="shared" si="229"/>
        <v>25.5</v>
      </c>
      <c r="W474" s="124">
        <f t="shared" si="230"/>
        <v>-1.7736842105263371</v>
      </c>
      <c r="X474" s="96">
        <f t="shared" si="235"/>
        <v>3.3545209176787916</v>
      </c>
      <c r="Y474" s="34">
        <f t="shared" si="223"/>
        <v>-654.13157894736446</v>
      </c>
      <c r="Z474" s="96">
        <f t="shared" si="224"/>
        <v>40</v>
      </c>
      <c r="AA474" s="96">
        <f t="shared" si="231"/>
        <v>16.782319944598378</v>
      </c>
      <c r="AC474" s="104">
        <f t="shared" si="216"/>
        <v>1350.8311523629147</v>
      </c>
      <c r="AD474" s="104">
        <f t="shared" si="225"/>
        <v>-593.52043635393204</v>
      </c>
    </row>
    <row r="475" spans="1:30" x14ac:dyDescent="0.25">
      <c r="A475" s="97">
        <v>-3.5</v>
      </c>
      <c r="B475" s="96">
        <v>12.7999999999998</v>
      </c>
      <c r="C475" s="130" t="s">
        <v>23</v>
      </c>
      <c r="D475" s="113" t="s">
        <v>1</v>
      </c>
      <c r="E475" s="100">
        <f t="shared" si="217"/>
        <v>95</v>
      </c>
      <c r="F475" s="101" t="s">
        <v>20</v>
      </c>
      <c r="G475" s="119">
        <f t="shared" si="232"/>
        <v>0.21472392638037074</v>
      </c>
      <c r="H475" s="115">
        <f t="shared" si="233"/>
        <v>9.2024539877301748E-2</v>
      </c>
      <c r="I475" s="119">
        <f t="shared" si="212"/>
        <v>-22.140833333332782</v>
      </c>
      <c r="J475" s="115">
        <f t="shared" si="213"/>
        <v>6.1124999999999261</v>
      </c>
      <c r="K475" s="103">
        <f t="shared" si="214"/>
        <v>0.4375</v>
      </c>
      <c r="L475" s="115">
        <f t="shared" si="215"/>
        <v>0.17382413087934787</v>
      </c>
      <c r="M475" s="104">
        <f t="shared" si="218"/>
        <v>1403.6298568507341</v>
      </c>
      <c r="N475" s="96">
        <f t="shared" si="234"/>
        <v>41.514796102489974</v>
      </c>
      <c r="O475" s="96">
        <f t="shared" si="226"/>
        <v>12.799999999999798</v>
      </c>
      <c r="P475" s="104">
        <f t="shared" si="227"/>
        <v>0</v>
      </c>
      <c r="Q475" s="103">
        <f t="shared" si="219"/>
        <v>-45</v>
      </c>
      <c r="R475" s="96">
        <f t="shared" si="220"/>
        <v>0</v>
      </c>
      <c r="S475" s="124">
        <f t="shared" si="221"/>
        <v>-2.6421052631579052</v>
      </c>
      <c r="T475" s="104">
        <f t="shared" si="222"/>
        <v>652.17391304347825</v>
      </c>
      <c r="U475" s="124">
        <f t="shared" si="228"/>
        <v>45</v>
      </c>
      <c r="V475" s="96">
        <f t="shared" si="229"/>
        <v>25.5</v>
      </c>
      <c r="W475" s="124">
        <f t="shared" si="230"/>
        <v>-1.7842105263158108</v>
      </c>
      <c r="X475" s="96">
        <f t="shared" si="235"/>
        <v>3.3439946018893179</v>
      </c>
      <c r="Y475" s="34">
        <f t="shared" si="223"/>
        <v>-652.07894736841695</v>
      </c>
      <c r="Z475" s="96">
        <f t="shared" si="224"/>
        <v>40</v>
      </c>
      <c r="AA475" s="96">
        <f t="shared" si="231"/>
        <v>16.802098337950177</v>
      </c>
      <c r="AC475" s="104">
        <f t="shared" si="216"/>
        <v>1361.4227241878455</v>
      </c>
      <c r="AD475" s="104">
        <f t="shared" si="225"/>
        <v>-597.16491569227253</v>
      </c>
    </row>
    <row r="476" spans="1:30" x14ac:dyDescent="0.25">
      <c r="A476" s="97">
        <v>-3.5</v>
      </c>
      <c r="B476" s="96">
        <v>12.6999999999998</v>
      </c>
      <c r="C476" s="130" t="s">
        <v>23</v>
      </c>
      <c r="D476" s="113" t="s">
        <v>1</v>
      </c>
      <c r="E476" s="100">
        <f t="shared" si="217"/>
        <v>95</v>
      </c>
      <c r="F476" s="101" t="s">
        <v>20</v>
      </c>
      <c r="G476" s="119">
        <f t="shared" si="232"/>
        <v>0.21604938271605204</v>
      </c>
      <c r="H476" s="115">
        <f t="shared" si="233"/>
        <v>9.2592592592593739E-2</v>
      </c>
      <c r="I476" s="119">
        <f t="shared" si="212"/>
        <v>-21.869999999999461</v>
      </c>
      <c r="J476" s="115">
        <f t="shared" si="213"/>
        <v>6.0749999999999247</v>
      </c>
      <c r="K476" s="103">
        <f t="shared" si="214"/>
        <v>0.4375</v>
      </c>
      <c r="L476" s="115">
        <f t="shared" si="215"/>
        <v>0.17489711934156593</v>
      </c>
      <c r="M476" s="104">
        <f t="shared" si="218"/>
        <v>1412.2942386831448</v>
      </c>
      <c r="N476" s="96">
        <f t="shared" si="234"/>
        <v>41.462418300653496</v>
      </c>
      <c r="O476" s="96">
        <f t="shared" si="226"/>
        <v>12.6999999999998</v>
      </c>
      <c r="P476" s="104">
        <f t="shared" si="227"/>
        <v>0</v>
      </c>
      <c r="Q476" s="103">
        <f t="shared" si="219"/>
        <v>-45</v>
      </c>
      <c r="R476" s="96">
        <f t="shared" si="220"/>
        <v>0</v>
      </c>
      <c r="S476" s="124">
        <f t="shared" si="221"/>
        <v>-2.6473684210526418</v>
      </c>
      <c r="T476" s="104">
        <f t="shared" si="222"/>
        <v>652.17391304347825</v>
      </c>
      <c r="U476" s="124">
        <f t="shared" si="228"/>
        <v>45</v>
      </c>
      <c r="V476" s="96">
        <f t="shared" si="229"/>
        <v>25.5</v>
      </c>
      <c r="W476" s="124">
        <f t="shared" si="230"/>
        <v>-1.7947368421052841</v>
      </c>
      <c r="X476" s="96">
        <f t="shared" si="235"/>
        <v>3.3334682860998446</v>
      </c>
      <c r="Y476" s="34">
        <f t="shared" si="223"/>
        <v>-650.02631578946978</v>
      </c>
      <c r="Z476" s="96">
        <f t="shared" si="224"/>
        <v>40</v>
      </c>
      <c r="AA476" s="96">
        <f t="shared" si="231"/>
        <v>16.820934903047128</v>
      </c>
      <c r="AC476" s="104">
        <f t="shared" si="216"/>
        <v>1372.1209010341063</v>
      </c>
      <c r="AD476" s="104">
        <f t="shared" si="225"/>
        <v>-600.83570547139379</v>
      </c>
    </row>
    <row r="477" spans="1:30" x14ac:dyDescent="0.25">
      <c r="A477" s="97">
        <v>-3.5</v>
      </c>
      <c r="B477" s="97">
        <v>12.599999999999801</v>
      </c>
      <c r="C477" s="130" t="s">
        <v>23</v>
      </c>
      <c r="D477" s="113" t="s">
        <v>1</v>
      </c>
      <c r="E477" s="100">
        <f t="shared" si="217"/>
        <v>95</v>
      </c>
      <c r="F477" s="101" t="s">
        <v>20</v>
      </c>
      <c r="G477" s="119">
        <f t="shared" si="232"/>
        <v>0.21739130434782875</v>
      </c>
      <c r="H477" s="115">
        <f t="shared" si="233"/>
        <v>9.3167701863355185E-2</v>
      </c>
      <c r="I477" s="119">
        <f t="shared" si="212"/>
        <v>-21.600833333332801</v>
      </c>
      <c r="J477" s="115">
        <f t="shared" si="213"/>
        <v>6.037499999999925</v>
      </c>
      <c r="K477" s="103">
        <f t="shared" si="214"/>
        <v>0.4375</v>
      </c>
      <c r="L477" s="115">
        <f t="shared" si="215"/>
        <v>0.17598343685300424</v>
      </c>
      <c r="M477" s="104">
        <f t="shared" si="218"/>
        <v>1421.0662525880093</v>
      </c>
      <c r="N477" s="96">
        <f t="shared" si="234"/>
        <v>41.409389842893574</v>
      </c>
      <c r="O477" s="96">
        <f t="shared" si="226"/>
        <v>12.599999999999802</v>
      </c>
      <c r="P477" s="104">
        <f t="shared" si="227"/>
        <v>0</v>
      </c>
      <c r="Q477" s="103">
        <f t="shared" si="219"/>
        <v>-45</v>
      </c>
      <c r="R477" s="96">
        <f t="shared" si="220"/>
        <v>0</v>
      </c>
      <c r="S477" s="124">
        <f t="shared" si="221"/>
        <v>-2.6526315789473789</v>
      </c>
      <c r="T477" s="104">
        <f t="shared" si="222"/>
        <v>652.17391304347825</v>
      </c>
      <c r="U477" s="124">
        <f t="shared" si="228"/>
        <v>45</v>
      </c>
      <c r="V477" s="96">
        <f t="shared" si="229"/>
        <v>25.5</v>
      </c>
      <c r="W477" s="124">
        <f t="shared" si="230"/>
        <v>-1.8052631578947576</v>
      </c>
      <c r="X477" s="96">
        <f t="shared" si="235"/>
        <v>3.3229419703103709</v>
      </c>
      <c r="Y477" s="34">
        <f t="shared" si="223"/>
        <v>-647.97368421052226</v>
      </c>
      <c r="Z477" s="96">
        <f t="shared" si="224"/>
        <v>40</v>
      </c>
      <c r="AA477" s="96">
        <f t="shared" si="231"/>
        <v>16.83882963988923</v>
      </c>
      <c r="AC477" s="104">
        <f t="shared" si="216"/>
        <v>1382.9276517810765</v>
      </c>
      <c r="AD477" s="104">
        <f t="shared" si="225"/>
        <v>-604.53311978936824</v>
      </c>
    </row>
    <row r="478" spans="1:30" x14ac:dyDescent="0.25">
      <c r="A478" s="97">
        <v>-3.5</v>
      </c>
      <c r="B478" s="96">
        <v>12.499999999999799</v>
      </c>
      <c r="C478" s="130" t="s">
        <v>23</v>
      </c>
      <c r="D478" s="113" t="s">
        <v>1</v>
      </c>
      <c r="E478" s="100">
        <f t="shared" si="217"/>
        <v>95</v>
      </c>
      <c r="F478" s="101" t="s">
        <v>20</v>
      </c>
      <c r="G478" s="119">
        <f t="shared" si="232"/>
        <v>0.21875000000000275</v>
      </c>
      <c r="H478" s="115">
        <f t="shared" si="233"/>
        <v>9.375000000000118E-2</v>
      </c>
      <c r="I478" s="119">
        <f t="shared" si="212"/>
        <v>-21.333333333332799</v>
      </c>
      <c r="J478" s="115">
        <f t="shared" si="213"/>
        <v>5.9999999999999245</v>
      </c>
      <c r="K478" s="103">
        <f t="shared" si="214"/>
        <v>0.4375</v>
      </c>
      <c r="L478" s="115">
        <f t="shared" si="215"/>
        <v>0.17708333333333554</v>
      </c>
      <c r="M478" s="104">
        <f t="shared" si="218"/>
        <v>1429.9479166666845</v>
      </c>
      <c r="N478" s="96">
        <f t="shared" si="234"/>
        <v>41.355698529411654</v>
      </c>
      <c r="O478" s="96">
        <f t="shared" si="226"/>
        <v>12.499999999999799</v>
      </c>
      <c r="P478" s="104">
        <f t="shared" si="227"/>
        <v>0</v>
      </c>
      <c r="Q478" s="103">
        <f t="shared" si="219"/>
        <v>-45</v>
      </c>
      <c r="R478" s="96">
        <f t="shared" si="220"/>
        <v>0</v>
      </c>
      <c r="S478" s="124">
        <f t="shared" si="221"/>
        <v>-2.657894736842116</v>
      </c>
      <c r="T478" s="104">
        <f t="shared" si="222"/>
        <v>652.17391304347825</v>
      </c>
      <c r="U478" s="124">
        <f t="shared" si="228"/>
        <v>45</v>
      </c>
      <c r="V478" s="96">
        <f t="shared" si="229"/>
        <v>25.5</v>
      </c>
      <c r="W478" s="124">
        <f t="shared" si="230"/>
        <v>-1.8157894736842317</v>
      </c>
      <c r="X478" s="96">
        <f t="shared" si="235"/>
        <v>3.3124156545208967</v>
      </c>
      <c r="Y478" s="34">
        <f t="shared" si="223"/>
        <v>-645.92105263157475</v>
      </c>
      <c r="Z478" s="96">
        <f t="shared" si="224"/>
        <v>40</v>
      </c>
      <c r="AA478" s="96">
        <f t="shared" si="231"/>
        <v>16.855782548476487</v>
      </c>
      <c r="AC478" s="104">
        <f t="shared" si="216"/>
        <v>1393.8449945301115</v>
      </c>
      <c r="AD478" s="104">
        <f t="shared" si="225"/>
        <v>-608.25747634182142</v>
      </c>
    </row>
    <row r="479" spans="1:30" x14ac:dyDescent="0.25">
      <c r="A479" s="97">
        <v>-3.5</v>
      </c>
      <c r="B479" s="96">
        <v>12.3999999999998</v>
      </c>
      <c r="C479" s="130" t="s">
        <v>23</v>
      </c>
      <c r="D479" s="113" t="s">
        <v>1</v>
      </c>
      <c r="E479" s="100">
        <f t="shared" si="217"/>
        <v>95</v>
      </c>
      <c r="F479" s="101" t="s">
        <v>20</v>
      </c>
      <c r="G479" s="119">
        <f t="shared" si="232"/>
        <v>0.22012578616352479</v>
      </c>
      <c r="H479" s="115">
        <f t="shared" si="233"/>
        <v>9.433962264151062E-2</v>
      </c>
      <c r="I479" s="119">
        <f t="shared" si="212"/>
        <v>-21.06749999999947</v>
      </c>
      <c r="J479" s="115">
        <f t="shared" si="213"/>
        <v>5.962499999999924</v>
      </c>
      <c r="K479" s="103">
        <f t="shared" si="214"/>
        <v>0.4375</v>
      </c>
      <c r="L479" s="115">
        <f t="shared" si="215"/>
        <v>0.17819706498952001</v>
      </c>
      <c r="M479" s="104">
        <f t="shared" si="218"/>
        <v>1438.9412997903742</v>
      </c>
      <c r="N479" s="96">
        <f t="shared" si="234"/>
        <v>41.301331853496009</v>
      </c>
      <c r="O479" s="96">
        <f t="shared" si="226"/>
        <v>12.3999999999998</v>
      </c>
      <c r="P479" s="104">
        <f t="shared" si="227"/>
        <v>0</v>
      </c>
      <c r="Q479" s="103">
        <f t="shared" si="219"/>
        <v>-45</v>
      </c>
      <c r="R479" s="96">
        <f t="shared" si="220"/>
        <v>0</v>
      </c>
      <c r="S479" s="124">
        <f t="shared" si="221"/>
        <v>-2.6631578947368526</v>
      </c>
      <c r="T479" s="104">
        <f t="shared" si="222"/>
        <v>652.17391304347825</v>
      </c>
      <c r="U479" s="124">
        <f t="shared" si="228"/>
        <v>45</v>
      </c>
      <c r="V479" s="96">
        <f t="shared" si="229"/>
        <v>25.5</v>
      </c>
      <c r="W479" s="124">
        <f t="shared" si="230"/>
        <v>-1.8263157894737052</v>
      </c>
      <c r="X479" s="96">
        <f t="shared" si="235"/>
        <v>3.3018893387314234</v>
      </c>
      <c r="Y479" s="34">
        <f t="shared" si="223"/>
        <v>-643.86842105262758</v>
      </c>
      <c r="Z479" s="96">
        <f t="shared" si="224"/>
        <v>40</v>
      </c>
      <c r="AA479" s="96">
        <f t="shared" si="231"/>
        <v>16.871793628808895</v>
      </c>
      <c r="AC479" s="104">
        <f t="shared" si="216"/>
        <v>1404.8749981524161</v>
      </c>
      <c r="AD479" s="104">
        <f t="shared" si="225"/>
        <v>-612.00909640042187</v>
      </c>
    </row>
    <row r="480" spans="1:30" x14ac:dyDescent="0.25">
      <c r="A480" s="97">
        <v>-3.5</v>
      </c>
      <c r="B480" s="97">
        <v>12.2999999999998</v>
      </c>
      <c r="C480" s="130" t="s">
        <v>23</v>
      </c>
      <c r="D480" s="113" t="s">
        <v>1</v>
      </c>
      <c r="E480" s="100">
        <f t="shared" si="217"/>
        <v>95</v>
      </c>
      <c r="F480" s="101" t="s">
        <v>20</v>
      </c>
      <c r="G480" s="119">
        <f t="shared" si="232"/>
        <v>0.22151898734177497</v>
      </c>
      <c r="H480" s="115">
        <f t="shared" si="233"/>
        <v>9.4936708860760693E-2</v>
      </c>
      <c r="I480" s="119">
        <f t="shared" si="212"/>
        <v>-20.803333333332805</v>
      </c>
      <c r="J480" s="115">
        <f t="shared" si="213"/>
        <v>5.9249999999999252</v>
      </c>
      <c r="K480" s="103">
        <f t="shared" si="214"/>
        <v>0.4375</v>
      </c>
      <c r="L480" s="115">
        <f t="shared" si="215"/>
        <v>0.17932489451477027</v>
      </c>
      <c r="M480" s="104">
        <f t="shared" si="218"/>
        <v>1448.0485232067699</v>
      </c>
      <c r="N480" s="96">
        <f t="shared" si="234"/>
        <v>41.246276991809282</v>
      </c>
      <c r="O480" s="96">
        <f t="shared" si="226"/>
        <v>12.2999999999998</v>
      </c>
      <c r="P480" s="104">
        <f t="shared" si="227"/>
        <v>0</v>
      </c>
      <c r="Q480" s="103">
        <f t="shared" si="219"/>
        <v>-45</v>
      </c>
      <c r="R480" s="96">
        <f t="shared" si="220"/>
        <v>0</v>
      </c>
      <c r="S480" s="124">
        <f t="shared" si="221"/>
        <v>-2.6684210526315892</v>
      </c>
      <c r="T480" s="104">
        <f t="shared" si="222"/>
        <v>652.17391304347825</v>
      </c>
      <c r="U480" s="124">
        <f t="shared" si="228"/>
        <v>45</v>
      </c>
      <c r="V480" s="96">
        <f t="shared" si="229"/>
        <v>25.5</v>
      </c>
      <c r="W480" s="124">
        <f t="shared" si="230"/>
        <v>-1.8368421052631789</v>
      </c>
      <c r="X480" s="96">
        <f t="shared" si="235"/>
        <v>3.2913630229419497</v>
      </c>
      <c r="Y480" s="34">
        <f t="shared" si="223"/>
        <v>-641.8157894736803</v>
      </c>
      <c r="Z480" s="96">
        <f t="shared" si="224"/>
        <v>40</v>
      </c>
      <c r="AA480" s="96">
        <f t="shared" si="231"/>
        <v>16.886862880886454</v>
      </c>
      <c r="AC480" s="104">
        <f t="shared" si="216"/>
        <v>1416.0197838956817</v>
      </c>
      <c r="AD480" s="104">
        <f t="shared" si="225"/>
        <v>-615.78830478540647</v>
      </c>
    </row>
    <row r="481" spans="1:30" x14ac:dyDescent="0.25">
      <c r="A481" s="97">
        <v>-3.5</v>
      </c>
      <c r="B481" s="96">
        <v>12.1999999999998</v>
      </c>
      <c r="C481" s="130" t="s">
        <v>23</v>
      </c>
      <c r="D481" s="113" t="s">
        <v>1</v>
      </c>
      <c r="E481" s="100">
        <f t="shared" si="217"/>
        <v>95</v>
      </c>
      <c r="F481" s="101" t="s">
        <v>20</v>
      </c>
      <c r="G481" s="119">
        <f t="shared" si="232"/>
        <v>0.22292993630573532</v>
      </c>
      <c r="H481" s="115">
        <f t="shared" si="233"/>
        <v>9.5541401273886564E-2</v>
      </c>
      <c r="I481" s="119">
        <f t="shared" si="212"/>
        <v>-20.540833333332809</v>
      </c>
      <c r="J481" s="115">
        <f t="shared" si="213"/>
        <v>5.8874999999999247</v>
      </c>
      <c r="K481" s="103">
        <f t="shared" si="214"/>
        <v>0.4375</v>
      </c>
      <c r="L481" s="115">
        <f t="shared" si="215"/>
        <v>0.18046709129511906</v>
      </c>
      <c r="M481" s="104">
        <f t="shared" si="218"/>
        <v>1457.2717622080866</v>
      </c>
      <c r="N481" s="96">
        <f t="shared" si="234"/>
        <v>41.190520794304874</v>
      </c>
      <c r="O481" s="96">
        <f t="shared" si="226"/>
        <v>12.199999999999802</v>
      </c>
      <c r="P481" s="104">
        <f t="shared" si="227"/>
        <v>0</v>
      </c>
      <c r="Q481" s="103">
        <f t="shared" si="219"/>
        <v>-45</v>
      </c>
      <c r="R481" s="96">
        <f t="shared" si="220"/>
        <v>0</v>
      </c>
      <c r="S481" s="124">
        <f t="shared" si="221"/>
        <v>-2.6736842105263263</v>
      </c>
      <c r="T481" s="104">
        <f t="shared" si="222"/>
        <v>652.17391304347825</v>
      </c>
      <c r="U481" s="124">
        <f t="shared" si="228"/>
        <v>45</v>
      </c>
      <c r="V481" s="96">
        <f t="shared" si="229"/>
        <v>25.5</v>
      </c>
      <c r="W481" s="124">
        <f t="shared" si="230"/>
        <v>-1.8473684210526524</v>
      </c>
      <c r="X481" s="96">
        <f t="shared" si="235"/>
        <v>3.280836707152476</v>
      </c>
      <c r="Y481" s="34">
        <f t="shared" si="223"/>
        <v>-639.76315789473279</v>
      </c>
      <c r="Z481" s="96">
        <f t="shared" si="224"/>
        <v>40</v>
      </c>
      <c r="AA481" s="96">
        <f t="shared" si="231"/>
        <v>16.900990304709168</v>
      </c>
      <c r="AC481" s="104">
        <f t="shared" si="216"/>
        <v>1427.2815270521228</v>
      </c>
      <c r="AD481" s="104">
        <f t="shared" si="225"/>
        <v>-619.5954298316434</v>
      </c>
    </row>
    <row r="482" spans="1:30" x14ac:dyDescent="0.25">
      <c r="A482" s="97">
        <v>-3.5</v>
      </c>
      <c r="B482" s="96">
        <v>12.099999999999801</v>
      </c>
      <c r="C482" s="130" t="s">
        <v>23</v>
      </c>
      <c r="D482" s="113" t="s">
        <v>1</v>
      </c>
      <c r="E482" s="100">
        <f t="shared" si="217"/>
        <v>95</v>
      </c>
      <c r="F482" s="101" t="s">
        <v>20</v>
      </c>
      <c r="G482" s="119">
        <f t="shared" si="232"/>
        <v>0.22435897435897723</v>
      </c>
      <c r="H482" s="115">
        <f t="shared" si="233"/>
        <v>9.615384615384738E-2</v>
      </c>
      <c r="I482" s="119">
        <f t="shared" si="212"/>
        <v>-20.279999999999482</v>
      </c>
      <c r="J482" s="115">
        <f t="shared" si="213"/>
        <v>5.8499999999999259</v>
      </c>
      <c r="K482" s="103">
        <f t="shared" si="214"/>
        <v>0.4375</v>
      </c>
      <c r="L482" s="115">
        <f t="shared" si="215"/>
        <v>0.18162393162393398</v>
      </c>
      <c r="M482" s="104">
        <f t="shared" si="218"/>
        <v>1466.6132478632669</v>
      </c>
      <c r="N482" s="96">
        <f t="shared" si="234"/>
        <v>41.134049773755542</v>
      </c>
      <c r="O482" s="96">
        <f t="shared" si="226"/>
        <v>12.099999999999799</v>
      </c>
      <c r="P482" s="104">
        <f t="shared" si="227"/>
        <v>0</v>
      </c>
      <c r="Q482" s="103">
        <f t="shared" si="219"/>
        <v>-45</v>
      </c>
      <c r="R482" s="96">
        <f t="shared" si="220"/>
        <v>0</v>
      </c>
      <c r="S482" s="124">
        <f t="shared" si="221"/>
        <v>-2.6789473684210634</v>
      </c>
      <c r="T482" s="104">
        <f t="shared" si="222"/>
        <v>652.17391304347825</v>
      </c>
      <c r="U482" s="124">
        <f t="shared" si="228"/>
        <v>45</v>
      </c>
      <c r="V482" s="96">
        <f t="shared" si="229"/>
        <v>25.5</v>
      </c>
      <c r="W482" s="124">
        <f t="shared" si="230"/>
        <v>-1.8578947368421264</v>
      </c>
      <c r="X482" s="96">
        <f t="shared" si="235"/>
        <v>3.2703103913630023</v>
      </c>
      <c r="Y482" s="34">
        <f t="shared" si="223"/>
        <v>-637.71052631578539</v>
      </c>
      <c r="Z482" s="96">
        <f t="shared" si="224"/>
        <v>40</v>
      </c>
      <c r="AA482" s="96">
        <f t="shared" si="231"/>
        <v>16.914175900277034</v>
      </c>
      <c r="AC482" s="104">
        <f t="shared" si="216"/>
        <v>1438.6624586906826</v>
      </c>
      <c r="AD482" s="104">
        <f t="shared" si="225"/>
        <v>-623.43080334770912</v>
      </c>
    </row>
    <row r="483" spans="1:30" x14ac:dyDescent="0.25">
      <c r="A483" s="97">
        <v>-3.5</v>
      </c>
      <c r="B483" s="97">
        <v>11.999999999999799</v>
      </c>
      <c r="C483" s="130" t="s">
        <v>23</v>
      </c>
      <c r="D483" s="113" t="s">
        <v>1</v>
      </c>
      <c r="E483" s="100">
        <f t="shared" si="217"/>
        <v>95</v>
      </c>
      <c r="F483" s="101" t="s">
        <v>20</v>
      </c>
      <c r="G483" s="119">
        <f t="shared" si="232"/>
        <v>0.22580645161290616</v>
      </c>
      <c r="H483" s="115">
        <f t="shared" si="233"/>
        <v>9.6774193548388343E-2</v>
      </c>
      <c r="I483" s="119">
        <f t="shared" si="212"/>
        <v>-20.020833333332813</v>
      </c>
      <c r="J483" s="115">
        <f t="shared" si="213"/>
        <v>5.8124999999999245</v>
      </c>
      <c r="K483" s="103">
        <f t="shared" si="214"/>
        <v>0.4375</v>
      </c>
      <c r="L483" s="115">
        <f t="shared" si="215"/>
        <v>0.18279569892473357</v>
      </c>
      <c r="M483" s="104">
        <f t="shared" si="218"/>
        <v>1476.0752688172236</v>
      </c>
      <c r="N483" s="96">
        <f t="shared" si="234"/>
        <v>41.076850094876548</v>
      </c>
      <c r="O483" s="96">
        <f t="shared" si="226"/>
        <v>11.999999999999801</v>
      </c>
      <c r="P483" s="104">
        <f t="shared" si="227"/>
        <v>0</v>
      </c>
      <c r="Q483" s="103">
        <f t="shared" si="219"/>
        <v>-45</v>
      </c>
      <c r="R483" s="96">
        <f t="shared" si="220"/>
        <v>0</v>
      </c>
      <c r="S483" s="124">
        <f t="shared" si="221"/>
        <v>-2.6842105263158</v>
      </c>
      <c r="T483" s="104">
        <f t="shared" si="222"/>
        <v>652.17391304347825</v>
      </c>
      <c r="U483" s="124">
        <f t="shared" si="228"/>
        <v>45</v>
      </c>
      <c r="V483" s="96">
        <f t="shared" si="229"/>
        <v>25.5</v>
      </c>
      <c r="W483" s="124">
        <f t="shared" si="230"/>
        <v>-1.8684210526316001</v>
      </c>
      <c r="X483" s="96">
        <f t="shared" si="235"/>
        <v>3.2597840755735286</v>
      </c>
      <c r="Y483" s="34">
        <f t="shared" si="223"/>
        <v>-635.6578947368381</v>
      </c>
      <c r="Z483" s="96">
        <f t="shared" si="224"/>
        <v>40</v>
      </c>
      <c r="AA483" s="96">
        <f t="shared" si="231"/>
        <v>16.92641966759005</v>
      </c>
      <c r="AC483" s="104">
        <f t="shared" si="216"/>
        <v>1450.1648674562737</v>
      </c>
      <c r="AD483" s="104">
        <f t="shared" si="225"/>
        <v>-627.29476056739099</v>
      </c>
    </row>
    <row r="484" spans="1:30" x14ac:dyDescent="0.25">
      <c r="A484" s="97">
        <v>-3.5</v>
      </c>
      <c r="B484" s="96">
        <v>11.8999999999998</v>
      </c>
      <c r="C484" s="130" t="s">
        <v>23</v>
      </c>
      <c r="D484" s="113" t="s">
        <v>1</v>
      </c>
      <c r="E484" s="100">
        <f t="shared" si="217"/>
        <v>95</v>
      </c>
      <c r="F484" s="101" t="s">
        <v>20</v>
      </c>
      <c r="G484" s="119">
        <f t="shared" si="232"/>
        <v>0.22727272727273024</v>
      </c>
      <c r="H484" s="115">
        <f t="shared" si="233"/>
        <v>9.740259740259867E-2</v>
      </c>
      <c r="I484" s="119">
        <f t="shared" si="212"/>
        <v>-19.76333333333282</v>
      </c>
      <c r="J484" s="115">
        <f t="shared" si="213"/>
        <v>5.774999999999924</v>
      </c>
      <c r="K484" s="103">
        <f t="shared" si="214"/>
        <v>0.4375</v>
      </c>
      <c r="L484" s="115">
        <f t="shared" si="215"/>
        <v>0.1839826839826863</v>
      </c>
      <c r="M484" s="104">
        <f t="shared" si="218"/>
        <v>1485.6601731601918</v>
      </c>
      <c r="N484" s="96">
        <f t="shared" si="234"/>
        <v>41.018907563025095</v>
      </c>
      <c r="O484" s="96">
        <f t="shared" si="226"/>
        <v>11.899999999999798</v>
      </c>
      <c r="P484" s="104">
        <f t="shared" si="227"/>
        <v>0</v>
      </c>
      <c r="Q484" s="103">
        <f t="shared" si="219"/>
        <v>-45</v>
      </c>
      <c r="R484" s="96">
        <f t="shared" si="220"/>
        <v>0</v>
      </c>
      <c r="S484" s="124">
        <f t="shared" si="221"/>
        <v>-2.6894736842105367</v>
      </c>
      <c r="T484" s="104">
        <f t="shared" si="222"/>
        <v>652.17391304347825</v>
      </c>
      <c r="U484" s="124">
        <f t="shared" si="228"/>
        <v>45</v>
      </c>
      <c r="V484" s="96">
        <f t="shared" si="229"/>
        <v>25.5</v>
      </c>
      <c r="W484" s="124">
        <f t="shared" si="230"/>
        <v>-1.8789473684210738</v>
      </c>
      <c r="X484" s="96">
        <f t="shared" si="235"/>
        <v>3.2492577597840548</v>
      </c>
      <c r="Y484" s="34">
        <f t="shared" si="223"/>
        <v>-633.6052631578907</v>
      </c>
      <c r="Z484" s="96">
        <f t="shared" si="224"/>
        <v>40</v>
      </c>
      <c r="AA484" s="96">
        <f t="shared" si="231"/>
        <v>16.937721606648221</v>
      </c>
      <c r="AC484" s="104">
        <f t="shared" si="216"/>
        <v>1461.7911014391314</v>
      </c>
      <c r="AD484" s="104">
        <f t="shared" si="225"/>
        <v>-631.1876400930073</v>
      </c>
    </row>
    <row r="485" spans="1:30" x14ac:dyDescent="0.25">
      <c r="A485" s="97">
        <v>-3.5</v>
      </c>
      <c r="B485" s="96">
        <v>11.7999999999998</v>
      </c>
      <c r="C485" s="130" t="s">
        <v>23</v>
      </c>
      <c r="D485" s="113" t="s">
        <v>1</v>
      </c>
      <c r="E485" s="100">
        <f t="shared" si="217"/>
        <v>95</v>
      </c>
      <c r="F485" s="101" t="s">
        <v>20</v>
      </c>
      <c r="G485" s="119">
        <f t="shared" si="232"/>
        <v>0.22875816993464351</v>
      </c>
      <c r="H485" s="115">
        <f t="shared" si="233"/>
        <v>9.8039215686275785E-2</v>
      </c>
      <c r="I485" s="119">
        <f t="shared" si="212"/>
        <v>-19.507499999999492</v>
      </c>
      <c r="J485" s="115">
        <f t="shared" si="213"/>
        <v>5.7374999999999252</v>
      </c>
      <c r="K485" s="103">
        <f t="shared" si="214"/>
        <v>0.4375</v>
      </c>
      <c r="L485" s="115">
        <f t="shared" si="215"/>
        <v>0.18518518518518762</v>
      </c>
      <c r="M485" s="104">
        <f t="shared" si="218"/>
        <v>1495.37037037039</v>
      </c>
      <c r="N485" s="96">
        <f t="shared" si="234"/>
        <v>40.960207612456628</v>
      </c>
      <c r="O485" s="96">
        <f t="shared" si="226"/>
        <v>11.7999999999998</v>
      </c>
      <c r="P485" s="104">
        <f t="shared" si="227"/>
        <v>0</v>
      </c>
      <c r="Q485" s="103">
        <f t="shared" si="219"/>
        <v>-45</v>
      </c>
      <c r="R485" s="96">
        <f t="shared" si="220"/>
        <v>0</v>
      </c>
      <c r="S485" s="124">
        <f t="shared" si="221"/>
        <v>-2.6947368421052738</v>
      </c>
      <c r="T485" s="104">
        <f t="shared" si="222"/>
        <v>652.17391304347825</v>
      </c>
      <c r="U485" s="124">
        <f t="shared" si="228"/>
        <v>45</v>
      </c>
      <c r="V485" s="96">
        <f t="shared" si="229"/>
        <v>25.5</v>
      </c>
      <c r="W485" s="124">
        <f t="shared" si="230"/>
        <v>-1.8894736842105475</v>
      </c>
      <c r="X485" s="96">
        <f t="shared" si="235"/>
        <v>3.2387314439945811</v>
      </c>
      <c r="Y485" s="34">
        <f t="shared" si="223"/>
        <v>-631.55263157894331</v>
      </c>
      <c r="Z485" s="96">
        <f t="shared" si="224"/>
        <v>40</v>
      </c>
      <c r="AA485" s="96">
        <f t="shared" si="231"/>
        <v>16.948081717451544</v>
      </c>
      <c r="AC485" s="104">
        <f t="shared" si="216"/>
        <v>1473.5435701174736</v>
      </c>
      <c r="AD485" s="104">
        <f t="shared" si="225"/>
        <v>-635.10978382988071</v>
      </c>
    </row>
    <row r="486" spans="1:30" x14ac:dyDescent="0.25">
      <c r="A486" s="97">
        <v>-3.5</v>
      </c>
      <c r="B486" s="97">
        <v>11.6999999999998</v>
      </c>
      <c r="C486" s="130" t="s">
        <v>23</v>
      </c>
      <c r="D486" s="113" t="s">
        <v>1</v>
      </c>
      <c r="E486" s="100">
        <f t="shared" si="217"/>
        <v>95</v>
      </c>
      <c r="F486" s="101" t="s">
        <v>20</v>
      </c>
      <c r="G486" s="119">
        <f t="shared" si="232"/>
        <v>0.23026315789473986</v>
      </c>
      <c r="H486" s="115">
        <f t="shared" si="233"/>
        <v>9.8684210526317082E-2</v>
      </c>
      <c r="I486" s="119">
        <f t="shared" si="212"/>
        <v>-19.253333333332829</v>
      </c>
      <c r="J486" s="115">
        <f t="shared" si="213"/>
        <v>5.6999999999999247</v>
      </c>
      <c r="K486" s="103">
        <f t="shared" si="214"/>
        <v>0.4375</v>
      </c>
      <c r="L486" s="115">
        <f t="shared" si="215"/>
        <v>0.18640350877193224</v>
      </c>
      <c r="M486" s="104">
        <f t="shared" si="218"/>
        <v>1505.2083333333528</v>
      </c>
      <c r="N486" s="96">
        <f t="shared" si="234"/>
        <v>40.900735294117524</v>
      </c>
      <c r="O486" s="96">
        <f t="shared" si="226"/>
        <v>11.6999999999998</v>
      </c>
      <c r="P486" s="104">
        <f t="shared" si="227"/>
        <v>0</v>
      </c>
      <c r="Q486" s="103">
        <f t="shared" si="219"/>
        <v>-45</v>
      </c>
      <c r="R486" s="96">
        <f t="shared" si="220"/>
        <v>0</v>
      </c>
      <c r="S486" s="124">
        <f t="shared" si="221"/>
        <v>-2.7000000000000104</v>
      </c>
      <c r="T486" s="104">
        <f t="shared" si="222"/>
        <v>652.17391304347825</v>
      </c>
      <c r="U486" s="124">
        <f t="shared" si="228"/>
        <v>45</v>
      </c>
      <c r="V486" s="96">
        <f t="shared" si="229"/>
        <v>25.5</v>
      </c>
      <c r="W486" s="124">
        <f t="shared" si="230"/>
        <v>-1.900000000000021</v>
      </c>
      <c r="X486" s="96">
        <f t="shared" si="235"/>
        <v>3.2282051282051079</v>
      </c>
      <c r="Y486" s="34">
        <f t="shared" si="223"/>
        <v>-629.49999999999602</v>
      </c>
      <c r="Z486" s="96">
        <f t="shared" si="224"/>
        <v>40</v>
      </c>
      <c r="AA486" s="96">
        <f t="shared" si="231"/>
        <v>16.957500000000017</v>
      </c>
      <c r="AC486" s="104">
        <f t="shared" si="216"/>
        <v>1485.4247463768352</v>
      </c>
      <c r="AD486" s="104">
        <f t="shared" si="225"/>
        <v>-639.0615369112395</v>
      </c>
    </row>
    <row r="487" spans="1:30" x14ac:dyDescent="0.25">
      <c r="A487" s="97">
        <v>-3.5</v>
      </c>
      <c r="B487" s="96">
        <v>11.599999999999801</v>
      </c>
      <c r="C487" s="130" t="s">
        <v>23</v>
      </c>
      <c r="D487" s="113" t="s">
        <v>1</v>
      </c>
      <c r="E487" s="100">
        <f t="shared" si="217"/>
        <v>95</v>
      </c>
      <c r="F487" s="101" t="s">
        <v>20</v>
      </c>
      <c r="G487" s="119">
        <f t="shared" si="232"/>
        <v>0.23178807947020175</v>
      </c>
      <c r="H487" s="115">
        <f t="shared" si="233"/>
        <v>9.9337748344372173E-2</v>
      </c>
      <c r="I487" s="119">
        <f t="shared" si="212"/>
        <v>-19.000833333332832</v>
      </c>
      <c r="J487" s="115">
        <f t="shared" si="213"/>
        <v>5.6624999999999259</v>
      </c>
      <c r="K487" s="103">
        <f t="shared" si="214"/>
        <v>0.4375</v>
      </c>
      <c r="L487" s="115">
        <f t="shared" si="215"/>
        <v>0.18763796909492528</v>
      </c>
      <c r="M487" s="104">
        <f t="shared" si="218"/>
        <v>1515.1766004415217</v>
      </c>
      <c r="N487" s="96">
        <f t="shared" si="234"/>
        <v>40.840475262952744</v>
      </c>
      <c r="O487" s="96">
        <f t="shared" si="226"/>
        <v>11.599999999999801</v>
      </c>
      <c r="P487" s="104">
        <f t="shared" si="227"/>
        <v>0</v>
      </c>
      <c r="Q487" s="103">
        <f t="shared" si="219"/>
        <v>-45</v>
      </c>
      <c r="R487" s="96">
        <f t="shared" si="220"/>
        <v>0</v>
      </c>
      <c r="S487" s="124">
        <f t="shared" si="221"/>
        <v>-2.7052631578947475</v>
      </c>
      <c r="T487" s="104">
        <f t="shared" si="222"/>
        <v>652.17391304347825</v>
      </c>
      <c r="U487" s="124">
        <f t="shared" si="228"/>
        <v>45</v>
      </c>
      <c r="V487" s="96">
        <f t="shared" si="229"/>
        <v>25.5</v>
      </c>
      <c r="W487" s="124">
        <f t="shared" si="230"/>
        <v>-1.9105263157894947</v>
      </c>
      <c r="X487" s="96">
        <f t="shared" si="235"/>
        <v>3.2176788124156337</v>
      </c>
      <c r="Y487" s="34">
        <f t="shared" si="223"/>
        <v>-627.44736842104862</v>
      </c>
      <c r="Z487" s="96">
        <f t="shared" si="224"/>
        <v>40</v>
      </c>
      <c r="AA487" s="96">
        <f t="shared" si="231"/>
        <v>16.965976454293642</v>
      </c>
      <c r="AC487" s="104">
        <f t="shared" si="216"/>
        <v>1497.4371686096579</v>
      </c>
      <c r="AD487" s="104">
        <f t="shared" si="225"/>
        <v>-643.04324761279645</v>
      </c>
    </row>
    <row r="488" spans="1:30" x14ac:dyDescent="0.25">
      <c r="A488" s="97">
        <v>-3.5</v>
      </c>
      <c r="B488" s="96">
        <v>11.499999999999799</v>
      </c>
      <c r="C488" s="130" t="s">
        <v>23</v>
      </c>
      <c r="D488" s="113" t="s">
        <v>1</v>
      </c>
      <c r="E488" s="100">
        <f t="shared" si="217"/>
        <v>95</v>
      </c>
      <c r="F488" s="101" t="s">
        <v>20</v>
      </c>
      <c r="G488" s="119">
        <f t="shared" si="232"/>
        <v>0.23333333333333645</v>
      </c>
      <c r="H488" s="115">
        <f t="shared" si="233"/>
        <v>0.10000000000000134</v>
      </c>
      <c r="I488" s="119">
        <f t="shared" si="212"/>
        <v>-18.749999999999499</v>
      </c>
      <c r="J488" s="115">
        <f t="shared" si="213"/>
        <v>5.6249999999999245</v>
      </c>
      <c r="K488" s="103">
        <f t="shared" si="214"/>
        <v>0.4375</v>
      </c>
      <c r="L488" s="115">
        <f t="shared" si="215"/>
        <v>0.18888888888889144</v>
      </c>
      <c r="M488" s="104">
        <f t="shared" si="218"/>
        <v>1525.2777777777983</v>
      </c>
      <c r="N488" s="96">
        <f t="shared" si="234"/>
        <v>40.779411764705763</v>
      </c>
      <c r="O488" s="96">
        <f t="shared" si="226"/>
        <v>11.499999999999799</v>
      </c>
      <c r="P488" s="104">
        <f t="shared" si="227"/>
        <v>0</v>
      </c>
      <c r="Q488" s="103">
        <f t="shared" si="219"/>
        <v>-45</v>
      </c>
      <c r="R488" s="96">
        <f t="shared" si="220"/>
        <v>0</v>
      </c>
      <c r="S488" s="124">
        <f t="shared" si="221"/>
        <v>-2.7105263157894841</v>
      </c>
      <c r="T488" s="104">
        <f t="shared" si="222"/>
        <v>652.17391304347825</v>
      </c>
      <c r="U488" s="124">
        <f t="shared" si="228"/>
        <v>45</v>
      </c>
      <c r="V488" s="96">
        <f t="shared" si="229"/>
        <v>25.5</v>
      </c>
      <c r="W488" s="124">
        <f t="shared" si="230"/>
        <v>-1.9210526315789687</v>
      </c>
      <c r="X488" s="96">
        <f t="shared" si="235"/>
        <v>3.20715249662616</v>
      </c>
      <c r="Y488" s="34">
        <f t="shared" si="223"/>
        <v>-625.39473684210111</v>
      </c>
      <c r="Z488" s="96">
        <f t="shared" si="224"/>
        <v>40</v>
      </c>
      <c r="AA488" s="96">
        <f t="shared" si="231"/>
        <v>16.973511080332425</v>
      </c>
      <c r="AC488" s="104">
        <f t="shared" si="216"/>
        <v>1509.5834428988428</v>
      </c>
      <c r="AD488" s="104">
        <f t="shared" si="225"/>
        <v>-647.05526725615391</v>
      </c>
    </row>
    <row r="489" spans="1:30" x14ac:dyDescent="0.25">
      <c r="A489" s="97">
        <v>-3.5</v>
      </c>
      <c r="B489" s="97">
        <v>11.3999999999998</v>
      </c>
      <c r="C489" s="130" t="s">
        <v>23</v>
      </c>
      <c r="D489" s="113" t="s">
        <v>1</v>
      </c>
      <c r="E489" s="100">
        <f t="shared" si="217"/>
        <v>95</v>
      </c>
      <c r="F489" s="101" t="s">
        <v>20</v>
      </c>
      <c r="G489" s="119">
        <f t="shared" si="232"/>
        <v>0.23489932885906356</v>
      </c>
      <c r="H489" s="115">
        <f t="shared" si="233"/>
        <v>0.10067114093959867</v>
      </c>
      <c r="I489" s="119">
        <f t="shared" si="212"/>
        <v>-18.500833333332835</v>
      </c>
      <c r="J489" s="115">
        <f t="shared" si="213"/>
        <v>5.587499999999924</v>
      </c>
      <c r="K489" s="103">
        <f t="shared" si="214"/>
        <v>0.4375</v>
      </c>
      <c r="L489" s="115">
        <f t="shared" si="215"/>
        <v>0.19015659955257525</v>
      </c>
      <c r="M489" s="104">
        <f t="shared" si="218"/>
        <v>1535.514541387045</v>
      </c>
      <c r="N489" s="96">
        <f t="shared" si="234"/>
        <v>40.717528622187011</v>
      </c>
      <c r="O489" s="96">
        <f t="shared" si="226"/>
        <v>11.3999999999998</v>
      </c>
      <c r="P489" s="104">
        <f t="shared" si="227"/>
        <v>0</v>
      </c>
      <c r="Q489" s="103">
        <f t="shared" si="219"/>
        <v>-45</v>
      </c>
      <c r="R489" s="96">
        <f t="shared" si="220"/>
        <v>0</v>
      </c>
      <c r="S489" s="124">
        <f t="shared" si="221"/>
        <v>-2.7157894736842212</v>
      </c>
      <c r="T489" s="104">
        <f t="shared" si="222"/>
        <v>652.17391304347825</v>
      </c>
      <c r="U489" s="124">
        <f t="shared" si="228"/>
        <v>45</v>
      </c>
      <c r="V489" s="96">
        <f t="shared" si="229"/>
        <v>25.5</v>
      </c>
      <c r="W489" s="124">
        <f t="shared" si="230"/>
        <v>-1.9315789473684422</v>
      </c>
      <c r="X489" s="96">
        <f t="shared" si="235"/>
        <v>3.1966261808366863</v>
      </c>
      <c r="Y489" s="34">
        <f t="shared" si="223"/>
        <v>-623.34210526315383</v>
      </c>
      <c r="Z489" s="96">
        <f t="shared" si="224"/>
        <v>40</v>
      </c>
      <c r="AA489" s="96">
        <f t="shared" si="231"/>
        <v>16.980103878116356</v>
      </c>
      <c r="AC489" s="104">
        <f t="shared" si="216"/>
        <v>1521.8662452892529</v>
      </c>
      <c r="AD489" s="104">
        <f t="shared" si="225"/>
        <v>-651.09795010017092</v>
      </c>
    </row>
    <row r="490" spans="1:30" x14ac:dyDescent="0.25">
      <c r="A490" s="97">
        <v>-3.5</v>
      </c>
      <c r="B490" s="96">
        <v>11.2999999999998</v>
      </c>
      <c r="C490" s="130" t="s">
        <v>23</v>
      </c>
      <c r="D490" s="113" t="s">
        <v>1</v>
      </c>
      <c r="E490" s="100">
        <f t="shared" si="217"/>
        <v>95</v>
      </c>
      <c r="F490" s="101" t="s">
        <v>20</v>
      </c>
      <c r="G490" s="119">
        <f t="shared" si="232"/>
        <v>0.23648648648648968</v>
      </c>
      <c r="H490" s="115">
        <f t="shared" si="233"/>
        <v>0.10135135135135272</v>
      </c>
      <c r="I490" s="119">
        <f t="shared" si="212"/>
        <v>-18.25333333333284</v>
      </c>
      <c r="J490" s="115">
        <f t="shared" si="213"/>
        <v>5.5499999999999252</v>
      </c>
      <c r="K490" s="103">
        <f t="shared" si="214"/>
        <v>0.4375</v>
      </c>
      <c r="L490" s="115">
        <f t="shared" si="215"/>
        <v>0.19144144144144404</v>
      </c>
      <c r="M490" s="104">
        <f t="shared" si="218"/>
        <v>1545.8896396396606</v>
      </c>
      <c r="N490" s="96">
        <f t="shared" si="234"/>
        <v>40.65480922098557</v>
      </c>
      <c r="O490" s="96">
        <f t="shared" si="226"/>
        <v>11.2999999999998</v>
      </c>
      <c r="P490" s="104">
        <f t="shared" si="227"/>
        <v>0</v>
      </c>
      <c r="Q490" s="103">
        <f t="shared" si="219"/>
        <v>-45</v>
      </c>
      <c r="R490" s="96">
        <f t="shared" si="220"/>
        <v>0</v>
      </c>
      <c r="S490" s="124">
        <f t="shared" si="221"/>
        <v>-2.7210526315789578</v>
      </c>
      <c r="T490" s="104">
        <f t="shared" si="222"/>
        <v>652.17391304347825</v>
      </c>
      <c r="U490" s="124">
        <f t="shared" si="228"/>
        <v>45</v>
      </c>
      <c r="V490" s="96">
        <f t="shared" si="229"/>
        <v>25.5</v>
      </c>
      <c r="W490" s="124">
        <f t="shared" si="230"/>
        <v>-1.9421052631579157</v>
      </c>
      <c r="X490" s="96">
        <f t="shared" si="235"/>
        <v>3.186099865047213</v>
      </c>
      <c r="Y490" s="34">
        <f t="shared" si="223"/>
        <v>-621.28947368420654</v>
      </c>
      <c r="Z490" s="96">
        <f t="shared" si="224"/>
        <v>40</v>
      </c>
      <c r="AA490" s="96">
        <f t="shared" si="231"/>
        <v>16.985754847645438</v>
      </c>
      <c r="AC490" s="104">
        <f t="shared" si="216"/>
        <v>1534.2883241512868</v>
      </c>
      <c r="AD490" s="104">
        <f t="shared" si="225"/>
        <v>-655.17165321930975</v>
      </c>
    </row>
    <row r="491" spans="1:30" x14ac:dyDescent="0.25">
      <c r="A491" s="97">
        <v>-3.5</v>
      </c>
      <c r="B491" s="96">
        <v>11.1999999999998</v>
      </c>
      <c r="C491" s="130" t="s">
        <v>23</v>
      </c>
      <c r="D491" s="113" t="s">
        <v>1</v>
      </c>
      <c r="E491" s="100">
        <f t="shared" si="217"/>
        <v>95</v>
      </c>
      <c r="F491" s="101" t="s">
        <v>20</v>
      </c>
      <c r="G491" s="119">
        <f t="shared" si="232"/>
        <v>0.23809523809524133</v>
      </c>
      <c r="H491" s="115">
        <f t="shared" si="233"/>
        <v>0.102040816326532</v>
      </c>
      <c r="I491" s="119">
        <f t="shared" si="212"/>
        <v>-18.00749999999951</v>
      </c>
      <c r="J491" s="115">
        <f t="shared" si="213"/>
        <v>5.5124999999999247</v>
      </c>
      <c r="K491" s="103">
        <f t="shared" si="214"/>
        <v>0.4375</v>
      </c>
      <c r="L491" s="115">
        <f t="shared" si="215"/>
        <v>0.19274376417233821</v>
      </c>
      <c r="M491" s="104">
        <f t="shared" si="218"/>
        <v>1556.405895691631</v>
      </c>
      <c r="N491" s="96">
        <f t="shared" si="234"/>
        <v>40.591236494597709</v>
      </c>
      <c r="O491" s="96">
        <f t="shared" si="226"/>
        <v>11.1999999999998</v>
      </c>
      <c r="P491" s="104">
        <f t="shared" si="227"/>
        <v>0</v>
      </c>
      <c r="Q491" s="103">
        <f t="shared" si="219"/>
        <v>-45</v>
      </c>
      <c r="R491" s="96">
        <f t="shared" si="220"/>
        <v>0</v>
      </c>
      <c r="S491" s="124">
        <f t="shared" si="221"/>
        <v>-2.7263157894736949</v>
      </c>
      <c r="T491" s="104">
        <f t="shared" si="222"/>
        <v>652.17391304347825</v>
      </c>
      <c r="U491" s="124">
        <f t="shared" si="228"/>
        <v>45</v>
      </c>
      <c r="V491" s="96">
        <f t="shared" si="229"/>
        <v>25.5</v>
      </c>
      <c r="W491" s="124">
        <f t="shared" si="230"/>
        <v>-1.9526315789473894</v>
      </c>
      <c r="X491" s="96">
        <f t="shared" si="235"/>
        <v>3.1755735492577393</v>
      </c>
      <c r="Y491" s="34">
        <f t="shared" si="223"/>
        <v>-619.23684210525914</v>
      </c>
      <c r="Z491" s="96">
        <f t="shared" si="224"/>
        <v>40</v>
      </c>
      <c r="AA491" s="96">
        <f t="shared" si="231"/>
        <v>16.990463988919675</v>
      </c>
      <c r="AC491" s="104">
        <f t="shared" si="216"/>
        <v>1546.8525026409307</v>
      </c>
      <c r="AD491" s="104">
        <f t="shared" si="225"/>
        <v>-659.27673636794543</v>
      </c>
    </row>
    <row r="492" spans="1:30" x14ac:dyDescent="0.25">
      <c r="A492" s="97">
        <v>-3.5</v>
      </c>
      <c r="B492" s="97">
        <v>11.099999999999801</v>
      </c>
      <c r="C492" s="130" t="s">
        <v>23</v>
      </c>
      <c r="D492" s="113" t="s">
        <v>1</v>
      </c>
      <c r="E492" s="100">
        <f t="shared" si="217"/>
        <v>95</v>
      </c>
      <c r="F492" s="101" t="s">
        <v>20</v>
      </c>
      <c r="G492" s="119">
        <f t="shared" si="232"/>
        <v>0.23972602739726354</v>
      </c>
      <c r="H492" s="115">
        <f t="shared" si="233"/>
        <v>0.10273972602739866</v>
      </c>
      <c r="I492" s="119">
        <f t="shared" si="212"/>
        <v>-17.763333333332849</v>
      </c>
      <c r="J492" s="115">
        <f t="shared" si="213"/>
        <v>5.4749999999999259</v>
      </c>
      <c r="K492" s="103">
        <f t="shared" si="214"/>
        <v>0.4375</v>
      </c>
      <c r="L492" s="115">
        <f t="shared" si="215"/>
        <v>0.19406392694064195</v>
      </c>
      <c r="M492" s="104">
        <f t="shared" si="218"/>
        <v>1567.0662100456836</v>
      </c>
      <c r="N492" s="96">
        <f t="shared" si="234"/>
        <v>40.526792908944266</v>
      </c>
      <c r="O492" s="96">
        <f t="shared" si="226"/>
        <v>11.099999999999802</v>
      </c>
      <c r="P492" s="104">
        <f t="shared" si="227"/>
        <v>0</v>
      </c>
      <c r="Q492" s="103">
        <f t="shared" si="219"/>
        <v>-45</v>
      </c>
      <c r="R492" s="96">
        <f t="shared" si="220"/>
        <v>0</v>
      </c>
      <c r="S492" s="124">
        <f t="shared" si="221"/>
        <v>-2.7315789473684315</v>
      </c>
      <c r="T492" s="104">
        <f t="shared" si="222"/>
        <v>652.17391304347825</v>
      </c>
      <c r="U492" s="124">
        <f t="shared" si="228"/>
        <v>45</v>
      </c>
      <c r="V492" s="96">
        <f t="shared" si="229"/>
        <v>25.5</v>
      </c>
      <c r="W492" s="124">
        <f t="shared" si="230"/>
        <v>-1.9631578947368631</v>
      </c>
      <c r="X492" s="96">
        <f t="shared" si="235"/>
        <v>3.1650472334682656</v>
      </c>
      <c r="Y492" s="34">
        <f t="shared" si="223"/>
        <v>-617.18421052631186</v>
      </c>
      <c r="Z492" s="96">
        <f t="shared" si="224"/>
        <v>40</v>
      </c>
      <c r="AA492" s="96">
        <f t="shared" si="231"/>
        <v>16.994231301939063</v>
      </c>
      <c r="AC492" s="104">
        <f t="shared" si="216"/>
        <v>1559.5616812609112</v>
      </c>
      <c r="AD492" s="104">
        <f t="shared" si="225"/>
        <v>-663.41356182952052</v>
      </c>
    </row>
    <row r="493" spans="1:30" x14ac:dyDescent="0.25">
      <c r="A493" s="97">
        <v>-3.5</v>
      </c>
      <c r="B493" s="96">
        <v>10.999999999999799</v>
      </c>
      <c r="C493" s="130" t="s">
        <v>23</v>
      </c>
      <c r="D493" s="113" t="s">
        <v>1</v>
      </c>
      <c r="E493" s="100">
        <f t="shared" si="217"/>
        <v>95</v>
      </c>
      <c r="F493" s="101" t="s">
        <v>20</v>
      </c>
      <c r="G493" s="119">
        <f t="shared" si="232"/>
        <v>0.24137931034483093</v>
      </c>
      <c r="H493" s="115">
        <f t="shared" si="233"/>
        <v>0.10344827586207039</v>
      </c>
      <c r="I493" s="119">
        <f t="shared" si="212"/>
        <v>-17.520833333332849</v>
      </c>
      <c r="J493" s="115">
        <f t="shared" si="213"/>
        <v>5.4374999999999245</v>
      </c>
      <c r="K493" s="103">
        <f t="shared" si="214"/>
        <v>0.4375</v>
      </c>
      <c r="L493" s="115">
        <f t="shared" si="215"/>
        <v>0.19540229885057742</v>
      </c>
      <c r="M493" s="104">
        <f t="shared" si="218"/>
        <v>1577.8735632184125</v>
      </c>
      <c r="N493" s="96">
        <f t="shared" si="234"/>
        <v>40.461460446247337</v>
      </c>
      <c r="O493" s="96">
        <f t="shared" si="226"/>
        <v>10.999999999999799</v>
      </c>
      <c r="P493" s="104">
        <f t="shared" si="227"/>
        <v>0</v>
      </c>
      <c r="Q493" s="103">
        <f t="shared" si="219"/>
        <v>-45</v>
      </c>
      <c r="R493" s="96">
        <f t="shared" si="220"/>
        <v>0</v>
      </c>
      <c r="S493" s="124">
        <f t="shared" si="221"/>
        <v>-2.7368421052631682</v>
      </c>
      <c r="T493" s="104">
        <f t="shared" si="222"/>
        <v>652.17391304347825</v>
      </c>
      <c r="U493" s="124">
        <f t="shared" si="228"/>
        <v>45</v>
      </c>
      <c r="V493" s="96">
        <f t="shared" si="229"/>
        <v>25.5</v>
      </c>
      <c r="W493" s="124">
        <f t="shared" si="230"/>
        <v>-1.9736842105263368</v>
      </c>
      <c r="X493" s="96">
        <f t="shared" si="235"/>
        <v>3.1545209176787918</v>
      </c>
      <c r="Y493" s="34">
        <f t="shared" si="223"/>
        <v>-615.13157894736446</v>
      </c>
      <c r="Z493" s="96">
        <f t="shared" si="224"/>
        <v>40</v>
      </c>
      <c r="AA493" s="96">
        <f t="shared" si="231"/>
        <v>16.997056786703606</v>
      </c>
      <c r="AC493" s="104">
        <f t="shared" si="216"/>
        <v>1572.4188405278226</v>
      </c>
      <c r="AD493" s="104">
        <f t="shared" si="225"/>
        <v>-667.58249424934945</v>
      </c>
    </row>
    <row r="494" spans="1:30" x14ac:dyDescent="0.25">
      <c r="A494" s="97">
        <v>-3.5</v>
      </c>
      <c r="B494" s="96">
        <v>10.8999999999998</v>
      </c>
      <c r="C494" s="130" t="s">
        <v>23</v>
      </c>
      <c r="D494" s="113" t="s">
        <v>1</v>
      </c>
      <c r="E494" s="100">
        <f t="shared" si="217"/>
        <v>95</v>
      </c>
      <c r="F494" s="101" t="s">
        <v>20</v>
      </c>
      <c r="G494" s="119">
        <f t="shared" si="232"/>
        <v>0.24305555555555894</v>
      </c>
      <c r="H494" s="115">
        <f t="shared" si="233"/>
        <v>0.10416666666666811</v>
      </c>
      <c r="I494" s="119">
        <f t="shared" si="212"/>
        <v>-17.279999999999518</v>
      </c>
      <c r="J494" s="115">
        <f t="shared" si="213"/>
        <v>5.399999999999924</v>
      </c>
      <c r="K494" s="103">
        <f t="shared" si="214"/>
        <v>0.4375</v>
      </c>
      <c r="L494" s="115">
        <f t="shared" si="215"/>
        <v>0.19675925925926194</v>
      </c>
      <c r="M494" s="104">
        <f t="shared" si="218"/>
        <v>1588.8310185185401</v>
      </c>
      <c r="N494" s="96">
        <f t="shared" si="234"/>
        <v>40.395220588235162</v>
      </c>
      <c r="O494" s="96">
        <f t="shared" si="226"/>
        <v>10.899999999999801</v>
      </c>
      <c r="P494" s="104">
        <f t="shared" si="227"/>
        <v>0</v>
      </c>
      <c r="Q494" s="103">
        <f t="shared" si="219"/>
        <v>-45</v>
      </c>
      <c r="R494" s="96">
        <f t="shared" si="220"/>
        <v>0</v>
      </c>
      <c r="S494" s="124">
        <f t="shared" si="221"/>
        <v>-2.7421052631579053</v>
      </c>
      <c r="T494" s="104">
        <f t="shared" si="222"/>
        <v>652.17391304347825</v>
      </c>
      <c r="U494" s="124">
        <f t="shared" si="228"/>
        <v>45</v>
      </c>
      <c r="V494" s="96">
        <f t="shared" si="229"/>
        <v>25.5</v>
      </c>
      <c r="W494" s="124">
        <f t="shared" si="230"/>
        <v>-1.9842105263158105</v>
      </c>
      <c r="X494" s="96">
        <f t="shared" si="235"/>
        <v>3.1439946018893181</v>
      </c>
      <c r="Y494" s="34">
        <f t="shared" si="223"/>
        <v>-613.07894736841706</v>
      </c>
      <c r="Z494" s="96">
        <f t="shared" si="224"/>
        <v>40</v>
      </c>
      <c r="AA494" s="96">
        <f t="shared" si="231"/>
        <v>16.9989404432133</v>
      </c>
      <c r="AC494" s="104">
        <f t="shared" si="216"/>
        <v>1585.4270437503876</v>
      </c>
      <c r="AD494" s="104">
        <f t="shared" si="225"/>
        <v>-671.78390044978073</v>
      </c>
    </row>
    <row r="495" spans="1:30" x14ac:dyDescent="0.25">
      <c r="A495" s="97">
        <v>-3.5</v>
      </c>
      <c r="B495" s="97">
        <v>10.7999999999998</v>
      </c>
      <c r="C495" s="130" t="s">
        <v>23</v>
      </c>
      <c r="D495" s="113" t="s">
        <v>1</v>
      </c>
      <c r="E495" s="100">
        <f t="shared" si="217"/>
        <v>95</v>
      </c>
      <c r="F495" s="101" t="s">
        <v>20</v>
      </c>
      <c r="G495" s="119">
        <f t="shared" si="232"/>
        <v>0.24475524475524818</v>
      </c>
      <c r="H495" s="115">
        <f t="shared" si="233"/>
        <v>0.10489510489510637</v>
      </c>
      <c r="I495" s="119">
        <f t="shared" si="212"/>
        <v>-17.040833333332856</v>
      </c>
      <c r="J495" s="115">
        <f t="shared" si="213"/>
        <v>5.3624999999999252</v>
      </c>
      <c r="K495" s="103">
        <f t="shared" si="214"/>
        <v>0.4375</v>
      </c>
      <c r="L495" s="115">
        <f t="shared" si="215"/>
        <v>0.19813519813520097</v>
      </c>
      <c r="M495" s="104">
        <f t="shared" si="218"/>
        <v>1599.9417249417479</v>
      </c>
      <c r="N495" s="96">
        <f t="shared" si="234"/>
        <v>40.3280542986424</v>
      </c>
      <c r="O495" s="96">
        <f t="shared" si="226"/>
        <v>10.799999999999798</v>
      </c>
      <c r="P495" s="104">
        <f t="shared" si="227"/>
        <v>0</v>
      </c>
      <c r="Q495" s="103">
        <f t="shared" si="219"/>
        <v>-45</v>
      </c>
      <c r="R495" s="96">
        <f t="shared" si="220"/>
        <v>0</v>
      </c>
      <c r="S495" s="124">
        <f t="shared" si="221"/>
        <v>-2.7473684210526423</v>
      </c>
      <c r="T495" s="104">
        <f t="shared" si="222"/>
        <v>652.17391304347825</v>
      </c>
      <c r="U495" s="124">
        <f t="shared" si="228"/>
        <v>45</v>
      </c>
      <c r="V495" s="96">
        <f t="shared" si="229"/>
        <v>25.5</v>
      </c>
      <c r="W495" s="124">
        <f t="shared" si="230"/>
        <v>-1.9947368421052842</v>
      </c>
      <c r="X495" s="96">
        <f t="shared" si="235"/>
        <v>3.1334682860998444</v>
      </c>
      <c r="Y495" s="34">
        <f t="shared" si="223"/>
        <v>-611.02631578946966</v>
      </c>
      <c r="Z495" s="96">
        <f t="shared" si="224"/>
        <v>40</v>
      </c>
      <c r="AA495" s="96">
        <f t="shared" si="231"/>
        <v>16.999882271468145</v>
      </c>
      <c r="AC495" s="104">
        <f t="shared" si="216"/>
        <v>1598.5894399242886</v>
      </c>
      <c r="AD495" s="104">
        <f t="shared" si="225"/>
        <v>-676.01814922633412</v>
      </c>
    </row>
    <row r="496" spans="1:30" x14ac:dyDescent="0.25">
      <c r="A496" s="97">
        <v>-3.5</v>
      </c>
      <c r="B496" s="96">
        <v>10.6999999999998</v>
      </c>
      <c r="C496" s="130" t="s">
        <v>23</v>
      </c>
      <c r="D496" s="113" t="s">
        <v>1</v>
      </c>
      <c r="E496" s="100">
        <f t="shared" si="217"/>
        <v>95</v>
      </c>
      <c r="F496" s="101" t="s">
        <v>20</v>
      </c>
      <c r="G496" s="119">
        <f t="shared" si="232"/>
        <v>0.24647887323944009</v>
      </c>
      <c r="H496" s="115">
        <f t="shared" si="233"/>
        <v>0.10563380281690289</v>
      </c>
      <c r="I496" s="119">
        <f t="shared" si="212"/>
        <v>-16.803333333332862</v>
      </c>
      <c r="J496" s="115">
        <f t="shared" si="213"/>
        <v>5.3249999999999247</v>
      </c>
      <c r="K496" s="103">
        <f t="shared" si="214"/>
        <v>0.4375</v>
      </c>
      <c r="L496" s="115">
        <f t="shared" si="215"/>
        <v>0.19953051643192771</v>
      </c>
      <c r="M496" s="104">
        <f t="shared" si="218"/>
        <v>1611.2089201878161</v>
      </c>
      <c r="N496" s="96">
        <f t="shared" si="234"/>
        <v>40.259942004970874</v>
      </c>
      <c r="O496" s="96">
        <f t="shared" si="226"/>
        <v>10.6999999999998</v>
      </c>
      <c r="P496" s="104">
        <f t="shared" si="227"/>
        <v>0</v>
      </c>
      <c r="Q496" s="103">
        <f t="shared" si="219"/>
        <v>-45</v>
      </c>
      <c r="R496" s="96">
        <f t="shared" si="220"/>
        <v>0</v>
      </c>
      <c r="S496" s="124">
        <f t="shared" si="221"/>
        <v>-2.752631578947379</v>
      </c>
      <c r="T496" s="104">
        <f t="shared" si="222"/>
        <v>652.17391304347825</v>
      </c>
      <c r="U496" s="124">
        <f t="shared" si="228"/>
        <v>45</v>
      </c>
      <c r="V496" s="96">
        <f t="shared" si="229"/>
        <v>25.5</v>
      </c>
      <c r="W496" s="124">
        <f t="shared" si="230"/>
        <v>-2.005263157894758</v>
      </c>
      <c r="X496" s="96">
        <f t="shared" si="235"/>
        <v>3.1229419703103707</v>
      </c>
      <c r="Y496" s="34">
        <f t="shared" si="223"/>
        <v>-608.97368421052238</v>
      </c>
      <c r="Z496" s="96">
        <f t="shared" si="224"/>
        <v>40</v>
      </c>
      <c r="AA496" s="96">
        <f t="shared" si="231"/>
        <v>17</v>
      </c>
      <c r="AC496" s="104">
        <f t="shared" si="216"/>
        <v>1611.9091490207718</v>
      </c>
      <c r="AD496" s="104">
        <f t="shared" si="225"/>
        <v>-680.2855640318885</v>
      </c>
    </row>
    <row r="497" spans="1:30" x14ac:dyDescent="0.25">
      <c r="A497" s="97">
        <v>-3.5</v>
      </c>
      <c r="B497" s="96">
        <v>10.599999999999801</v>
      </c>
      <c r="C497" s="130" t="s">
        <v>23</v>
      </c>
      <c r="D497" s="113" t="s">
        <v>1</v>
      </c>
      <c r="E497" s="100">
        <f t="shared" si="217"/>
        <v>95</v>
      </c>
      <c r="F497" s="101" t="s">
        <v>20</v>
      </c>
      <c r="G497" s="119">
        <f t="shared" si="232"/>
        <v>0.24822695035461345</v>
      </c>
      <c r="H497" s="115">
        <f t="shared" si="233"/>
        <v>0.10638297872340576</v>
      </c>
      <c r="I497" s="119">
        <f t="shared" si="212"/>
        <v>-16.56749999999953</v>
      </c>
      <c r="J497" s="115">
        <f t="shared" si="213"/>
        <v>5.2874999999999259</v>
      </c>
      <c r="K497" s="103">
        <f t="shared" si="214"/>
        <v>0.4375</v>
      </c>
      <c r="L497" s="115">
        <f t="shared" si="215"/>
        <v>0.20094562647754427</v>
      </c>
      <c r="M497" s="104">
        <f t="shared" si="218"/>
        <v>1622.63593380617</v>
      </c>
      <c r="N497" s="96">
        <f t="shared" si="234"/>
        <v>40.190863579474204</v>
      </c>
      <c r="O497" s="96">
        <f t="shared" si="226"/>
        <v>10.599999999999801</v>
      </c>
      <c r="P497" s="104">
        <f t="shared" si="227"/>
        <v>0</v>
      </c>
      <c r="Q497" s="103">
        <f t="shared" si="219"/>
        <v>-45</v>
      </c>
      <c r="R497" s="96">
        <f t="shared" si="220"/>
        <v>0</v>
      </c>
      <c r="S497" s="124">
        <f t="shared" si="221"/>
        <v>-2.7578947368421156</v>
      </c>
      <c r="T497" s="104">
        <f t="shared" si="222"/>
        <v>652.17391304347825</v>
      </c>
      <c r="U497" s="124">
        <f t="shared" si="228"/>
        <v>45</v>
      </c>
      <c r="V497" s="96">
        <f t="shared" si="229"/>
        <v>25.5</v>
      </c>
      <c r="W497" s="124">
        <f t="shared" si="230"/>
        <v>-2.0157894736842317</v>
      </c>
      <c r="X497" s="96">
        <f t="shared" si="235"/>
        <v>3.112415654520897</v>
      </c>
      <c r="Y497" s="34">
        <f t="shared" si="223"/>
        <v>-606.92105263157498</v>
      </c>
      <c r="Z497" s="96">
        <f t="shared" si="224"/>
        <v>40</v>
      </c>
      <c r="AA497" s="96">
        <f t="shared" si="231"/>
        <v>17</v>
      </c>
      <c r="AC497" s="104">
        <f t="shared" si="216"/>
        <v>1625.3887942180731</v>
      </c>
      <c r="AD497" s="104">
        <f t="shared" si="225"/>
        <v>-684.58623436450023</v>
      </c>
    </row>
    <row r="498" spans="1:30" x14ac:dyDescent="0.25">
      <c r="A498" s="97">
        <v>-3.5</v>
      </c>
      <c r="B498" s="97">
        <v>10.499999999999799</v>
      </c>
      <c r="C498" s="130" t="s">
        <v>23</v>
      </c>
      <c r="D498" s="113" t="s">
        <v>1</v>
      </c>
      <c r="E498" s="100">
        <f t="shared" si="217"/>
        <v>95</v>
      </c>
      <c r="F498" s="101" t="s">
        <v>20</v>
      </c>
      <c r="G498" s="119">
        <f t="shared" si="232"/>
        <v>0.25000000000000361</v>
      </c>
      <c r="H498" s="115">
        <f t="shared" si="233"/>
        <v>0.10714285714285868</v>
      </c>
      <c r="I498" s="119">
        <f t="shared" si="212"/>
        <v>-16.333333333332863</v>
      </c>
      <c r="J498" s="115">
        <f t="shared" si="213"/>
        <v>5.2499999999999245</v>
      </c>
      <c r="K498" s="103">
        <f t="shared" si="214"/>
        <v>0.4375</v>
      </c>
      <c r="L498" s="115">
        <f t="shared" si="215"/>
        <v>0.20238095238095527</v>
      </c>
      <c r="M498" s="104">
        <f t="shared" si="218"/>
        <v>1634.2261904762138</v>
      </c>
      <c r="N498" s="96">
        <f t="shared" si="234"/>
        <v>40.120798319327591</v>
      </c>
      <c r="O498" s="96">
        <f t="shared" si="226"/>
        <v>10.499999999999797</v>
      </c>
      <c r="P498" s="104">
        <f t="shared" si="227"/>
        <v>0</v>
      </c>
      <c r="Q498" s="103">
        <f t="shared" si="219"/>
        <v>-45</v>
      </c>
      <c r="R498" s="96">
        <f t="shared" si="220"/>
        <v>0</v>
      </c>
      <c r="S498" s="124">
        <f t="shared" si="221"/>
        <v>-2.7631578947368527</v>
      </c>
      <c r="T498" s="104">
        <f t="shared" si="222"/>
        <v>652.17391304347825</v>
      </c>
      <c r="U498" s="124">
        <f t="shared" si="228"/>
        <v>45</v>
      </c>
      <c r="V498" s="96">
        <f t="shared" si="229"/>
        <v>25.5</v>
      </c>
      <c r="W498" s="124">
        <f t="shared" si="230"/>
        <v>-2.0263157894737054</v>
      </c>
      <c r="X498" s="96">
        <f t="shared" si="235"/>
        <v>3.1018893387314233</v>
      </c>
      <c r="Y498" s="34">
        <f t="shared" si="223"/>
        <v>-604.86842105262758</v>
      </c>
      <c r="Z498" s="96">
        <f t="shared" si="224"/>
        <v>40</v>
      </c>
      <c r="AA498" s="96">
        <f t="shared" si="231"/>
        <v>17</v>
      </c>
      <c r="AC498" s="104">
        <f t="shared" si="216"/>
        <v>1639.0316824670645</v>
      </c>
      <c r="AD498" s="104">
        <f t="shared" si="225"/>
        <v>-688.92048641110625</v>
      </c>
    </row>
    <row r="499" spans="1:30" x14ac:dyDescent="0.25">
      <c r="A499" s="97">
        <v>-3.5</v>
      </c>
      <c r="B499" s="96">
        <v>10.3999999999998</v>
      </c>
      <c r="C499" s="130" t="s">
        <v>23</v>
      </c>
      <c r="D499" s="113" t="s">
        <v>1</v>
      </c>
      <c r="E499" s="100">
        <f t="shared" si="217"/>
        <v>95</v>
      </c>
      <c r="F499" s="101" t="s">
        <v>20</v>
      </c>
      <c r="G499" s="119">
        <f t="shared" si="232"/>
        <v>0.25179856115108279</v>
      </c>
      <c r="H499" s="115">
        <f t="shared" si="233"/>
        <v>0.10791366906474975</v>
      </c>
      <c r="I499" s="119">
        <f t="shared" si="212"/>
        <v>-16.100833333332869</v>
      </c>
      <c r="J499" s="115">
        <f t="shared" si="213"/>
        <v>5.212499999999924</v>
      </c>
      <c r="K499" s="103">
        <f t="shared" si="214"/>
        <v>0.4375</v>
      </c>
      <c r="L499" s="115">
        <f t="shared" si="215"/>
        <v>0.20383693045563839</v>
      </c>
      <c r="M499" s="104">
        <f t="shared" si="218"/>
        <v>1645.9832134292799</v>
      </c>
      <c r="N499" s="96">
        <f t="shared" si="234"/>
        <v>40.049724925941462</v>
      </c>
      <c r="O499" s="96">
        <f t="shared" si="226"/>
        <v>10.3999999999998</v>
      </c>
      <c r="P499" s="104">
        <f t="shared" si="227"/>
        <v>0</v>
      </c>
      <c r="Q499" s="103">
        <f t="shared" si="219"/>
        <v>-45</v>
      </c>
      <c r="R499" s="96">
        <f t="shared" si="220"/>
        <v>0</v>
      </c>
      <c r="S499" s="124">
        <f t="shared" si="221"/>
        <v>-2.7684210526315898</v>
      </c>
      <c r="T499" s="104">
        <f t="shared" si="222"/>
        <v>652.17391304347825</v>
      </c>
      <c r="U499" s="124">
        <f t="shared" si="228"/>
        <v>45</v>
      </c>
      <c r="V499" s="96">
        <f t="shared" si="229"/>
        <v>25.5</v>
      </c>
      <c r="W499" s="124">
        <f t="shared" si="230"/>
        <v>-2.0368421052631791</v>
      </c>
      <c r="X499" s="96">
        <f t="shared" si="235"/>
        <v>3.0913630229419495</v>
      </c>
      <c r="Y499" s="34">
        <f t="shared" si="223"/>
        <v>-602.81578947368018</v>
      </c>
      <c r="Z499" s="96">
        <f t="shared" si="224"/>
        <v>40</v>
      </c>
      <c r="AA499" s="96">
        <f t="shared" si="231"/>
        <v>17</v>
      </c>
      <c r="AC499" s="104">
        <f t="shared" si="216"/>
        <v>1652.8413369990781</v>
      </c>
      <c r="AD499" s="104">
        <f t="shared" si="225"/>
        <v>-693.28869438569154</v>
      </c>
    </row>
    <row r="500" spans="1:30" x14ac:dyDescent="0.25">
      <c r="A500" s="97">
        <v>-3.5</v>
      </c>
      <c r="B500" s="96">
        <v>10.2999999999998</v>
      </c>
      <c r="C500" s="130" t="s">
        <v>23</v>
      </c>
      <c r="D500" s="113" t="s">
        <v>1</v>
      </c>
      <c r="E500" s="100">
        <f t="shared" si="217"/>
        <v>95</v>
      </c>
      <c r="F500" s="101" t="s">
        <v>20</v>
      </c>
      <c r="G500" s="119">
        <f t="shared" si="232"/>
        <v>0.25362318840580078</v>
      </c>
      <c r="H500" s="115">
        <f t="shared" si="233"/>
        <v>0.10869565217391462</v>
      </c>
      <c r="I500" s="119">
        <f t="shared" si="212"/>
        <v>-15.869999999999541</v>
      </c>
      <c r="J500" s="115">
        <f t="shared" si="213"/>
        <v>5.1749999999999252</v>
      </c>
      <c r="K500" s="103">
        <f t="shared" si="214"/>
        <v>0.4375</v>
      </c>
      <c r="L500" s="115">
        <f t="shared" si="215"/>
        <v>0.20531400966183871</v>
      </c>
      <c r="M500" s="104">
        <f t="shared" si="218"/>
        <v>1657.9106280193475</v>
      </c>
      <c r="N500" s="96">
        <f t="shared" si="234"/>
        <v>39.97762148337582</v>
      </c>
      <c r="O500" s="96">
        <f t="shared" si="226"/>
        <v>10.2999999999998</v>
      </c>
      <c r="P500" s="104">
        <f t="shared" si="227"/>
        <v>0</v>
      </c>
      <c r="Q500" s="103">
        <f t="shared" si="219"/>
        <v>-45</v>
      </c>
      <c r="R500" s="96">
        <f t="shared" si="220"/>
        <v>0</v>
      </c>
      <c r="S500" s="124">
        <f t="shared" si="221"/>
        <v>-2.7736842105263264</v>
      </c>
      <c r="T500" s="104">
        <f t="shared" si="222"/>
        <v>652.17391304347825</v>
      </c>
      <c r="U500" s="124">
        <f t="shared" si="228"/>
        <v>45</v>
      </c>
      <c r="V500" s="96">
        <f t="shared" si="229"/>
        <v>25.5</v>
      </c>
      <c r="W500" s="124">
        <f t="shared" si="230"/>
        <v>-2.0473684210526528</v>
      </c>
      <c r="X500" s="96">
        <f t="shared" si="235"/>
        <v>3.0808367071524758</v>
      </c>
      <c r="Y500" s="34">
        <f t="shared" si="223"/>
        <v>-600.76315789473279</v>
      </c>
      <c r="Z500" s="96">
        <f t="shared" si="224"/>
        <v>40</v>
      </c>
      <c r="AA500" s="96">
        <f t="shared" si="231"/>
        <v>17</v>
      </c>
      <c r="AC500" s="104">
        <f t="shared" si="216"/>
        <v>1666.821383168093</v>
      </c>
      <c r="AD500" s="104">
        <f t="shared" si="225"/>
        <v>-697.69123311390581</v>
      </c>
    </row>
    <row r="501" spans="1:30" x14ac:dyDescent="0.25">
      <c r="A501" s="97">
        <v>-3.5</v>
      </c>
      <c r="B501" s="97">
        <v>10.1999999999998</v>
      </c>
      <c r="C501" s="130" t="s">
        <v>23</v>
      </c>
      <c r="D501" s="113" t="s">
        <v>1</v>
      </c>
      <c r="E501" s="100">
        <f t="shared" si="217"/>
        <v>95</v>
      </c>
      <c r="F501" s="101" t="s">
        <v>20</v>
      </c>
      <c r="G501" s="119">
        <f t="shared" si="232"/>
        <v>0.25547445255474827</v>
      </c>
      <c r="H501" s="115">
        <f t="shared" si="233"/>
        <v>0.10948905109489211</v>
      </c>
      <c r="I501" s="119">
        <f t="shared" si="212"/>
        <v>-15.640833333332878</v>
      </c>
      <c r="J501" s="115">
        <f t="shared" si="213"/>
        <v>5.1374999999999247</v>
      </c>
      <c r="K501" s="103">
        <f t="shared" si="214"/>
        <v>0.4375</v>
      </c>
      <c r="L501" s="115">
        <f t="shared" si="215"/>
        <v>0.20681265206812954</v>
      </c>
      <c r="M501" s="104">
        <f t="shared" si="218"/>
        <v>1670.0121654501461</v>
      </c>
      <c r="N501" s="96">
        <f t="shared" si="234"/>
        <v>39.904465435809222</v>
      </c>
      <c r="O501" s="96">
        <f t="shared" si="226"/>
        <v>10.1999999999998</v>
      </c>
      <c r="P501" s="104">
        <f t="shared" si="227"/>
        <v>0</v>
      </c>
      <c r="Q501" s="103">
        <f t="shared" si="219"/>
        <v>-45</v>
      </c>
      <c r="R501" s="96">
        <f t="shared" si="220"/>
        <v>0</v>
      </c>
      <c r="S501" s="124">
        <f t="shared" si="221"/>
        <v>-2.778947368421063</v>
      </c>
      <c r="T501" s="104">
        <f t="shared" si="222"/>
        <v>652.17391304347825</v>
      </c>
      <c r="U501" s="124">
        <f t="shared" si="228"/>
        <v>45</v>
      </c>
      <c r="V501" s="96">
        <f t="shared" si="229"/>
        <v>25.5</v>
      </c>
      <c r="W501" s="124">
        <f t="shared" si="230"/>
        <v>-2.0578947368421261</v>
      </c>
      <c r="X501" s="96">
        <f t="shared" si="235"/>
        <v>3.0703103913630025</v>
      </c>
      <c r="Y501" s="34">
        <f t="shared" si="223"/>
        <v>-598.7105263157855</v>
      </c>
      <c r="Z501" s="96">
        <f t="shared" si="224"/>
        <v>40</v>
      </c>
      <c r="AA501" s="96">
        <f t="shared" si="231"/>
        <v>17</v>
      </c>
      <c r="AC501" s="104">
        <f t="shared" si="216"/>
        <v>1680.9755521778388</v>
      </c>
      <c r="AD501" s="104">
        <f t="shared" si="225"/>
        <v>-702.12847767911353</v>
      </c>
    </row>
    <row r="502" spans="1:30" x14ac:dyDescent="0.25">
      <c r="A502" s="97">
        <v>-3.5</v>
      </c>
      <c r="B502" s="96">
        <v>10.099999999999801</v>
      </c>
      <c r="C502" s="130" t="s">
        <v>23</v>
      </c>
      <c r="D502" s="113" t="s">
        <v>1</v>
      </c>
      <c r="E502" s="100">
        <f t="shared" si="217"/>
        <v>95</v>
      </c>
      <c r="F502" s="101" t="s">
        <v>20</v>
      </c>
      <c r="G502" s="119">
        <f t="shared" si="232"/>
        <v>0.25735294117647434</v>
      </c>
      <c r="H502" s="115">
        <f t="shared" si="233"/>
        <v>0.11029411764706044</v>
      </c>
      <c r="I502" s="119">
        <f t="shared" si="212"/>
        <v>-15.413333333332881</v>
      </c>
      <c r="J502" s="115">
        <f t="shared" si="213"/>
        <v>5.0999999999999259</v>
      </c>
      <c r="K502" s="103">
        <f t="shared" si="214"/>
        <v>0.4375</v>
      </c>
      <c r="L502" s="115">
        <f t="shared" si="215"/>
        <v>0.20833333333333648</v>
      </c>
      <c r="M502" s="104">
        <f t="shared" si="218"/>
        <v>1682.291666666692</v>
      </c>
      <c r="N502" s="96">
        <f t="shared" si="234"/>
        <v>39.830233564013696</v>
      </c>
      <c r="O502" s="96">
        <f t="shared" si="226"/>
        <v>10.099999999999801</v>
      </c>
      <c r="P502" s="104">
        <f t="shared" si="227"/>
        <v>0</v>
      </c>
      <c r="Q502" s="103">
        <f t="shared" si="219"/>
        <v>-45</v>
      </c>
      <c r="R502" s="96">
        <f t="shared" si="220"/>
        <v>0</v>
      </c>
      <c r="S502" s="124">
        <f t="shared" si="221"/>
        <v>-2.7842105263157997</v>
      </c>
      <c r="T502" s="104">
        <f t="shared" si="222"/>
        <v>652.17391304347825</v>
      </c>
      <c r="U502" s="124">
        <f t="shared" si="228"/>
        <v>45</v>
      </c>
      <c r="V502" s="96">
        <f t="shared" si="229"/>
        <v>25.5</v>
      </c>
      <c r="W502" s="124">
        <f t="shared" si="230"/>
        <v>-2.0684210526315998</v>
      </c>
      <c r="X502" s="96">
        <f t="shared" si="235"/>
        <v>3.0597840755735288</v>
      </c>
      <c r="Y502" s="34">
        <f t="shared" si="223"/>
        <v>-596.65789473683822</v>
      </c>
      <c r="Z502" s="96">
        <f t="shared" si="224"/>
        <v>40</v>
      </c>
      <c r="AA502" s="96">
        <f t="shared" si="231"/>
        <v>17</v>
      </c>
      <c r="AC502" s="104">
        <f t="shared" si="216"/>
        <v>1695.3076849733322</v>
      </c>
      <c r="AD502" s="104">
        <f t="shared" si="225"/>
        <v>-706.6008030361121</v>
      </c>
    </row>
    <row r="503" spans="1:30" x14ac:dyDescent="0.25">
      <c r="A503" s="97">
        <v>-3.5</v>
      </c>
      <c r="B503" s="96">
        <v>9.9999999999997993</v>
      </c>
      <c r="C503" s="130" t="s">
        <v>23</v>
      </c>
      <c r="D503" s="113" t="s">
        <v>1</v>
      </c>
      <c r="E503" s="100">
        <f t="shared" si="217"/>
        <v>95</v>
      </c>
      <c r="F503" s="101" t="s">
        <v>20</v>
      </c>
      <c r="G503" s="119">
        <f t="shared" si="232"/>
        <v>0.25925925925926313</v>
      </c>
      <c r="H503" s="115">
        <f t="shared" si="233"/>
        <v>0.11111111111111276</v>
      </c>
      <c r="I503" s="119">
        <f t="shared" si="212"/>
        <v>-15.187499999999547</v>
      </c>
      <c r="J503" s="115">
        <f t="shared" si="213"/>
        <v>5.0624999999999245</v>
      </c>
      <c r="K503" s="103">
        <f t="shared" si="214"/>
        <v>0.4375</v>
      </c>
      <c r="L503" s="115">
        <f t="shared" si="215"/>
        <v>0.20987654320987961</v>
      </c>
      <c r="M503" s="104">
        <f t="shared" si="218"/>
        <v>1694.7530864197779</v>
      </c>
      <c r="N503" s="96">
        <f t="shared" si="234"/>
        <v>39.754901960784153</v>
      </c>
      <c r="O503" s="96">
        <f t="shared" si="226"/>
        <v>9.9999999999997993</v>
      </c>
      <c r="P503" s="104">
        <f t="shared" si="227"/>
        <v>0</v>
      </c>
      <c r="Q503" s="103">
        <f t="shared" si="219"/>
        <v>-45</v>
      </c>
      <c r="R503" s="96">
        <f t="shared" si="220"/>
        <v>0</v>
      </c>
      <c r="S503" s="124">
        <f t="shared" si="221"/>
        <v>-2.7894736842105368</v>
      </c>
      <c r="T503" s="104">
        <f t="shared" si="222"/>
        <v>652.17391304347825</v>
      </c>
      <c r="U503" s="124">
        <f t="shared" si="228"/>
        <v>45</v>
      </c>
      <c r="V503" s="96">
        <f t="shared" si="229"/>
        <v>25.5</v>
      </c>
      <c r="W503" s="124">
        <f t="shared" si="230"/>
        <v>-2.0789473684210735</v>
      </c>
      <c r="X503" s="96">
        <f t="shared" si="235"/>
        <v>3.0492577597840551</v>
      </c>
      <c r="Y503" s="34">
        <f t="shared" si="223"/>
        <v>-594.6052631578907</v>
      </c>
      <c r="Z503" s="96">
        <f t="shared" si="224"/>
        <v>40</v>
      </c>
      <c r="AA503" s="96">
        <f t="shared" si="231"/>
        <v>17</v>
      </c>
      <c r="AC503" s="104">
        <f t="shared" si="216"/>
        <v>1709.8217363053652</v>
      </c>
      <c r="AD503" s="104">
        <f t="shared" si="225"/>
        <v>-711.10858358995506</v>
      </c>
    </row>
    <row r="504" spans="1:30" x14ac:dyDescent="0.25">
      <c r="A504" s="97">
        <v>-3.5</v>
      </c>
      <c r="B504" s="97">
        <v>9.8999999999997996</v>
      </c>
      <c r="C504" s="130" t="s">
        <v>23</v>
      </c>
      <c r="D504" s="113" t="s">
        <v>1</v>
      </c>
      <c r="E504" s="100">
        <f t="shared" si="217"/>
        <v>95</v>
      </c>
      <c r="F504" s="101" t="s">
        <v>20</v>
      </c>
      <c r="G504" s="119">
        <f t="shared" si="232"/>
        <v>0.26119402985075019</v>
      </c>
      <c r="H504" s="115">
        <f t="shared" si="233"/>
        <v>0.11194029850746436</v>
      </c>
      <c r="I504" s="119">
        <f t="shared" si="212"/>
        <v>-14.963333333332885</v>
      </c>
      <c r="J504" s="115">
        <f t="shared" si="213"/>
        <v>5.024999999999924</v>
      </c>
      <c r="K504" s="103">
        <f t="shared" si="214"/>
        <v>0.4375</v>
      </c>
      <c r="L504" s="115">
        <f t="shared" si="215"/>
        <v>0.21144278606965489</v>
      </c>
      <c r="M504" s="104">
        <f t="shared" si="218"/>
        <v>1707.4004975124633</v>
      </c>
      <c r="N504" s="96">
        <f t="shared" si="234"/>
        <v>39.678446005267631</v>
      </c>
      <c r="O504" s="96">
        <f t="shared" si="226"/>
        <v>9.8999999999997996</v>
      </c>
      <c r="P504" s="104">
        <f t="shared" si="227"/>
        <v>0</v>
      </c>
      <c r="Q504" s="103">
        <f t="shared" si="219"/>
        <v>-45</v>
      </c>
      <c r="R504" s="96">
        <f t="shared" si="220"/>
        <v>0</v>
      </c>
      <c r="S504" s="124">
        <f t="shared" si="221"/>
        <v>-2.7947368421052738</v>
      </c>
      <c r="T504" s="104">
        <f t="shared" si="222"/>
        <v>652.17391304347825</v>
      </c>
      <c r="U504" s="124">
        <f t="shared" si="228"/>
        <v>45</v>
      </c>
      <c r="V504" s="96">
        <f t="shared" si="229"/>
        <v>25.5</v>
      </c>
      <c r="W504" s="124">
        <f t="shared" si="230"/>
        <v>-2.0894736842105472</v>
      </c>
      <c r="X504" s="96">
        <f t="shared" si="235"/>
        <v>3.0387314439945814</v>
      </c>
      <c r="Y504" s="34">
        <f t="shared" si="223"/>
        <v>-592.55263157894331</v>
      </c>
      <c r="Z504" s="96">
        <f t="shared" si="224"/>
        <v>40</v>
      </c>
      <c r="AA504" s="96">
        <f t="shared" si="231"/>
        <v>17</v>
      </c>
      <c r="AC504" s="104">
        <f t="shared" si="216"/>
        <v>1724.5217789769981</v>
      </c>
      <c r="AD504" s="104">
        <f t="shared" si="225"/>
        <v>-715.6521927371416</v>
      </c>
    </row>
    <row r="505" spans="1:30" x14ac:dyDescent="0.25">
      <c r="A505" s="97">
        <v>-3.5</v>
      </c>
      <c r="B505" s="96">
        <v>9.7999999999998</v>
      </c>
      <c r="C505" s="130" t="s">
        <v>23</v>
      </c>
      <c r="D505" s="113" t="s">
        <v>1</v>
      </c>
      <c r="E505" s="100">
        <f t="shared" si="217"/>
        <v>95</v>
      </c>
      <c r="F505" s="101" t="s">
        <v>20</v>
      </c>
      <c r="G505" s="119">
        <f t="shared" si="232"/>
        <v>0.26315789473684609</v>
      </c>
      <c r="H505" s="115">
        <f t="shared" si="233"/>
        <v>0.11278195488721975</v>
      </c>
      <c r="I505" s="119">
        <f t="shared" si="212"/>
        <v>-14.740833333332889</v>
      </c>
      <c r="J505" s="115">
        <f t="shared" si="213"/>
        <v>4.9874999999999252</v>
      </c>
      <c r="K505" s="103">
        <f t="shared" si="214"/>
        <v>0.4375</v>
      </c>
      <c r="L505" s="115">
        <f t="shared" si="215"/>
        <v>0.21303258145363738</v>
      </c>
      <c r="M505" s="104">
        <f t="shared" si="218"/>
        <v>1720.2380952381218</v>
      </c>
      <c r="N505" s="96">
        <f t="shared" si="234"/>
        <v>39.600840336134304</v>
      </c>
      <c r="O505" s="96">
        <f t="shared" si="226"/>
        <v>9.7999999999998018</v>
      </c>
      <c r="P505" s="104">
        <f t="shared" si="227"/>
        <v>0</v>
      </c>
      <c r="Q505" s="103">
        <f t="shared" si="219"/>
        <v>-45</v>
      </c>
      <c r="R505" s="96">
        <f t="shared" si="220"/>
        <v>0</v>
      </c>
      <c r="S505" s="124">
        <f t="shared" si="221"/>
        <v>-2.8000000000000105</v>
      </c>
      <c r="T505" s="104">
        <f t="shared" si="222"/>
        <v>652.17391304347825</v>
      </c>
      <c r="U505" s="124">
        <f t="shared" si="228"/>
        <v>45</v>
      </c>
      <c r="V505" s="96">
        <f t="shared" si="229"/>
        <v>25.5</v>
      </c>
      <c r="W505" s="124">
        <f t="shared" si="230"/>
        <v>-2.100000000000021</v>
      </c>
      <c r="X505" s="96">
        <f t="shared" si="235"/>
        <v>3.0282051282051077</v>
      </c>
      <c r="Y505" s="34">
        <f t="shared" si="223"/>
        <v>-590.49999999999602</v>
      </c>
      <c r="Z505" s="96">
        <f t="shared" si="224"/>
        <v>40</v>
      </c>
      <c r="AA505" s="96">
        <f t="shared" si="231"/>
        <v>17</v>
      </c>
      <c r="AC505" s="104">
        <f t="shared" si="216"/>
        <v>1739.4120082816039</v>
      </c>
      <c r="AD505" s="104">
        <f t="shared" si="225"/>
        <v>-720.23200236617345</v>
      </c>
    </row>
    <row r="506" spans="1:30" x14ac:dyDescent="0.25">
      <c r="A506" s="97">
        <v>-3.5</v>
      </c>
      <c r="B506" s="96">
        <v>9.6999999999998003</v>
      </c>
      <c r="C506" s="130" t="s">
        <v>23</v>
      </c>
      <c r="D506" s="113" t="s">
        <v>1</v>
      </c>
      <c r="E506" s="100">
        <f t="shared" si="217"/>
        <v>95</v>
      </c>
      <c r="F506" s="101" t="s">
        <v>20</v>
      </c>
      <c r="G506" s="119">
        <f t="shared" si="232"/>
        <v>0.26515151515151913</v>
      </c>
      <c r="H506" s="115">
        <f t="shared" si="233"/>
        <v>0.11363636363636535</v>
      </c>
      <c r="I506" s="119">
        <f t="shared" si="212"/>
        <v>-14.519999999999561</v>
      </c>
      <c r="J506" s="115">
        <f t="shared" si="213"/>
        <v>4.9499999999999247</v>
      </c>
      <c r="K506" s="103">
        <f t="shared" si="214"/>
        <v>0.4375</v>
      </c>
      <c r="L506" s="115">
        <f t="shared" si="215"/>
        <v>0.21464646464646789</v>
      </c>
      <c r="M506" s="104">
        <f t="shared" si="218"/>
        <v>1733.2702020202282</v>
      </c>
      <c r="N506" s="96">
        <f t="shared" si="234"/>
        <v>39.522058823529257</v>
      </c>
      <c r="O506" s="96">
        <f t="shared" si="226"/>
        <v>9.6999999999998021</v>
      </c>
      <c r="P506" s="104">
        <f t="shared" si="227"/>
        <v>0</v>
      </c>
      <c r="Q506" s="103">
        <f t="shared" si="219"/>
        <v>-45</v>
      </c>
      <c r="R506" s="96">
        <f t="shared" si="220"/>
        <v>0</v>
      </c>
      <c r="S506" s="124">
        <f t="shared" si="221"/>
        <v>-2.8052631578947471</v>
      </c>
      <c r="T506" s="104">
        <f t="shared" si="222"/>
        <v>652.17391304347825</v>
      </c>
      <c r="U506" s="124">
        <f t="shared" si="228"/>
        <v>45</v>
      </c>
      <c r="V506" s="96">
        <f t="shared" si="229"/>
        <v>25.5</v>
      </c>
      <c r="W506" s="124">
        <f t="shared" si="230"/>
        <v>-2.1105263157894947</v>
      </c>
      <c r="X506" s="96">
        <f t="shared" si="235"/>
        <v>3.017678812415634</v>
      </c>
      <c r="Y506" s="34">
        <f t="shared" si="223"/>
        <v>-588.44736842104862</v>
      </c>
      <c r="Z506" s="96">
        <f t="shared" si="224"/>
        <v>40</v>
      </c>
      <c r="AA506" s="96">
        <f t="shared" si="231"/>
        <v>17</v>
      </c>
      <c r="AC506" s="104">
        <f t="shared" si="216"/>
        <v>1754.4967466426581</v>
      </c>
      <c r="AD506" s="104">
        <f t="shared" si="225"/>
        <v>-724.84838231428478</v>
      </c>
    </row>
    <row r="507" spans="1:30" x14ac:dyDescent="0.25">
      <c r="A507" s="97">
        <v>-3.5</v>
      </c>
      <c r="B507" s="97">
        <v>9.5999999999998007</v>
      </c>
      <c r="C507" s="130" t="s">
        <v>23</v>
      </c>
      <c r="D507" s="113" t="s">
        <v>1</v>
      </c>
      <c r="E507" s="100">
        <f t="shared" si="217"/>
        <v>95</v>
      </c>
      <c r="F507" s="101" t="s">
        <v>20</v>
      </c>
      <c r="G507" s="119">
        <f t="shared" si="232"/>
        <v>0.26717557251908802</v>
      </c>
      <c r="H507" s="115">
        <f t="shared" si="233"/>
        <v>0.11450381679389487</v>
      </c>
      <c r="I507" s="119">
        <f t="shared" si="212"/>
        <v>-14.300833333332898</v>
      </c>
      <c r="J507" s="115">
        <f t="shared" si="213"/>
        <v>4.9124999999999259</v>
      </c>
      <c r="K507" s="103">
        <f t="shared" si="214"/>
        <v>0.4375</v>
      </c>
      <c r="L507" s="115">
        <f t="shared" si="215"/>
        <v>0.21628498727735701</v>
      </c>
      <c r="M507" s="104">
        <f t="shared" si="218"/>
        <v>1746.5012722646579</v>
      </c>
      <c r="N507" s="96">
        <f t="shared" si="234"/>
        <v>39.442074539739394</v>
      </c>
      <c r="O507" s="96">
        <f t="shared" si="226"/>
        <v>9.5999999999997989</v>
      </c>
      <c r="P507" s="104">
        <f t="shared" si="227"/>
        <v>0</v>
      </c>
      <c r="Q507" s="103">
        <f t="shared" si="219"/>
        <v>-45</v>
      </c>
      <c r="R507" s="96">
        <f t="shared" si="220"/>
        <v>0</v>
      </c>
      <c r="S507" s="124">
        <f t="shared" si="221"/>
        <v>-2.8105263157894842</v>
      </c>
      <c r="T507" s="104">
        <f t="shared" si="222"/>
        <v>652.17391304347825</v>
      </c>
      <c r="U507" s="124">
        <f t="shared" si="228"/>
        <v>45</v>
      </c>
      <c r="V507" s="96">
        <f t="shared" si="229"/>
        <v>25.5</v>
      </c>
      <c r="W507" s="124">
        <f t="shared" si="230"/>
        <v>-2.1210526315789684</v>
      </c>
      <c r="X507" s="96">
        <f t="shared" si="235"/>
        <v>3.0071524966261602</v>
      </c>
      <c r="Y507" s="34">
        <f t="shared" si="223"/>
        <v>-586.39473684210122</v>
      </c>
      <c r="Z507" s="96">
        <f t="shared" si="224"/>
        <v>40</v>
      </c>
      <c r="AA507" s="96">
        <f t="shared" si="231"/>
        <v>17</v>
      </c>
      <c r="AC507" s="104">
        <f t="shared" si="216"/>
        <v>1769.7804484660346</v>
      </c>
      <c r="AD507" s="104">
        <f t="shared" si="225"/>
        <v>-729.50169977684777</v>
      </c>
    </row>
    <row r="508" spans="1:30" x14ac:dyDescent="0.25">
      <c r="A508" s="97">
        <v>-3.5</v>
      </c>
      <c r="B508" s="96">
        <v>9.4999999999997993</v>
      </c>
      <c r="C508" s="130" t="s">
        <v>23</v>
      </c>
      <c r="D508" s="113" t="s">
        <v>1</v>
      </c>
      <c r="E508" s="100">
        <f t="shared" si="217"/>
        <v>95</v>
      </c>
      <c r="F508" s="101" t="s">
        <v>20</v>
      </c>
      <c r="G508" s="119">
        <f t="shared" si="232"/>
        <v>0.26923076923077338</v>
      </c>
      <c r="H508" s="115">
        <f t="shared" si="233"/>
        <v>0.11538461538461717</v>
      </c>
      <c r="I508" s="119">
        <f t="shared" si="212"/>
        <v>-14.083333333332897</v>
      </c>
      <c r="J508" s="115">
        <f t="shared" si="213"/>
        <v>4.8749999999999245</v>
      </c>
      <c r="K508" s="103">
        <f t="shared" si="214"/>
        <v>0.4375</v>
      </c>
      <c r="L508" s="115">
        <f t="shared" si="215"/>
        <v>0.21794871794872125</v>
      </c>
      <c r="M508" s="104">
        <f t="shared" si="218"/>
        <v>1759.9358974359241</v>
      </c>
      <c r="N508" s="96">
        <f t="shared" si="234"/>
        <v>39.360859728506611</v>
      </c>
      <c r="O508" s="96">
        <f t="shared" si="226"/>
        <v>9.499999999999801</v>
      </c>
      <c r="P508" s="104">
        <f t="shared" si="227"/>
        <v>0</v>
      </c>
      <c r="Q508" s="103">
        <f t="shared" si="219"/>
        <v>-45</v>
      </c>
      <c r="R508" s="96">
        <f t="shared" si="220"/>
        <v>0</v>
      </c>
      <c r="S508" s="124">
        <f t="shared" si="221"/>
        <v>-2.8157894736842213</v>
      </c>
      <c r="T508" s="104">
        <f t="shared" si="222"/>
        <v>652.17391304347825</v>
      </c>
      <c r="U508" s="124">
        <f t="shared" si="228"/>
        <v>45</v>
      </c>
      <c r="V508" s="96">
        <f t="shared" si="229"/>
        <v>25.5</v>
      </c>
      <c r="W508" s="124">
        <f t="shared" si="230"/>
        <v>-2.1315789473684421</v>
      </c>
      <c r="X508" s="96">
        <f t="shared" si="235"/>
        <v>2.9966261808366865</v>
      </c>
      <c r="Y508" s="34">
        <f t="shared" si="223"/>
        <v>-584.34210526315383</v>
      </c>
      <c r="Z508" s="96">
        <f t="shared" si="224"/>
        <v>40</v>
      </c>
      <c r="AA508" s="96">
        <f t="shared" si="231"/>
        <v>17</v>
      </c>
      <c r="AC508" s="104">
        <f t="shared" si="216"/>
        <v>1785.2677052162485</v>
      </c>
      <c r="AD508" s="104">
        <f t="shared" si="225"/>
        <v>-734.19231866569169</v>
      </c>
    </row>
    <row r="509" spans="1:30" x14ac:dyDescent="0.25">
      <c r="A509" s="97">
        <v>-3.5</v>
      </c>
      <c r="B509" s="96">
        <v>9.3999999999997996</v>
      </c>
      <c r="C509" s="130" t="s">
        <v>23</v>
      </c>
      <c r="D509" s="113" t="s">
        <v>1</v>
      </c>
      <c r="E509" s="100">
        <f t="shared" si="217"/>
        <v>95</v>
      </c>
      <c r="F509" s="101" t="s">
        <v>20</v>
      </c>
      <c r="G509" s="119">
        <f t="shared" si="232"/>
        <v>0.27131782945736854</v>
      </c>
      <c r="H509" s="115">
        <f t="shared" si="233"/>
        <v>0.11627906976744366</v>
      </c>
      <c r="I509" s="119">
        <f t="shared" ref="I509:I572" si="236">-((A509-B509)^2/(3*$B$10^2))</f>
        <v>-13.867499999999568</v>
      </c>
      <c r="J509" s="115">
        <f t="shared" ref="J509:J572" si="237">((A509^2-A509*B509)/$B$10^2)-((A509-B509)/$B$10)</f>
        <v>4.837499999999924</v>
      </c>
      <c r="K509" s="103">
        <f t="shared" ref="K509:K572" si="238">(2*A509/$B$10)-(A509^2/$B$10^2)</f>
        <v>0.4375</v>
      </c>
      <c r="L509" s="115">
        <f t="shared" ref="L509:L572" si="239">(I509*(G509^3-H509^3)+J509*(G509^2-H509^2)+K509*(G509-H509)+H509)</f>
        <v>0.2196382428940602</v>
      </c>
      <c r="M509" s="104">
        <f t="shared" si="218"/>
        <v>1773.5788113695362</v>
      </c>
      <c r="N509" s="96">
        <f t="shared" si="234"/>
        <v>39.278385772913651</v>
      </c>
      <c r="O509" s="96">
        <f t="shared" si="226"/>
        <v>9.3999999999997979</v>
      </c>
      <c r="P509" s="104">
        <f t="shared" si="227"/>
        <v>0</v>
      </c>
      <c r="Q509" s="103">
        <f t="shared" si="219"/>
        <v>-45</v>
      </c>
      <c r="R509" s="96">
        <f t="shared" si="220"/>
        <v>0</v>
      </c>
      <c r="S509" s="124">
        <f t="shared" si="221"/>
        <v>-2.8210526315789579</v>
      </c>
      <c r="T509" s="104">
        <f t="shared" si="222"/>
        <v>652.17391304347825</v>
      </c>
      <c r="U509" s="124">
        <f t="shared" si="228"/>
        <v>45</v>
      </c>
      <c r="V509" s="96">
        <f t="shared" si="229"/>
        <v>25.5</v>
      </c>
      <c r="W509" s="124">
        <f t="shared" si="230"/>
        <v>-2.1421052631579158</v>
      </c>
      <c r="X509" s="96">
        <f t="shared" si="235"/>
        <v>2.9860998650472128</v>
      </c>
      <c r="Y509" s="34">
        <f t="shared" si="223"/>
        <v>-582.28947368420654</v>
      </c>
      <c r="Z509" s="96">
        <f t="shared" si="224"/>
        <v>40</v>
      </c>
      <c r="AA509" s="96">
        <f t="shared" si="231"/>
        <v>17</v>
      </c>
      <c r="AC509" s="104">
        <f t="shared" ref="AC509:AC572" si="240">M509+P509-R509+T509-V509+Y509-AA509</f>
        <v>1800.9632507288077</v>
      </c>
      <c r="AD509" s="104">
        <f t="shared" si="225"/>
        <v>-738.92059891226552</v>
      </c>
    </row>
    <row r="510" spans="1:30" x14ac:dyDescent="0.25">
      <c r="A510" s="97">
        <v>-3.5</v>
      </c>
      <c r="B510" s="97">
        <v>9.2999999999998</v>
      </c>
      <c r="C510" s="130" t="s">
        <v>23</v>
      </c>
      <c r="D510" s="113" t="s">
        <v>1</v>
      </c>
      <c r="E510" s="100">
        <f t="shared" ref="E510:E573" si="241">IF(C510="h",$AG$5,IF(C510="d",$AG$5-$AG$10,E509+($AG$10/4)))</f>
        <v>95</v>
      </c>
      <c r="F510" s="101" t="s">
        <v>20</v>
      </c>
      <c r="G510" s="119">
        <f t="shared" si="232"/>
        <v>0.27343750000000427</v>
      </c>
      <c r="H510" s="115">
        <f t="shared" si="233"/>
        <v>0.11718750000000183</v>
      </c>
      <c r="I510" s="119">
        <f t="shared" si="236"/>
        <v>-13.653333333332908</v>
      </c>
      <c r="J510" s="115">
        <f t="shared" si="237"/>
        <v>4.7999999999999252</v>
      </c>
      <c r="K510" s="103">
        <f t="shared" si="238"/>
        <v>0.4375</v>
      </c>
      <c r="L510" s="115">
        <f t="shared" si="239"/>
        <v>0.22135416666667007</v>
      </c>
      <c r="M510" s="104">
        <f t="shared" ref="M510:M573" si="242">$AG$4*$AG$1*E510*L510</f>
        <v>1787.4348958333608</v>
      </c>
      <c r="N510" s="96">
        <f t="shared" si="234"/>
        <v>39.194623161764532</v>
      </c>
      <c r="O510" s="96">
        <f t="shared" si="226"/>
        <v>9.2999999999998</v>
      </c>
      <c r="P510" s="104">
        <f t="shared" si="227"/>
        <v>0</v>
      </c>
      <c r="Q510" s="103">
        <f t="shared" ref="Q510:Q573" si="243">-($AG$5/2)+$AG$10</f>
        <v>-45</v>
      </c>
      <c r="R510" s="96">
        <f t="shared" ref="R510:R573" si="244">IF(O510&lt;0,IF(O510&lt;$B$10,$AG$1,$AG$1*(1-(1-(O510/$B$10))^2)),0)*$AG$11</f>
        <v>0</v>
      </c>
      <c r="S510" s="124">
        <f t="shared" ref="S510:S573" si="245">A510-((A510-B510)/E510)*$AG$7</f>
        <v>-2.8263157894736946</v>
      </c>
      <c r="T510" s="104">
        <f t="shared" ref="T510:T573" si="246">IF(S510&lt;0,IF(S510&lt;-2.174,$AG$2,S510*(10^-3)*$AG$3*(-1)),IF(S510&gt;2.174,$AG$2*(-1),S510*(10^-3)*$AG$3*(-1)))*$AG$8</f>
        <v>652.17391304347825</v>
      </c>
      <c r="U510" s="124">
        <f t="shared" si="228"/>
        <v>45</v>
      </c>
      <c r="V510" s="96">
        <f t="shared" si="229"/>
        <v>25.5</v>
      </c>
      <c r="W510" s="124">
        <f t="shared" si="230"/>
        <v>-2.1526315789473895</v>
      </c>
      <c r="X510" s="96">
        <f t="shared" si="235"/>
        <v>2.9755735492577391</v>
      </c>
      <c r="Y510" s="34">
        <f t="shared" ref="Y510:Y573" si="247">IF(X510&lt;0,IF(X510&lt;-$AK$10,$AK$11,X510*(10^-3)*$AK$12*(-1)),IF(X510&gt;$AK$10,$AK$11*(-1),X510*(10^-3)*$AK$12*(-1)))*$AK$7</f>
        <v>-580.23684210525914</v>
      </c>
      <c r="Z510" s="96">
        <f t="shared" ref="Z510:Z573" si="248">($AG$5/2)-$AK$8</f>
        <v>40</v>
      </c>
      <c r="AA510" s="96">
        <f t="shared" si="231"/>
        <v>17</v>
      </c>
      <c r="AC510" s="104">
        <f t="shared" si="240"/>
        <v>1816.87196677158</v>
      </c>
      <c r="AD510" s="104">
        <f t="shared" ref="AD510:AD573" si="249">-(M510*N510+(P510-R510)*Q510+(T510-V510)*U510+(Y510-AA510)*Z510)/100</f>
        <v>-743.68689571122582</v>
      </c>
    </row>
    <row r="511" spans="1:30" x14ac:dyDescent="0.25">
      <c r="A511" s="97">
        <v>-3.5</v>
      </c>
      <c r="B511" s="96">
        <v>9.1999999999998003</v>
      </c>
      <c r="C511" s="130" t="s">
        <v>23</v>
      </c>
      <c r="D511" s="113" t="s">
        <v>1</v>
      </c>
      <c r="E511" s="100">
        <f t="shared" si="241"/>
        <v>95</v>
      </c>
      <c r="F511" s="101" t="s">
        <v>20</v>
      </c>
      <c r="G511" s="119">
        <f t="shared" si="232"/>
        <v>0.2755905511811067</v>
      </c>
      <c r="H511" s="115">
        <f t="shared" si="233"/>
        <v>0.1181102362204743</v>
      </c>
      <c r="I511" s="119">
        <f t="shared" si="236"/>
        <v>-13.440833333332911</v>
      </c>
      <c r="J511" s="115">
        <f t="shared" si="237"/>
        <v>4.7624999999999247</v>
      </c>
      <c r="K511" s="103">
        <f t="shared" si="238"/>
        <v>0.4375</v>
      </c>
      <c r="L511" s="115">
        <f t="shared" si="239"/>
        <v>0.22309711286089584</v>
      </c>
      <c r="M511" s="104">
        <f t="shared" si="242"/>
        <v>1801.5091863517339</v>
      </c>
      <c r="N511" s="96">
        <f t="shared" si="234"/>
        <v>39.10954145437686</v>
      </c>
      <c r="O511" s="96">
        <f t="shared" ref="O511:O574" si="250">A511-((A511-B511)/E511)*($AG$5-$AG$10)</f>
        <v>9.1999999999998003</v>
      </c>
      <c r="P511" s="104">
        <f t="shared" ref="P511:P574" si="251">IF(O511&lt;0,IF(O511&lt;-2.174,$AG$2,O511*(10^-3)*$AG$3*(-1)),IF(O511&gt;2.174,$AG$2*(-1),O511*(10^-3)*$AG$3*(-1)))*$AG$11</f>
        <v>0</v>
      </c>
      <c r="Q511" s="103">
        <f t="shared" si="243"/>
        <v>-45</v>
      </c>
      <c r="R511" s="96">
        <f t="shared" si="244"/>
        <v>0</v>
      </c>
      <c r="S511" s="124">
        <f t="shared" si="245"/>
        <v>-2.8315789473684316</v>
      </c>
      <c r="T511" s="104">
        <f t="shared" si="246"/>
        <v>652.17391304347825</v>
      </c>
      <c r="U511" s="124">
        <f t="shared" ref="U511:U574" si="252">($AG$5/2)-$AG$7</f>
        <v>45</v>
      </c>
      <c r="V511" s="96">
        <f t="shared" ref="V511:V574" si="253">IF(S511&lt;0,IF(S511&lt;$B$10,$AG$1,$AG$1*(1-(1-(S511/$B$10))^2)),0)*$AG$8</f>
        <v>25.5</v>
      </c>
      <c r="W511" s="124">
        <f t="shared" ref="W511:W574" si="254">A511-((A511-B511)/E511)*$AK$8</f>
        <v>-2.1631578947368633</v>
      </c>
      <c r="X511" s="96">
        <f t="shared" si="235"/>
        <v>2.9650472334682654</v>
      </c>
      <c r="Y511" s="34">
        <f t="shared" si="247"/>
        <v>-578.18421052631174</v>
      </c>
      <c r="Z511" s="96">
        <f t="shared" si="248"/>
        <v>40</v>
      </c>
      <c r="AA511" s="96">
        <f t="shared" ref="AA511:AA574" si="255">IF(W511&lt;0,IF(W511&lt;$B$10,$AG$1,$AG$1*(1-(1-(W511/$B$10))^2)),0)*$AK$7</f>
        <v>17</v>
      </c>
      <c r="AC511" s="104">
        <f t="shared" si="240"/>
        <v>1832.9988888689004</v>
      </c>
      <c r="AD511" s="104">
        <f t="shared" si="249"/>
        <v>-748.4915586996791</v>
      </c>
    </row>
    <row r="512" spans="1:30" x14ac:dyDescent="0.25">
      <c r="A512" s="97">
        <v>-3.5</v>
      </c>
      <c r="B512" s="96">
        <v>9.0999999999998007</v>
      </c>
      <c r="C512" s="130" t="s">
        <v>23</v>
      </c>
      <c r="D512" s="113" t="s">
        <v>1</v>
      </c>
      <c r="E512" s="100">
        <f t="shared" si="241"/>
        <v>95</v>
      </c>
      <c r="F512" s="101" t="s">
        <v>20</v>
      </c>
      <c r="G512" s="119">
        <f t="shared" ref="G512:G575" si="256">A512/(A512-B512)</f>
        <v>0.27777777777778218</v>
      </c>
      <c r="H512" s="115">
        <f t="shared" ref="H512:H575" si="257">(A512-$B$10)/(A512-B512)</f>
        <v>0.11904761904762093</v>
      </c>
      <c r="I512" s="119">
        <f t="shared" si="236"/>
        <v>-13.229999999999583</v>
      </c>
      <c r="J512" s="115">
        <f t="shared" si="237"/>
        <v>4.7249999999999241</v>
      </c>
      <c r="K512" s="103">
        <f t="shared" si="238"/>
        <v>0.4375</v>
      </c>
      <c r="L512" s="115">
        <f t="shared" si="239"/>
        <v>0.22486772486772832</v>
      </c>
      <c r="M512" s="104">
        <f t="shared" si="242"/>
        <v>1815.8068783069061</v>
      </c>
      <c r="N512" s="96">
        <f t="shared" ref="N512:N575" si="258">($AG$5/2)-($AG$4*$AG$1*E512^2*((3/4)*I512*(G512^4-H512^4)+(2/3)*J512*(G512^3-H512^3)+(1/2)*K512*(G512^2-H512^2)+(H512^2/2))/M512)</f>
        <v>39.023109243697306</v>
      </c>
      <c r="O512" s="96">
        <f t="shared" si="250"/>
        <v>9.0999999999998007</v>
      </c>
      <c r="P512" s="104">
        <f t="shared" si="251"/>
        <v>0</v>
      </c>
      <c r="Q512" s="103">
        <f t="shared" si="243"/>
        <v>-45</v>
      </c>
      <c r="R512" s="96">
        <f t="shared" si="244"/>
        <v>0</v>
      </c>
      <c r="S512" s="124">
        <f t="shared" si="245"/>
        <v>-2.8368421052631683</v>
      </c>
      <c r="T512" s="104">
        <f t="shared" si="246"/>
        <v>652.17391304347825</v>
      </c>
      <c r="U512" s="124">
        <f t="shared" si="252"/>
        <v>45</v>
      </c>
      <c r="V512" s="96">
        <f t="shared" si="253"/>
        <v>25.5</v>
      </c>
      <c r="W512" s="124">
        <f t="shared" si="254"/>
        <v>-2.1736842105263365</v>
      </c>
      <c r="X512" s="96">
        <f t="shared" si="235"/>
        <v>2.9545209176787921</v>
      </c>
      <c r="Y512" s="34">
        <f t="shared" si="247"/>
        <v>-576.13157894736457</v>
      </c>
      <c r="Z512" s="96">
        <f t="shared" si="248"/>
        <v>40</v>
      </c>
      <c r="AA512" s="96">
        <f t="shared" si="255"/>
        <v>17</v>
      </c>
      <c r="AC512" s="104">
        <f t="shared" si="240"/>
        <v>1849.3492124030199</v>
      </c>
      <c r="AD512" s="104">
        <f t="shared" si="249"/>
        <v>-753.3349310668932</v>
      </c>
    </row>
    <row r="513" spans="1:30" x14ac:dyDescent="0.25">
      <c r="A513" s="97">
        <v>-3.5</v>
      </c>
      <c r="B513" s="97">
        <v>8.9999999999997993</v>
      </c>
      <c r="C513" s="130" t="s">
        <v>23</v>
      </c>
      <c r="D513" s="113" t="s">
        <v>1</v>
      </c>
      <c r="E513" s="100">
        <f t="shared" si="241"/>
        <v>95</v>
      </c>
      <c r="F513" s="101" t="s">
        <v>20</v>
      </c>
      <c r="G513" s="119">
        <f t="shared" si="256"/>
        <v>0.28000000000000452</v>
      </c>
      <c r="H513" s="115">
        <f t="shared" si="257"/>
        <v>0.12000000000000192</v>
      </c>
      <c r="I513" s="119">
        <f t="shared" si="236"/>
        <v>-13.020833333332915</v>
      </c>
      <c r="J513" s="115">
        <f t="shared" si="237"/>
        <v>4.6874999999999245</v>
      </c>
      <c r="K513" s="103">
        <f t="shared" si="238"/>
        <v>0.4375</v>
      </c>
      <c r="L513" s="115">
        <f t="shared" si="239"/>
        <v>0.22666666666667035</v>
      </c>
      <c r="M513" s="104">
        <f t="shared" si="242"/>
        <v>1830.333333333363</v>
      </c>
      <c r="N513" s="96">
        <f t="shared" si="258"/>
        <v>38.935294117646883</v>
      </c>
      <c r="O513" s="96">
        <f t="shared" si="250"/>
        <v>8.9999999999997993</v>
      </c>
      <c r="P513" s="104">
        <f t="shared" si="251"/>
        <v>0</v>
      </c>
      <c r="Q513" s="103">
        <f t="shared" si="243"/>
        <v>-45</v>
      </c>
      <c r="R513" s="96">
        <f t="shared" si="244"/>
        <v>0</v>
      </c>
      <c r="S513" s="124">
        <f t="shared" si="245"/>
        <v>-2.8421052631579053</v>
      </c>
      <c r="T513" s="104">
        <f t="shared" si="246"/>
        <v>652.17391304347825</v>
      </c>
      <c r="U513" s="124">
        <f t="shared" si="252"/>
        <v>45</v>
      </c>
      <c r="V513" s="96">
        <f t="shared" si="253"/>
        <v>25.5</v>
      </c>
      <c r="W513" s="124">
        <f t="shared" si="254"/>
        <v>-2.1842105263158107</v>
      </c>
      <c r="X513" s="96">
        <f t="shared" si="235"/>
        <v>2.9439946018893179</v>
      </c>
      <c r="Y513" s="34">
        <f t="shared" si="247"/>
        <v>-574.07894736841706</v>
      </c>
      <c r="Z513" s="96">
        <f t="shared" si="248"/>
        <v>40</v>
      </c>
      <c r="AA513" s="96">
        <f t="shared" si="255"/>
        <v>17</v>
      </c>
      <c r="AC513" s="104">
        <f t="shared" si="240"/>
        <v>1865.9282990084239</v>
      </c>
      <c r="AD513" s="104">
        <f t="shared" si="249"/>
        <v>-758.21734858887328</v>
      </c>
    </row>
    <row r="514" spans="1:30" x14ac:dyDescent="0.25">
      <c r="A514" s="97">
        <v>-3.5</v>
      </c>
      <c r="B514" s="96">
        <v>8.8999999999997996</v>
      </c>
      <c r="C514" s="130" t="s">
        <v>23</v>
      </c>
      <c r="D514" s="113" t="s">
        <v>1</v>
      </c>
      <c r="E514" s="100">
        <f t="shared" si="241"/>
        <v>95</v>
      </c>
      <c r="F514" s="101" t="s">
        <v>20</v>
      </c>
      <c r="G514" s="119">
        <f t="shared" si="256"/>
        <v>0.28225806451613361</v>
      </c>
      <c r="H514" s="115">
        <f t="shared" si="257"/>
        <v>0.12096774193548583</v>
      </c>
      <c r="I514" s="119">
        <f t="shared" si="236"/>
        <v>-12.813333333332919</v>
      </c>
      <c r="J514" s="115">
        <f t="shared" si="237"/>
        <v>4.649999999999924</v>
      </c>
      <c r="K514" s="103">
        <f t="shared" si="238"/>
        <v>0.4375</v>
      </c>
      <c r="L514" s="115">
        <f t="shared" si="239"/>
        <v>0.22849462365591766</v>
      </c>
      <c r="M514" s="104">
        <f t="shared" si="242"/>
        <v>1845.0940860215351</v>
      </c>
      <c r="N514" s="96">
        <f t="shared" si="258"/>
        <v>38.846062618595653</v>
      </c>
      <c r="O514" s="96">
        <f t="shared" si="250"/>
        <v>8.8999999999997996</v>
      </c>
      <c r="P514" s="104">
        <f t="shared" si="251"/>
        <v>0</v>
      </c>
      <c r="Q514" s="103">
        <f t="shared" si="243"/>
        <v>-45</v>
      </c>
      <c r="R514" s="96">
        <f t="shared" si="244"/>
        <v>0</v>
      </c>
      <c r="S514" s="124">
        <f t="shared" si="245"/>
        <v>-2.847368421052642</v>
      </c>
      <c r="T514" s="104">
        <f t="shared" si="246"/>
        <v>652.17391304347825</v>
      </c>
      <c r="U514" s="124">
        <f t="shared" si="252"/>
        <v>45</v>
      </c>
      <c r="V514" s="96">
        <f t="shared" si="253"/>
        <v>25.5</v>
      </c>
      <c r="W514" s="124">
        <f t="shared" si="254"/>
        <v>-2.194736842105284</v>
      </c>
      <c r="X514" s="96">
        <f t="shared" si="235"/>
        <v>2.9334682860998447</v>
      </c>
      <c r="Y514" s="34">
        <f t="shared" si="247"/>
        <v>-572.02631578946966</v>
      </c>
      <c r="Z514" s="96">
        <f t="shared" si="248"/>
        <v>40</v>
      </c>
      <c r="AA514" s="96">
        <f t="shared" si="255"/>
        <v>17</v>
      </c>
      <c r="AC514" s="104">
        <f t="shared" si="240"/>
        <v>1882.7416832755434</v>
      </c>
      <c r="AD514" s="104">
        <f t="shared" si="249"/>
        <v>-763.13913858170793</v>
      </c>
    </row>
    <row r="515" spans="1:30" x14ac:dyDescent="0.25">
      <c r="A515" s="97">
        <v>-3.5</v>
      </c>
      <c r="B515" s="96">
        <v>8.7999999999998</v>
      </c>
      <c r="C515" s="130" t="s">
        <v>23</v>
      </c>
      <c r="D515" s="113" t="s">
        <v>1</v>
      </c>
      <c r="E515" s="100">
        <f t="shared" si="241"/>
        <v>95</v>
      </c>
      <c r="F515" s="101" t="s">
        <v>20</v>
      </c>
      <c r="G515" s="119">
        <f t="shared" si="256"/>
        <v>0.28455284552845989</v>
      </c>
      <c r="H515" s="115">
        <f t="shared" si="257"/>
        <v>0.1219512195121971</v>
      </c>
      <c r="I515" s="119">
        <f t="shared" si="236"/>
        <v>-12.60749999999959</v>
      </c>
      <c r="J515" s="115">
        <f t="shared" si="237"/>
        <v>4.6124999999999252</v>
      </c>
      <c r="K515" s="103">
        <f t="shared" si="238"/>
        <v>0.4375</v>
      </c>
      <c r="L515" s="115">
        <f t="shared" si="239"/>
        <v>0.23035230352303898</v>
      </c>
      <c r="M515" s="104">
        <f t="shared" si="242"/>
        <v>1860.0948509485397</v>
      </c>
      <c r="N515" s="96">
        <f t="shared" si="258"/>
        <v>38.75538020086065</v>
      </c>
      <c r="O515" s="96">
        <f t="shared" si="250"/>
        <v>8.7999999999998</v>
      </c>
      <c r="P515" s="104">
        <f t="shared" si="251"/>
        <v>0</v>
      </c>
      <c r="Q515" s="103">
        <f t="shared" si="243"/>
        <v>-45</v>
      </c>
      <c r="R515" s="96">
        <f t="shared" si="244"/>
        <v>0</v>
      </c>
      <c r="S515" s="124">
        <f t="shared" si="245"/>
        <v>-2.8526315789473791</v>
      </c>
      <c r="T515" s="104">
        <f t="shared" si="246"/>
        <v>652.17391304347825</v>
      </c>
      <c r="U515" s="124">
        <f t="shared" si="252"/>
        <v>45</v>
      </c>
      <c r="V515" s="96">
        <f t="shared" si="253"/>
        <v>25.5</v>
      </c>
      <c r="W515" s="124">
        <f t="shared" si="254"/>
        <v>-2.2052631578947581</v>
      </c>
      <c r="X515" s="96">
        <f t="shared" si="235"/>
        <v>2.9229419703103705</v>
      </c>
      <c r="Y515" s="34">
        <f t="shared" si="247"/>
        <v>-569.97368421052226</v>
      </c>
      <c r="Z515" s="96">
        <f t="shared" si="248"/>
        <v>40</v>
      </c>
      <c r="AA515" s="96">
        <f t="shared" si="255"/>
        <v>17</v>
      </c>
      <c r="AC515" s="104">
        <f t="shared" si="240"/>
        <v>1899.7950797814956</v>
      </c>
      <c r="AD515" s="104">
        <f t="shared" si="249"/>
        <v>-768.10061876709517</v>
      </c>
    </row>
    <row r="516" spans="1:30" x14ac:dyDescent="0.25">
      <c r="A516" s="97">
        <v>-3.5</v>
      </c>
      <c r="B516" s="97">
        <v>8.6999999999998003</v>
      </c>
      <c r="C516" s="130" t="s">
        <v>23</v>
      </c>
      <c r="D516" s="113" t="s">
        <v>1</v>
      </c>
      <c r="E516" s="100">
        <f t="shared" si="241"/>
        <v>95</v>
      </c>
      <c r="F516" s="101" t="s">
        <v>20</v>
      </c>
      <c r="G516" s="119">
        <f t="shared" si="256"/>
        <v>0.28688524590164405</v>
      </c>
      <c r="H516" s="115">
        <f t="shared" si="257"/>
        <v>0.12295081967213316</v>
      </c>
      <c r="I516" s="119">
        <f t="shared" si="236"/>
        <v>-12.403333333332926</v>
      </c>
      <c r="J516" s="115">
        <f t="shared" si="237"/>
        <v>4.5749999999999247</v>
      </c>
      <c r="K516" s="103">
        <f t="shared" si="238"/>
        <v>0.4375</v>
      </c>
      <c r="L516" s="115">
        <f t="shared" si="239"/>
        <v>0.2322404371584737</v>
      </c>
      <c r="M516" s="104">
        <f t="shared" si="242"/>
        <v>1875.3415300546751</v>
      </c>
      <c r="N516" s="96">
        <f t="shared" si="258"/>
        <v>38.663211186113607</v>
      </c>
      <c r="O516" s="96">
        <f t="shared" si="250"/>
        <v>8.6999999999998003</v>
      </c>
      <c r="P516" s="104">
        <f t="shared" si="251"/>
        <v>0</v>
      </c>
      <c r="Q516" s="103">
        <f t="shared" si="243"/>
        <v>-45</v>
      </c>
      <c r="R516" s="96">
        <f t="shared" si="244"/>
        <v>0</v>
      </c>
      <c r="S516" s="124">
        <f t="shared" si="245"/>
        <v>-2.8578947368421157</v>
      </c>
      <c r="T516" s="104">
        <f t="shared" si="246"/>
        <v>652.17391304347825</v>
      </c>
      <c r="U516" s="124">
        <f t="shared" si="252"/>
        <v>45</v>
      </c>
      <c r="V516" s="96">
        <f t="shared" si="253"/>
        <v>25.5</v>
      </c>
      <c r="W516" s="124">
        <f t="shared" si="254"/>
        <v>-2.2157894736842314</v>
      </c>
      <c r="X516" s="96">
        <f t="shared" si="235"/>
        <v>2.9124156545208972</v>
      </c>
      <c r="Y516" s="34">
        <f t="shared" si="247"/>
        <v>-567.92105263157498</v>
      </c>
      <c r="Z516" s="96">
        <f t="shared" si="248"/>
        <v>40</v>
      </c>
      <c r="AA516" s="96">
        <f t="shared" si="255"/>
        <v>17</v>
      </c>
      <c r="AC516" s="104">
        <f t="shared" si="240"/>
        <v>1917.0943904665783</v>
      </c>
      <c r="AD516" s="104">
        <f t="shared" si="249"/>
        <v>-773.10209604286854</v>
      </c>
    </row>
    <row r="517" spans="1:30" x14ac:dyDescent="0.25">
      <c r="A517" s="97">
        <v>-3.5</v>
      </c>
      <c r="B517" s="96">
        <v>8.5999999999998007</v>
      </c>
      <c r="C517" s="130" t="s">
        <v>23</v>
      </c>
      <c r="D517" s="113" t="s">
        <v>1</v>
      </c>
      <c r="E517" s="100">
        <f t="shared" si="241"/>
        <v>95</v>
      </c>
      <c r="F517" s="101" t="s">
        <v>20</v>
      </c>
      <c r="G517" s="119">
        <f t="shared" si="256"/>
        <v>0.28925619834711219</v>
      </c>
      <c r="H517" s="115">
        <f t="shared" si="257"/>
        <v>0.12396694214876237</v>
      </c>
      <c r="I517" s="119">
        <f t="shared" si="236"/>
        <v>-12.20083333333293</v>
      </c>
      <c r="J517" s="115">
        <f t="shared" si="237"/>
        <v>4.5374999999999241</v>
      </c>
      <c r="K517" s="103">
        <f t="shared" si="238"/>
        <v>0.4375</v>
      </c>
      <c r="L517" s="115">
        <f t="shared" si="239"/>
        <v>0.23415977961432882</v>
      </c>
      <c r="M517" s="104">
        <f t="shared" si="242"/>
        <v>1890.8402203857052</v>
      </c>
      <c r="N517" s="96">
        <f t="shared" si="258"/>
        <v>38.569518716577356</v>
      </c>
      <c r="O517" s="96">
        <f t="shared" si="250"/>
        <v>8.5999999999998025</v>
      </c>
      <c r="P517" s="104">
        <f t="shared" si="251"/>
        <v>0</v>
      </c>
      <c r="Q517" s="103">
        <f t="shared" si="243"/>
        <v>-45</v>
      </c>
      <c r="R517" s="96">
        <f t="shared" si="244"/>
        <v>0</v>
      </c>
      <c r="S517" s="124">
        <f t="shared" si="245"/>
        <v>-2.8631578947368528</v>
      </c>
      <c r="T517" s="104">
        <f t="shared" si="246"/>
        <v>652.17391304347825</v>
      </c>
      <c r="U517" s="124">
        <f t="shared" si="252"/>
        <v>45</v>
      </c>
      <c r="V517" s="96">
        <f t="shared" si="253"/>
        <v>25.5</v>
      </c>
      <c r="W517" s="124">
        <f t="shared" si="254"/>
        <v>-2.2263157894737051</v>
      </c>
      <c r="X517" s="96">
        <f t="shared" si="235"/>
        <v>2.9018893387314235</v>
      </c>
      <c r="Y517" s="34">
        <f t="shared" si="247"/>
        <v>-565.86842105262758</v>
      </c>
      <c r="Z517" s="96">
        <f t="shared" si="248"/>
        <v>40</v>
      </c>
      <c r="AA517" s="96">
        <f t="shared" si="255"/>
        <v>17</v>
      </c>
      <c r="AC517" s="104">
        <f t="shared" si="240"/>
        <v>1934.6457123765558</v>
      </c>
      <c r="AD517" s="104">
        <f t="shared" si="249"/>
        <v>-778.14386515075103</v>
      </c>
    </row>
    <row r="518" spans="1:30" x14ac:dyDescent="0.25">
      <c r="A518" s="97">
        <v>-3.5</v>
      </c>
      <c r="B518" s="96">
        <v>8.4999999999997993</v>
      </c>
      <c r="C518" s="130" t="s">
        <v>23</v>
      </c>
      <c r="D518" s="113" t="s">
        <v>1</v>
      </c>
      <c r="E518" s="100">
        <f t="shared" si="241"/>
        <v>95</v>
      </c>
      <c r="F518" s="101" t="s">
        <v>20</v>
      </c>
      <c r="G518" s="119">
        <f t="shared" si="256"/>
        <v>0.29166666666667157</v>
      </c>
      <c r="H518" s="115">
        <f t="shared" si="257"/>
        <v>0.12500000000000208</v>
      </c>
      <c r="I518" s="119">
        <f t="shared" si="236"/>
        <v>-11.999999999999597</v>
      </c>
      <c r="J518" s="115">
        <f t="shared" si="237"/>
        <v>4.4999999999999245</v>
      </c>
      <c r="K518" s="103">
        <f t="shared" si="238"/>
        <v>0.4375</v>
      </c>
      <c r="L518" s="115">
        <f t="shared" si="239"/>
        <v>0.23611111111111507</v>
      </c>
      <c r="M518" s="104">
        <f t="shared" si="242"/>
        <v>1906.5972222222542</v>
      </c>
      <c r="N518" s="96">
        <f t="shared" si="258"/>
        <v>38.474264705882163</v>
      </c>
      <c r="O518" s="96">
        <f t="shared" si="250"/>
        <v>8.4999999999997993</v>
      </c>
      <c r="P518" s="104">
        <f t="shared" si="251"/>
        <v>0</v>
      </c>
      <c r="Q518" s="103">
        <f t="shared" si="243"/>
        <v>-45</v>
      </c>
      <c r="R518" s="96">
        <f t="shared" si="244"/>
        <v>0</v>
      </c>
      <c r="S518" s="124">
        <f t="shared" si="245"/>
        <v>-2.8684210526315894</v>
      </c>
      <c r="T518" s="104">
        <f t="shared" si="246"/>
        <v>652.17391304347825</v>
      </c>
      <c r="U518" s="124">
        <f t="shared" si="252"/>
        <v>45</v>
      </c>
      <c r="V518" s="96">
        <f t="shared" si="253"/>
        <v>25.5</v>
      </c>
      <c r="W518" s="124">
        <f t="shared" si="254"/>
        <v>-2.2368421052631788</v>
      </c>
      <c r="X518" s="96">
        <f t="shared" si="235"/>
        <v>2.8913630229419498</v>
      </c>
      <c r="Y518" s="34">
        <f t="shared" si="247"/>
        <v>-563.81578947368018</v>
      </c>
      <c r="Z518" s="96">
        <f t="shared" si="248"/>
        <v>40</v>
      </c>
      <c r="AA518" s="96">
        <f t="shared" si="255"/>
        <v>17</v>
      </c>
      <c r="AC518" s="104">
        <f t="shared" si="240"/>
        <v>1952.4553457920524</v>
      </c>
      <c r="AD518" s="104">
        <f t="shared" si="249"/>
        <v>-783.22620723287957</v>
      </c>
    </row>
    <row r="519" spans="1:30" x14ac:dyDescent="0.25">
      <c r="A519" s="97">
        <v>-3.5</v>
      </c>
      <c r="B519" s="97">
        <v>8.3999999999997996</v>
      </c>
      <c r="C519" s="130" t="s">
        <v>23</v>
      </c>
      <c r="D519" s="113" t="s">
        <v>1</v>
      </c>
      <c r="E519" s="100">
        <f t="shared" si="241"/>
        <v>95</v>
      </c>
      <c r="F519" s="101" t="s">
        <v>20</v>
      </c>
      <c r="G519" s="119">
        <f t="shared" si="256"/>
        <v>0.29411764705882848</v>
      </c>
      <c r="H519" s="115">
        <f t="shared" si="257"/>
        <v>0.12605042016806936</v>
      </c>
      <c r="I519" s="119">
        <f t="shared" si="236"/>
        <v>-11.800833333332937</v>
      </c>
      <c r="J519" s="115">
        <f t="shared" si="237"/>
        <v>4.462499999999924</v>
      </c>
      <c r="K519" s="103">
        <f t="shared" si="238"/>
        <v>0.4375</v>
      </c>
      <c r="L519" s="115">
        <f t="shared" si="239"/>
        <v>0.238095238095242</v>
      </c>
      <c r="M519" s="104">
        <f t="shared" si="242"/>
        <v>1922.6190476190791</v>
      </c>
      <c r="N519" s="96">
        <f t="shared" si="258"/>
        <v>38.377409787444201</v>
      </c>
      <c r="O519" s="96">
        <f t="shared" si="250"/>
        <v>8.3999999999998014</v>
      </c>
      <c r="P519" s="104">
        <f t="shared" si="251"/>
        <v>0</v>
      </c>
      <c r="Q519" s="103">
        <f t="shared" si="243"/>
        <v>-45</v>
      </c>
      <c r="R519" s="96">
        <f t="shared" si="244"/>
        <v>0</v>
      </c>
      <c r="S519" s="124">
        <f t="shared" si="245"/>
        <v>-2.8736842105263261</v>
      </c>
      <c r="T519" s="104">
        <f t="shared" si="246"/>
        <v>652.17391304347825</v>
      </c>
      <c r="U519" s="124">
        <f t="shared" si="252"/>
        <v>45</v>
      </c>
      <c r="V519" s="96">
        <f t="shared" si="253"/>
        <v>25.5</v>
      </c>
      <c r="W519" s="124">
        <f t="shared" si="254"/>
        <v>-2.2473684210526526</v>
      </c>
      <c r="X519" s="96">
        <f t="shared" si="235"/>
        <v>2.8808367071524761</v>
      </c>
      <c r="Y519" s="34">
        <f t="shared" si="247"/>
        <v>-561.7631578947329</v>
      </c>
      <c r="Z519" s="96">
        <f t="shared" si="248"/>
        <v>40</v>
      </c>
      <c r="AA519" s="96">
        <f t="shared" si="255"/>
        <v>17</v>
      </c>
      <c r="AC519" s="104">
        <f t="shared" si="240"/>
        <v>1970.5298027678245</v>
      </c>
      <c r="AD519" s="104">
        <f t="shared" si="249"/>
        <v>-788.34938826790278</v>
      </c>
    </row>
    <row r="520" spans="1:30" x14ac:dyDescent="0.25">
      <c r="A520" s="97">
        <v>-3.5</v>
      </c>
      <c r="B520" s="96">
        <v>8.2999999999998</v>
      </c>
      <c r="C520" s="130" t="s">
        <v>23</v>
      </c>
      <c r="D520" s="113" t="s">
        <v>1</v>
      </c>
      <c r="E520" s="100">
        <f t="shared" si="241"/>
        <v>95</v>
      </c>
      <c r="F520" s="101" t="s">
        <v>20</v>
      </c>
      <c r="G520" s="119">
        <f t="shared" si="256"/>
        <v>0.29661016949153046</v>
      </c>
      <c r="H520" s="115">
        <f t="shared" si="257"/>
        <v>0.12711864406779877</v>
      </c>
      <c r="I520" s="119">
        <f t="shared" si="236"/>
        <v>-11.603333333332941</v>
      </c>
      <c r="J520" s="115">
        <f t="shared" si="237"/>
        <v>4.4249999999999252</v>
      </c>
      <c r="K520" s="103">
        <f t="shared" si="238"/>
        <v>0.4375</v>
      </c>
      <c r="L520" s="115">
        <f t="shared" si="239"/>
        <v>0.24011299435028655</v>
      </c>
      <c r="M520" s="104">
        <f t="shared" si="242"/>
        <v>1938.912429378564</v>
      </c>
      <c r="N520" s="96">
        <f t="shared" si="258"/>
        <v>38.278913260219149</v>
      </c>
      <c r="O520" s="96">
        <f t="shared" si="250"/>
        <v>8.2999999999998</v>
      </c>
      <c r="P520" s="104">
        <f t="shared" si="251"/>
        <v>0</v>
      </c>
      <c r="Q520" s="103">
        <f t="shared" si="243"/>
        <v>-45</v>
      </c>
      <c r="R520" s="96">
        <f t="shared" si="244"/>
        <v>0</v>
      </c>
      <c r="S520" s="124">
        <f t="shared" si="245"/>
        <v>-2.8789473684210631</v>
      </c>
      <c r="T520" s="104">
        <f t="shared" si="246"/>
        <v>652.17391304347825</v>
      </c>
      <c r="U520" s="124">
        <f t="shared" si="252"/>
        <v>45</v>
      </c>
      <c r="V520" s="96">
        <f t="shared" si="253"/>
        <v>25.5</v>
      </c>
      <c r="W520" s="124">
        <f t="shared" si="254"/>
        <v>-2.2578947368421263</v>
      </c>
      <c r="X520" s="96">
        <f t="shared" si="235"/>
        <v>2.8703103913630024</v>
      </c>
      <c r="Y520" s="34">
        <f t="shared" si="247"/>
        <v>-559.7105263157855</v>
      </c>
      <c r="Z520" s="96">
        <f t="shared" si="248"/>
        <v>40</v>
      </c>
      <c r="AA520" s="96">
        <f t="shared" si="255"/>
        <v>17</v>
      </c>
      <c r="AC520" s="104">
        <f t="shared" si="240"/>
        <v>1988.8758161062569</v>
      </c>
      <c r="AD520" s="104">
        <f t="shared" si="249"/>
        <v>-793.51365737667913</v>
      </c>
    </row>
    <row r="521" spans="1:30" x14ac:dyDescent="0.25">
      <c r="A521" s="97">
        <v>-3.5</v>
      </c>
      <c r="B521" s="96">
        <v>8.1999999999998003</v>
      </c>
      <c r="C521" s="130" t="s">
        <v>23</v>
      </c>
      <c r="D521" s="113" t="s">
        <v>1</v>
      </c>
      <c r="E521" s="100">
        <f t="shared" si="241"/>
        <v>95</v>
      </c>
      <c r="F521" s="101" t="s">
        <v>20</v>
      </c>
      <c r="G521" s="119">
        <f t="shared" si="256"/>
        <v>0.29914529914530424</v>
      </c>
      <c r="H521" s="115">
        <f t="shared" si="257"/>
        <v>0.12820512820513039</v>
      </c>
      <c r="I521" s="119">
        <f t="shared" si="236"/>
        <v>-11.40749999999961</v>
      </c>
      <c r="J521" s="115">
        <f t="shared" si="237"/>
        <v>4.3874999999999247</v>
      </c>
      <c r="K521" s="103">
        <f t="shared" si="238"/>
        <v>0.4375</v>
      </c>
      <c r="L521" s="115">
        <f t="shared" si="239"/>
        <v>0.24216524216524632</v>
      </c>
      <c r="M521" s="104">
        <f t="shared" si="242"/>
        <v>1955.4843304843641</v>
      </c>
      <c r="N521" s="96">
        <f t="shared" si="258"/>
        <v>38.178733031674014</v>
      </c>
      <c r="O521" s="96">
        <f t="shared" si="250"/>
        <v>8.1999999999998003</v>
      </c>
      <c r="P521" s="104">
        <f t="shared" si="251"/>
        <v>0</v>
      </c>
      <c r="Q521" s="103">
        <f t="shared" si="243"/>
        <v>-45</v>
      </c>
      <c r="R521" s="96">
        <f t="shared" si="244"/>
        <v>0</v>
      </c>
      <c r="S521" s="124">
        <f t="shared" si="245"/>
        <v>-2.8842105263158002</v>
      </c>
      <c r="T521" s="104">
        <f t="shared" si="246"/>
        <v>652.17391304347825</v>
      </c>
      <c r="U521" s="124">
        <f t="shared" si="252"/>
        <v>45</v>
      </c>
      <c r="V521" s="96">
        <f t="shared" si="253"/>
        <v>25.5</v>
      </c>
      <c r="W521" s="124">
        <f t="shared" si="254"/>
        <v>-2.2684210526316</v>
      </c>
      <c r="X521" s="96">
        <f t="shared" si="235"/>
        <v>2.8597840755735286</v>
      </c>
      <c r="Y521" s="34">
        <f t="shared" si="247"/>
        <v>-557.65789473683799</v>
      </c>
      <c r="Z521" s="96">
        <f t="shared" si="248"/>
        <v>40</v>
      </c>
      <c r="AA521" s="96">
        <f t="shared" si="255"/>
        <v>17</v>
      </c>
      <c r="AC521" s="104">
        <f t="shared" si="240"/>
        <v>2007.5003487910044</v>
      </c>
      <c r="AD521" s="104">
        <f t="shared" si="249"/>
        <v>-798.7192449866734</v>
      </c>
    </row>
    <row r="522" spans="1:30" x14ac:dyDescent="0.25">
      <c r="A522" s="97">
        <v>-3.5</v>
      </c>
      <c r="B522" s="97">
        <v>8.0999999999998007</v>
      </c>
      <c r="C522" s="130" t="s">
        <v>23</v>
      </c>
      <c r="D522" s="113" t="s">
        <v>1</v>
      </c>
      <c r="E522" s="100">
        <f t="shared" si="241"/>
        <v>95</v>
      </c>
      <c r="F522" s="101" t="s">
        <v>20</v>
      </c>
      <c r="G522" s="119">
        <f t="shared" si="256"/>
        <v>0.30172413793103969</v>
      </c>
      <c r="H522" s="115">
        <f t="shared" si="257"/>
        <v>0.12931034482758844</v>
      </c>
      <c r="I522" s="119">
        <f t="shared" si="236"/>
        <v>-11.213333333332947</v>
      </c>
      <c r="J522" s="115">
        <f t="shared" si="237"/>
        <v>4.3499999999999241</v>
      </c>
      <c r="K522" s="103">
        <f t="shared" si="238"/>
        <v>0.4375</v>
      </c>
      <c r="L522" s="115">
        <f t="shared" si="239"/>
        <v>0.24425287356322256</v>
      </c>
      <c r="M522" s="104">
        <f t="shared" si="242"/>
        <v>1972.3419540230223</v>
      </c>
      <c r="N522" s="96">
        <f t="shared" si="258"/>
        <v>38.07682555780913</v>
      </c>
      <c r="O522" s="96">
        <f t="shared" si="250"/>
        <v>8.0999999999998007</v>
      </c>
      <c r="P522" s="104">
        <f t="shared" si="251"/>
        <v>0</v>
      </c>
      <c r="Q522" s="103">
        <f t="shared" si="243"/>
        <v>-45</v>
      </c>
      <c r="R522" s="96">
        <f t="shared" si="244"/>
        <v>0</v>
      </c>
      <c r="S522" s="124">
        <f t="shared" si="245"/>
        <v>-2.8894736842105369</v>
      </c>
      <c r="T522" s="104">
        <f t="shared" si="246"/>
        <v>652.17391304347825</v>
      </c>
      <c r="U522" s="124">
        <f t="shared" si="252"/>
        <v>45</v>
      </c>
      <c r="V522" s="96">
        <f t="shared" si="253"/>
        <v>25.5</v>
      </c>
      <c r="W522" s="124">
        <f t="shared" si="254"/>
        <v>-2.2789473684210737</v>
      </c>
      <c r="X522" s="96">
        <f t="shared" si="235"/>
        <v>2.8492577597840549</v>
      </c>
      <c r="Y522" s="34">
        <f t="shared" si="247"/>
        <v>-555.6052631578907</v>
      </c>
      <c r="Z522" s="96">
        <f t="shared" si="248"/>
        <v>40</v>
      </c>
      <c r="AA522" s="96">
        <f t="shared" si="255"/>
        <v>17</v>
      </c>
      <c r="AC522" s="104">
        <f t="shared" si="240"/>
        <v>2026.4106039086098</v>
      </c>
      <c r="AD522" s="104">
        <f t="shared" si="249"/>
        <v>-803.96636084323904</v>
      </c>
    </row>
    <row r="523" spans="1:30" x14ac:dyDescent="0.25">
      <c r="A523" s="97">
        <v>-3.5</v>
      </c>
      <c r="B523" s="96">
        <v>7.9999999999998002</v>
      </c>
      <c r="C523" s="130" t="s">
        <v>23</v>
      </c>
      <c r="D523" s="113" t="s">
        <v>1</v>
      </c>
      <c r="E523" s="100">
        <f t="shared" si="241"/>
        <v>95</v>
      </c>
      <c r="F523" s="101" t="s">
        <v>20</v>
      </c>
      <c r="G523" s="119">
        <f t="shared" si="256"/>
        <v>0.30434782608696181</v>
      </c>
      <c r="H523" s="115">
        <f t="shared" si="257"/>
        <v>0.1304347826086979</v>
      </c>
      <c r="I523" s="119">
        <f t="shared" si="236"/>
        <v>-11.020833333332952</v>
      </c>
      <c r="J523" s="115">
        <f t="shared" si="237"/>
        <v>4.3124999999999254</v>
      </c>
      <c r="K523" s="103">
        <f t="shared" si="238"/>
        <v>0.4375</v>
      </c>
      <c r="L523" s="115">
        <f t="shared" si="239"/>
        <v>0.24637681159420721</v>
      </c>
      <c r="M523" s="104">
        <f t="shared" si="242"/>
        <v>1989.4927536232233</v>
      </c>
      <c r="N523" s="96">
        <f t="shared" si="258"/>
        <v>37.973145780050942</v>
      </c>
      <c r="O523" s="96">
        <f t="shared" si="250"/>
        <v>7.999999999999801</v>
      </c>
      <c r="P523" s="104">
        <f t="shared" si="251"/>
        <v>0</v>
      </c>
      <c r="Q523" s="103">
        <f t="shared" si="243"/>
        <v>-45</v>
      </c>
      <c r="R523" s="96">
        <f t="shared" si="244"/>
        <v>0</v>
      </c>
      <c r="S523" s="124">
        <f t="shared" si="245"/>
        <v>-2.8947368421052735</v>
      </c>
      <c r="T523" s="104">
        <f t="shared" si="246"/>
        <v>652.17391304347825</v>
      </c>
      <c r="U523" s="124">
        <f t="shared" si="252"/>
        <v>45</v>
      </c>
      <c r="V523" s="96">
        <f t="shared" si="253"/>
        <v>25.5</v>
      </c>
      <c r="W523" s="124">
        <f t="shared" si="254"/>
        <v>-2.289473684210547</v>
      </c>
      <c r="X523" s="96">
        <f t="shared" si="235"/>
        <v>2.8387314439945817</v>
      </c>
      <c r="Y523" s="34">
        <f t="shared" si="247"/>
        <v>-553.55263157894342</v>
      </c>
      <c r="Z523" s="96">
        <f t="shared" si="248"/>
        <v>40</v>
      </c>
      <c r="AA523" s="96">
        <f t="shared" si="255"/>
        <v>17</v>
      </c>
      <c r="AC523" s="104">
        <f t="shared" si="240"/>
        <v>2045.6140350877581</v>
      </c>
      <c r="AD523" s="104">
        <f t="shared" si="249"/>
        <v>-809.25519185488417</v>
      </c>
    </row>
    <row r="524" spans="1:30" x14ac:dyDescent="0.25">
      <c r="A524" s="97">
        <v>-3.5</v>
      </c>
      <c r="B524" s="96">
        <v>7.8999999999997996</v>
      </c>
      <c r="C524" s="130" t="s">
        <v>23</v>
      </c>
      <c r="D524" s="113" t="s">
        <v>1</v>
      </c>
      <c r="E524" s="100">
        <f t="shared" si="241"/>
        <v>95</v>
      </c>
      <c r="F524" s="101" t="s">
        <v>20</v>
      </c>
      <c r="G524" s="119">
        <f t="shared" si="256"/>
        <v>0.30701754385965452</v>
      </c>
      <c r="H524" s="115">
        <f t="shared" si="257"/>
        <v>0.13157894736842338</v>
      </c>
      <c r="I524" s="119">
        <f t="shared" si="236"/>
        <v>-10.82999999999962</v>
      </c>
      <c r="J524" s="115">
        <f t="shared" si="237"/>
        <v>4.274999999999924</v>
      </c>
      <c r="K524" s="103">
        <f t="shared" si="238"/>
        <v>0.4375</v>
      </c>
      <c r="L524" s="115">
        <f t="shared" si="239"/>
        <v>0.24853801169591075</v>
      </c>
      <c r="M524" s="104">
        <f t="shared" si="242"/>
        <v>2006.9444444444794</v>
      </c>
      <c r="N524" s="96">
        <f t="shared" si="258"/>
        <v>37.867647058823323</v>
      </c>
      <c r="O524" s="96">
        <f t="shared" si="250"/>
        <v>7.8999999999997996</v>
      </c>
      <c r="P524" s="104">
        <f t="shared" si="251"/>
        <v>0</v>
      </c>
      <c r="Q524" s="103">
        <f t="shared" si="243"/>
        <v>-45</v>
      </c>
      <c r="R524" s="96">
        <f t="shared" si="244"/>
        <v>0</v>
      </c>
      <c r="S524" s="124">
        <f t="shared" si="245"/>
        <v>-2.9000000000000106</v>
      </c>
      <c r="T524" s="104">
        <f t="shared" si="246"/>
        <v>652.17391304347825</v>
      </c>
      <c r="U524" s="124">
        <f t="shared" si="252"/>
        <v>45</v>
      </c>
      <c r="V524" s="96">
        <f t="shared" si="253"/>
        <v>25.5</v>
      </c>
      <c r="W524" s="124">
        <f t="shared" si="254"/>
        <v>-2.3000000000000211</v>
      </c>
      <c r="X524" s="96">
        <f t="shared" ref="X524:X587" si="259">W524+$AK$9</f>
        <v>2.8282051282051075</v>
      </c>
      <c r="Y524" s="34">
        <f t="shared" si="247"/>
        <v>-551.49999999999591</v>
      </c>
      <c r="Z524" s="96">
        <f t="shared" si="248"/>
        <v>40</v>
      </c>
      <c r="AA524" s="96">
        <f t="shared" si="255"/>
        <v>17</v>
      </c>
      <c r="AC524" s="104">
        <f t="shared" si="240"/>
        <v>2065.1183574879619</v>
      </c>
      <c r="AD524" s="104">
        <f t="shared" si="249"/>
        <v>-814.58589975846485</v>
      </c>
    </row>
    <row r="525" spans="1:30" x14ac:dyDescent="0.25">
      <c r="A525" s="97">
        <v>-3.5</v>
      </c>
      <c r="B525" s="97">
        <v>7.7999999999998</v>
      </c>
      <c r="C525" s="130" t="s">
        <v>23</v>
      </c>
      <c r="D525" s="113" t="s">
        <v>1</v>
      </c>
      <c r="E525" s="100">
        <f t="shared" si="241"/>
        <v>95</v>
      </c>
      <c r="F525" s="101" t="s">
        <v>20</v>
      </c>
      <c r="G525" s="119">
        <f t="shared" si="256"/>
        <v>0.30973451327434176</v>
      </c>
      <c r="H525" s="115">
        <f t="shared" si="257"/>
        <v>0.13274336283186075</v>
      </c>
      <c r="I525" s="119">
        <f t="shared" si="236"/>
        <v>-10.640833333332957</v>
      </c>
      <c r="J525" s="115">
        <f t="shared" si="237"/>
        <v>4.2374999999999252</v>
      </c>
      <c r="K525" s="103">
        <f t="shared" si="238"/>
        <v>0.4375</v>
      </c>
      <c r="L525" s="115">
        <f t="shared" si="239"/>
        <v>0.25073746312684814</v>
      </c>
      <c r="M525" s="104">
        <f t="shared" si="242"/>
        <v>2024.7050147492987</v>
      </c>
      <c r="N525" s="96">
        <f t="shared" si="258"/>
        <v>37.760281103591659</v>
      </c>
      <c r="O525" s="96">
        <f t="shared" si="250"/>
        <v>7.7999999999998</v>
      </c>
      <c r="P525" s="104">
        <f t="shared" si="251"/>
        <v>0</v>
      </c>
      <c r="Q525" s="103">
        <f t="shared" si="243"/>
        <v>-45</v>
      </c>
      <c r="R525" s="96">
        <f t="shared" si="244"/>
        <v>0</v>
      </c>
      <c r="S525" s="124">
        <f t="shared" si="245"/>
        <v>-2.9052631578947476</v>
      </c>
      <c r="T525" s="104">
        <f t="shared" si="246"/>
        <v>652.17391304347825</v>
      </c>
      <c r="U525" s="124">
        <f t="shared" si="252"/>
        <v>45</v>
      </c>
      <c r="V525" s="96">
        <f t="shared" si="253"/>
        <v>25.5</v>
      </c>
      <c r="W525" s="124">
        <f t="shared" si="254"/>
        <v>-2.3105263157894949</v>
      </c>
      <c r="X525" s="96">
        <f t="shared" si="259"/>
        <v>2.8176788124156338</v>
      </c>
      <c r="Y525" s="34">
        <f t="shared" si="247"/>
        <v>-549.44736842104862</v>
      </c>
      <c r="Z525" s="96">
        <f t="shared" si="248"/>
        <v>40</v>
      </c>
      <c r="AA525" s="96">
        <f t="shared" si="255"/>
        <v>17</v>
      </c>
      <c r="AC525" s="104">
        <f t="shared" si="240"/>
        <v>2084.9315593717283</v>
      </c>
      <c r="AD525" s="104">
        <f t="shared" si="249"/>
        <v>-819.95861858899775</v>
      </c>
    </row>
    <row r="526" spans="1:30" x14ac:dyDescent="0.25">
      <c r="A526" s="97">
        <v>-3.5</v>
      </c>
      <c r="B526" s="96">
        <v>7.6999999999998003</v>
      </c>
      <c r="C526" s="130" t="s">
        <v>23</v>
      </c>
      <c r="D526" s="113" t="s">
        <v>1</v>
      </c>
      <c r="E526" s="100">
        <f t="shared" si="241"/>
        <v>95</v>
      </c>
      <c r="F526" s="101" t="s">
        <v>20</v>
      </c>
      <c r="G526" s="119">
        <f t="shared" si="256"/>
        <v>0.31250000000000555</v>
      </c>
      <c r="H526" s="115">
        <f t="shared" si="257"/>
        <v>0.13392857142857381</v>
      </c>
      <c r="I526" s="119">
        <f t="shared" si="236"/>
        <v>-10.45333333333296</v>
      </c>
      <c r="J526" s="115">
        <f t="shared" si="237"/>
        <v>4.1999999999999247</v>
      </c>
      <c r="K526" s="103">
        <f t="shared" si="238"/>
        <v>0.4375</v>
      </c>
      <c r="L526" s="115">
        <f t="shared" si="239"/>
        <v>0.25297619047619491</v>
      </c>
      <c r="M526" s="104">
        <f t="shared" si="242"/>
        <v>2042.7827380952738</v>
      </c>
      <c r="N526" s="96">
        <f t="shared" si="258"/>
        <v>37.650997899159449</v>
      </c>
      <c r="O526" s="96">
        <f t="shared" si="250"/>
        <v>7.6999999999998003</v>
      </c>
      <c r="P526" s="104">
        <f t="shared" si="251"/>
        <v>0</v>
      </c>
      <c r="Q526" s="103">
        <f t="shared" si="243"/>
        <v>-45</v>
      </c>
      <c r="R526" s="96">
        <f t="shared" si="244"/>
        <v>0</v>
      </c>
      <c r="S526" s="124">
        <f t="shared" si="245"/>
        <v>-2.9105263157894843</v>
      </c>
      <c r="T526" s="104">
        <f t="shared" si="246"/>
        <v>652.17391304347825</v>
      </c>
      <c r="U526" s="124">
        <f t="shared" si="252"/>
        <v>45</v>
      </c>
      <c r="V526" s="96">
        <f t="shared" si="253"/>
        <v>25.5</v>
      </c>
      <c r="W526" s="124">
        <f t="shared" si="254"/>
        <v>-2.3210526315789686</v>
      </c>
      <c r="X526" s="96">
        <f t="shared" si="259"/>
        <v>2.8071524966261601</v>
      </c>
      <c r="Y526" s="34">
        <f t="shared" si="247"/>
        <v>-547.39473684210122</v>
      </c>
      <c r="Z526" s="96">
        <f t="shared" si="248"/>
        <v>40</v>
      </c>
      <c r="AA526" s="96">
        <f t="shared" si="255"/>
        <v>17</v>
      </c>
      <c r="AC526" s="104">
        <f t="shared" si="240"/>
        <v>2105.0619142966507</v>
      </c>
      <c r="AD526" s="104">
        <f t="shared" si="249"/>
        <v>-825.37345193736792</v>
      </c>
    </row>
    <row r="527" spans="1:30" x14ac:dyDescent="0.25">
      <c r="A527" s="97">
        <v>-3.5</v>
      </c>
      <c r="B527" s="96">
        <v>7.5999999999997998</v>
      </c>
      <c r="C527" s="130" t="s">
        <v>23</v>
      </c>
      <c r="D527" s="113" t="s">
        <v>1</v>
      </c>
      <c r="E527" s="100">
        <f t="shared" si="241"/>
        <v>95</v>
      </c>
      <c r="F527" s="101" t="s">
        <v>20</v>
      </c>
      <c r="G527" s="119">
        <f t="shared" si="256"/>
        <v>0.31531531531532103</v>
      </c>
      <c r="H527" s="115">
        <f t="shared" si="257"/>
        <v>0.13513513513513759</v>
      </c>
      <c r="I527" s="119">
        <f t="shared" si="236"/>
        <v>-10.267499999999627</v>
      </c>
      <c r="J527" s="115">
        <f t="shared" si="237"/>
        <v>4.162499999999925</v>
      </c>
      <c r="K527" s="103">
        <f t="shared" si="238"/>
        <v>0.4375</v>
      </c>
      <c r="L527" s="115">
        <f t="shared" si="239"/>
        <v>0.25525525525525994</v>
      </c>
      <c r="M527" s="104">
        <f t="shared" si="242"/>
        <v>2061.1861861862239</v>
      </c>
      <c r="N527" s="96">
        <f t="shared" si="258"/>
        <v>37.539745627980693</v>
      </c>
      <c r="O527" s="96">
        <f t="shared" si="250"/>
        <v>7.5999999999997989</v>
      </c>
      <c r="P527" s="104">
        <f t="shared" si="251"/>
        <v>0</v>
      </c>
      <c r="Q527" s="103">
        <f t="shared" si="243"/>
        <v>-45</v>
      </c>
      <c r="R527" s="96">
        <f t="shared" si="244"/>
        <v>0</v>
      </c>
      <c r="S527" s="124">
        <f t="shared" si="245"/>
        <v>-2.9157894736842209</v>
      </c>
      <c r="T527" s="104">
        <f t="shared" si="246"/>
        <v>652.17391304347825</v>
      </c>
      <c r="U527" s="124">
        <f t="shared" si="252"/>
        <v>45</v>
      </c>
      <c r="V527" s="96">
        <f t="shared" si="253"/>
        <v>25.5</v>
      </c>
      <c r="W527" s="124">
        <f t="shared" si="254"/>
        <v>-2.3315789473684423</v>
      </c>
      <c r="X527" s="96">
        <f t="shared" si="259"/>
        <v>2.7966261808366863</v>
      </c>
      <c r="Y527" s="34">
        <f t="shared" si="247"/>
        <v>-545.34210526315383</v>
      </c>
      <c r="Z527" s="96">
        <f t="shared" si="248"/>
        <v>40</v>
      </c>
      <c r="AA527" s="96">
        <f t="shared" si="255"/>
        <v>17</v>
      </c>
      <c r="AC527" s="104">
        <f t="shared" si="240"/>
        <v>2125.5179939665486</v>
      </c>
      <c r="AD527" s="104">
        <f t="shared" si="249"/>
        <v>-830.83046997768861</v>
      </c>
    </row>
    <row r="528" spans="1:30" x14ac:dyDescent="0.25">
      <c r="A528" s="97">
        <v>-3.5</v>
      </c>
      <c r="B528" s="97">
        <v>7.4999999999998002</v>
      </c>
      <c r="C528" s="130" t="s">
        <v>23</v>
      </c>
      <c r="D528" s="113" t="s">
        <v>1</v>
      </c>
      <c r="E528" s="100">
        <f t="shared" si="241"/>
        <v>95</v>
      </c>
      <c r="F528" s="101" t="s">
        <v>20</v>
      </c>
      <c r="G528" s="119">
        <f t="shared" si="256"/>
        <v>0.31818181818182395</v>
      </c>
      <c r="H528" s="115">
        <f t="shared" si="257"/>
        <v>0.13636363636363882</v>
      </c>
      <c r="I528" s="119">
        <f t="shared" si="236"/>
        <v>-10.083333333332968</v>
      </c>
      <c r="J528" s="115">
        <f t="shared" si="237"/>
        <v>4.1249999999999254</v>
      </c>
      <c r="K528" s="103">
        <f t="shared" si="238"/>
        <v>0.4375</v>
      </c>
      <c r="L528" s="115">
        <f t="shared" si="239"/>
        <v>0.25757575757576223</v>
      </c>
      <c r="M528" s="104">
        <f t="shared" si="242"/>
        <v>2079.9242424242802</v>
      </c>
      <c r="N528" s="96">
        <f t="shared" si="258"/>
        <v>37.426470588235077</v>
      </c>
      <c r="O528" s="96">
        <f t="shared" si="250"/>
        <v>7.499999999999801</v>
      </c>
      <c r="P528" s="104">
        <f t="shared" si="251"/>
        <v>0</v>
      </c>
      <c r="Q528" s="103">
        <f t="shared" si="243"/>
        <v>-45</v>
      </c>
      <c r="R528" s="96">
        <f t="shared" si="244"/>
        <v>0</v>
      </c>
      <c r="S528" s="124">
        <f t="shared" si="245"/>
        <v>-2.921052631578958</v>
      </c>
      <c r="T528" s="104">
        <f t="shared" si="246"/>
        <v>652.17391304347825</v>
      </c>
      <c r="U528" s="124">
        <f t="shared" si="252"/>
        <v>45</v>
      </c>
      <c r="V528" s="96">
        <f t="shared" si="253"/>
        <v>25.5</v>
      </c>
      <c r="W528" s="124">
        <f t="shared" si="254"/>
        <v>-2.342105263157916</v>
      </c>
      <c r="X528" s="96">
        <f t="shared" si="259"/>
        <v>2.7860998650472126</v>
      </c>
      <c r="Y528" s="34">
        <f t="shared" si="247"/>
        <v>-543.28947368420654</v>
      </c>
      <c r="Z528" s="96">
        <f t="shared" si="248"/>
        <v>40</v>
      </c>
      <c r="AA528" s="96">
        <f t="shared" si="255"/>
        <v>17</v>
      </c>
      <c r="AC528" s="104">
        <f t="shared" si="240"/>
        <v>2146.3086817835519</v>
      </c>
      <c r="AD528" s="104">
        <f t="shared" si="249"/>
        <v>-836.32970624437701</v>
      </c>
    </row>
    <row r="529" spans="1:30" x14ac:dyDescent="0.25">
      <c r="A529" s="97">
        <v>-3.5</v>
      </c>
      <c r="B529" s="96">
        <v>7.3999999999997996</v>
      </c>
      <c r="C529" s="130" t="s">
        <v>23</v>
      </c>
      <c r="D529" s="113" t="s">
        <v>1</v>
      </c>
      <c r="E529" s="100">
        <f t="shared" si="241"/>
        <v>95</v>
      </c>
      <c r="F529" s="101" t="s">
        <v>20</v>
      </c>
      <c r="G529" s="119">
        <f t="shared" si="256"/>
        <v>0.32110091743119856</v>
      </c>
      <c r="H529" s="115">
        <f t="shared" si="257"/>
        <v>0.1376146788990851</v>
      </c>
      <c r="I529" s="119">
        <f t="shared" si="236"/>
        <v>-9.9008333333329688</v>
      </c>
      <c r="J529" s="115">
        <f t="shared" si="237"/>
        <v>4.087499999999924</v>
      </c>
      <c r="K529" s="103">
        <f t="shared" si="238"/>
        <v>0.4375</v>
      </c>
      <c r="L529" s="115">
        <f t="shared" si="239"/>
        <v>0.25993883792049405</v>
      </c>
      <c r="M529" s="104">
        <f t="shared" si="242"/>
        <v>2099.0061162079896</v>
      </c>
      <c r="N529" s="96">
        <f t="shared" si="258"/>
        <v>37.311117107393187</v>
      </c>
      <c r="O529" s="96">
        <f t="shared" si="250"/>
        <v>7.3999999999997996</v>
      </c>
      <c r="P529" s="104">
        <f t="shared" si="251"/>
        <v>0</v>
      </c>
      <c r="Q529" s="103">
        <f t="shared" si="243"/>
        <v>-45</v>
      </c>
      <c r="R529" s="96">
        <f t="shared" si="244"/>
        <v>0</v>
      </c>
      <c r="S529" s="124">
        <f t="shared" si="245"/>
        <v>-2.9263157894736946</v>
      </c>
      <c r="T529" s="104">
        <f t="shared" si="246"/>
        <v>652.17391304347825</v>
      </c>
      <c r="U529" s="124">
        <f t="shared" si="252"/>
        <v>45</v>
      </c>
      <c r="V529" s="96">
        <f t="shared" si="253"/>
        <v>25.5</v>
      </c>
      <c r="W529" s="124">
        <f t="shared" si="254"/>
        <v>-2.3526315789473893</v>
      </c>
      <c r="X529" s="96">
        <f t="shared" si="259"/>
        <v>2.7755735492577394</v>
      </c>
      <c r="Y529" s="34">
        <f t="shared" si="247"/>
        <v>-541.23684210525926</v>
      </c>
      <c r="Z529" s="96">
        <f t="shared" si="248"/>
        <v>40</v>
      </c>
      <c r="AA529" s="96">
        <f t="shared" si="255"/>
        <v>17</v>
      </c>
      <c r="AC529" s="104">
        <f t="shared" si="240"/>
        <v>2167.4431871462089</v>
      </c>
      <c r="AD529" s="104">
        <f t="shared" si="249"/>
        <v>-841.87115413717004</v>
      </c>
    </row>
    <row r="530" spans="1:30" x14ac:dyDescent="0.25">
      <c r="A530" s="97">
        <v>-3.5</v>
      </c>
      <c r="B530" s="96">
        <v>7.2999999999998</v>
      </c>
      <c r="C530" s="130" t="s">
        <v>23</v>
      </c>
      <c r="D530" s="113" t="s">
        <v>1</v>
      </c>
      <c r="E530" s="100">
        <f t="shared" si="241"/>
        <v>95</v>
      </c>
      <c r="F530" s="101" t="s">
        <v>20</v>
      </c>
      <c r="G530" s="119">
        <f t="shared" si="256"/>
        <v>0.32407407407408007</v>
      </c>
      <c r="H530" s="115">
        <f t="shared" si="257"/>
        <v>0.13888888888889145</v>
      </c>
      <c r="I530" s="119">
        <f t="shared" si="236"/>
        <v>-9.71999999999964</v>
      </c>
      <c r="J530" s="115">
        <f t="shared" si="237"/>
        <v>4.0499999999999252</v>
      </c>
      <c r="K530" s="103">
        <f t="shared" si="238"/>
        <v>0.4375</v>
      </c>
      <c r="L530" s="115">
        <f t="shared" si="239"/>
        <v>0.26234567901235062</v>
      </c>
      <c r="M530" s="104">
        <f t="shared" si="242"/>
        <v>2118.4413580247315</v>
      </c>
      <c r="N530" s="96">
        <f t="shared" si="258"/>
        <v>37.193627450980159</v>
      </c>
      <c r="O530" s="96">
        <f t="shared" si="250"/>
        <v>7.2999999999998</v>
      </c>
      <c r="P530" s="104">
        <f t="shared" si="251"/>
        <v>0</v>
      </c>
      <c r="Q530" s="103">
        <f t="shared" si="243"/>
        <v>-45</v>
      </c>
      <c r="R530" s="96">
        <f t="shared" si="244"/>
        <v>0</v>
      </c>
      <c r="S530" s="124">
        <f t="shared" si="245"/>
        <v>-2.9315789473684317</v>
      </c>
      <c r="T530" s="104">
        <f t="shared" si="246"/>
        <v>652.17391304347825</v>
      </c>
      <c r="U530" s="124">
        <f t="shared" si="252"/>
        <v>45</v>
      </c>
      <c r="V530" s="96">
        <f t="shared" si="253"/>
        <v>25.5</v>
      </c>
      <c r="W530" s="124">
        <f t="shared" si="254"/>
        <v>-2.3631578947368634</v>
      </c>
      <c r="X530" s="96">
        <f t="shared" si="259"/>
        <v>2.7650472334682652</v>
      </c>
      <c r="Y530" s="34">
        <f t="shared" si="247"/>
        <v>-539.18421052631174</v>
      </c>
      <c r="Z530" s="96">
        <f t="shared" si="248"/>
        <v>40</v>
      </c>
      <c r="AA530" s="96">
        <f t="shared" si="255"/>
        <v>17</v>
      </c>
      <c r="AC530" s="104">
        <f t="shared" si="240"/>
        <v>2188.9310605418982</v>
      </c>
      <c r="AD530" s="104">
        <f t="shared" si="249"/>
        <v>-847.4547631302438</v>
      </c>
    </row>
    <row r="531" spans="1:30" x14ac:dyDescent="0.25">
      <c r="A531" s="97">
        <v>-3.5</v>
      </c>
      <c r="B531" s="97">
        <v>7.1999999999997</v>
      </c>
      <c r="C531" s="130" t="s">
        <v>23</v>
      </c>
      <c r="D531" s="113" t="s">
        <v>1</v>
      </c>
      <c r="E531" s="100">
        <f t="shared" si="241"/>
        <v>95</v>
      </c>
      <c r="F531" s="101" t="s">
        <v>20</v>
      </c>
      <c r="G531" s="119">
        <f t="shared" si="256"/>
        <v>0.3271028037383269</v>
      </c>
      <c r="H531" s="115">
        <f t="shared" si="257"/>
        <v>0.1401869158878544</v>
      </c>
      <c r="I531" s="119">
        <f t="shared" si="236"/>
        <v>-9.5408333333328006</v>
      </c>
      <c r="J531" s="115">
        <f t="shared" si="237"/>
        <v>4.0124999999998874</v>
      </c>
      <c r="K531" s="103">
        <f t="shared" si="238"/>
        <v>0.4375</v>
      </c>
      <c r="L531" s="115">
        <f t="shared" si="239"/>
        <v>0.26479750778816935</v>
      </c>
      <c r="M531" s="104">
        <f t="shared" si="242"/>
        <v>2138.2398753894677</v>
      </c>
      <c r="N531" s="96">
        <f t="shared" si="258"/>
        <v>37.073941726222849</v>
      </c>
      <c r="O531" s="96">
        <f t="shared" si="250"/>
        <v>7.1999999999997009</v>
      </c>
      <c r="P531" s="104">
        <f t="shared" si="251"/>
        <v>0</v>
      </c>
      <c r="Q531" s="103">
        <f t="shared" si="243"/>
        <v>-45</v>
      </c>
      <c r="R531" s="96">
        <f t="shared" si="244"/>
        <v>0</v>
      </c>
      <c r="S531" s="124">
        <f t="shared" si="245"/>
        <v>-2.9368421052631737</v>
      </c>
      <c r="T531" s="104">
        <f t="shared" si="246"/>
        <v>652.17391304347825</v>
      </c>
      <c r="U531" s="124">
        <f t="shared" si="252"/>
        <v>45</v>
      </c>
      <c r="V531" s="96">
        <f t="shared" si="253"/>
        <v>25.5</v>
      </c>
      <c r="W531" s="124">
        <f t="shared" si="254"/>
        <v>-2.3736842105263474</v>
      </c>
      <c r="X531" s="96">
        <f t="shared" si="259"/>
        <v>2.7545209176787813</v>
      </c>
      <c r="Y531" s="34">
        <f t="shared" si="247"/>
        <v>-537.1315789473623</v>
      </c>
      <c r="Z531" s="96">
        <f t="shared" si="248"/>
        <v>40</v>
      </c>
      <c r="AA531" s="96">
        <f t="shared" si="255"/>
        <v>17</v>
      </c>
      <c r="AC531" s="104">
        <f t="shared" si="240"/>
        <v>2210.7822094855833</v>
      </c>
      <c r="AD531" s="104">
        <f t="shared" si="249"/>
        <v>-853.08043465937169</v>
      </c>
    </row>
    <row r="532" spans="1:30" x14ac:dyDescent="0.25">
      <c r="A532" s="97">
        <v>-3.5</v>
      </c>
      <c r="B532" s="96">
        <v>7.0999999999997003</v>
      </c>
      <c r="C532" s="130" t="s">
        <v>23</v>
      </c>
      <c r="D532" s="113" t="s">
        <v>1</v>
      </c>
      <c r="E532" s="100">
        <f t="shared" si="241"/>
        <v>95</v>
      </c>
      <c r="F532" s="101" t="s">
        <v>20</v>
      </c>
      <c r="G532" s="119">
        <f t="shared" si="256"/>
        <v>0.33018867924529238</v>
      </c>
      <c r="H532" s="115">
        <f t="shared" si="257"/>
        <v>0.14150943396226817</v>
      </c>
      <c r="I532" s="119">
        <f t="shared" si="236"/>
        <v>-9.3633333333328022</v>
      </c>
      <c r="J532" s="115">
        <f t="shared" si="237"/>
        <v>3.9749999999998877</v>
      </c>
      <c r="K532" s="103">
        <f t="shared" si="238"/>
        <v>0.4375</v>
      </c>
      <c r="L532" s="115">
        <f t="shared" si="239"/>
        <v>0.26729559748428433</v>
      </c>
      <c r="M532" s="104">
        <f t="shared" si="242"/>
        <v>2158.411949685596</v>
      </c>
      <c r="N532" s="96">
        <f t="shared" si="258"/>
        <v>36.951997780243808</v>
      </c>
      <c r="O532" s="96">
        <f t="shared" si="250"/>
        <v>7.0999999999996994</v>
      </c>
      <c r="P532" s="104">
        <f t="shared" si="251"/>
        <v>0</v>
      </c>
      <c r="Q532" s="103">
        <f t="shared" si="243"/>
        <v>-45</v>
      </c>
      <c r="R532" s="96">
        <f t="shared" si="244"/>
        <v>0</v>
      </c>
      <c r="S532" s="124">
        <f t="shared" si="245"/>
        <v>-2.9421052631579103</v>
      </c>
      <c r="T532" s="104">
        <f t="shared" si="246"/>
        <v>652.17391304347825</v>
      </c>
      <c r="U532" s="124">
        <f t="shared" si="252"/>
        <v>45</v>
      </c>
      <c r="V532" s="96">
        <f t="shared" si="253"/>
        <v>25.5</v>
      </c>
      <c r="W532" s="124">
        <f t="shared" si="254"/>
        <v>-2.3842105263158211</v>
      </c>
      <c r="X532" s="96">
        <f t="shared" si="259"/>
        <v>2.7439946018893075</v>
      </c>
      <c r="Y532" s="34">
        <f t="shared" si="247"/>
        <v>-535.07894736841502</v>
      </c>
      <c r="Z532" s="96">
        <f t="shared" si="248"/>
        <v>40</v>
      </c>
      <c r="AA532" s="96">
        <f t="shared" si="255"/>
        <v>17</v>
      </c>
      <c r="AC532" s="104">
        <f t="shared" si="240"/>
        <v>2233.0069153606596</v>
      </c>
      <c r="AD532" s="104">
        <f t="shared" si="249"/>
        <v>-858.74801765853772</v>
      </c>
    </row>
    <row r="533" spans="1:30" x14ac:dyDescent="0.25">
      <c r="A533" s="97">
        <v>-3.5</v>
      </c>
      <c r="B533" s="96">
        <v>6.9999999999996998</v>
      </c>
      <c r="C533" s="130" t="s">
        <v>23</v>
      </c>
      <c r="D533" s="113" t="s">
        <v>1</v>
      </c>
      <c r="E533" s="100">
        <f t="shared" si="241"/>
        <v>95</v>
      </c>
      <c r="F533" s="101" t="s">
        <v>20</v>
      </c>
      <c r="G533" s="119">
        <f t="shared" si="256"/>
        <v>0.33333333333334286</v>
      </c>
      <c r="H533" s="115">
        <f t="shared" si="257"/>
        <v>0.14285714285714693</v>
      </c>
      <c r="I533" s="119">
        <f t="shared" si="236"/>
        <v>-9.1874999999994742</v>
      </c>
      <c r="J533" s="115">
        <f t="shared" si="237"/>
        <v>3.9374999999998872</v>
      </c>
      <c r="K533" s="103">
        <f t="shared" si="238"/>
        <v>0.4375</v>
      </c>
      <c r="L533" s="115">
        <f t="shared" si="239"/>
        <v>0.26984126984127754</v>
      </c>
      <c r="M533" s="104">
        <f t="shared" si="242"/>
        <v>2178.9682539683163</v>
      </c>
      <c r="N533" s="96">
        <f t="shared" si="258"/>
        <v>36.827731092436608</v>
      </c>
      <c r="O533" s="96">
        <f t="shared" si="250"/>
        <v>6.9999999999996998</v>
      </c>
      <c r="P533" s="104">
        <f t="shared" si="251"/>
        <v>0</v>
      </c>
      <c r="Q533" s="103">
        <f t="shared" si="243"/>
        <v>-45</v>
      </c>
      <c r="R533" s="96">
        <f t="shared" si="244"/>
        <v>0</v>
      </c>
      <c r="S533" s="124">
        <f t="shared" si="245"/>
        <v>-2.9473684210526474</v>
      </c>
      <c r="T533" s="104">
        <f t="shared" si="246"/>
        <v>652.17391304347825</v>
      </c>
      <c r="U533" s="124">
        <f t="shared" si="252"/>
        <v>45</v>
      </c>
      <c r="V533" s="96">
        <f t="shared" si="253"/>
        <v>25.5</v>
      </c>
      <c r="W533" s="124">
        <f t="shared" si="254"/>
        <v>-2.3947368421052948</v>
      </c>
      <c r="X533" s="96">
        <f t="shared" si="259"/>
        <v>2.7334682860998338</v>
      </c>
      <c r="Y533" s="34">
        <f t="shared" si="247"/>
        <v>-533.02631578946762</v>
      </c>
      <c r="Z533" s="96">
        <f t="shared" si="248"/>
        <v>40</v>
      </c>
      <c r="AA533" s="96">
        <f t="shared" si="255"/>
        <v>17</v>
      </c>
      <c r="AC533" s="104">
        <f t="shared" si="240"/>
        <v>2255.6158512223265</v>
      </c>
      <c r="AD533" s="104">
        <f t="shared" si="249"/>
        <v>-864.4573037147909</v>
      </c>
    </row>
    <row r="534" spans="1:30" x14ac:dyDescent="0.25">
      <c r="A534" s="97">
        <v>-3.5</v>
      </c>
      <c r="B534" s="97">
        <v>6.8999999999997002</v>
      </c>
      <c r="C534" s="130" t="s">
        <v>23</v>
      </c>
      <c r="D534" s="113" t="s">
        <v>1</v>
      </c>
      <c r="E534" s="100">
        <f t="shared" si="241"/>
        <v>95</v>
      </c>
      <c r="F534" s="101" t="s">
        <v>20</v>
      </c>
      <c r="G534" s="119">
        <f t="shared" si="256"/>
        <v>0.33653846153847122</v>
      </c>
      <c r="H534" s="115">
        <f t="shared" si="257"/>
        <v>0.14423076923077338</v>
      </c>
      <c r="I534" s="119">
        <f t="shared" si="236"/>
        <v>-9.0133333333328132</v>
      </c>
      <c r="J534" s="115">
        <f t="shared" si="237"/>
        <v>3.8999999999998884</v>
      </c>
      <c r="K534" s="103">
        <f t="shared" si="238"/>
        <v>0.4375</v>
      </c>
      <c r="L534" s="115">
        <f t="shared" si="239"/>
        <v>0.27243589743590541</v>
      </c>
      <c r="M534" s="104">
        <f t="shared" si="242"/>
        <v>2199.9198717949362</v>
      </c>
      <c r="N534" s="96">
        <f t="shared" si="258"/>
        <v>36.701074660633104</v>
      </c>
      <c r="O534" s="96">
        <f t="shared" si="250"/>
        <v>6.8999999999997002</v>
      </c>
      <c r="P534" s="104">
        <f t="shared" si="251"/>
        <v>0</v>
      </c>
      <c r="Q534" s="103">
        <f t="shared" si="243"/>
        <v>-45</v>
      </c>
      <c r="R534" s="96">
        <f t="shared" si="244"/>
        <v>0</v>
      </c>
      <c r="S534" s="124">
        <f t="shared" si="245"/>
        <v>-2.9526315789473845</v>
      </c>
      <c r="T534" s="104">
        <f t="shared" si="246"/>
        <v>652.17391304347825</v>
      </c>
      <c r="U534" s="124">
        <f t="shared" si="252"/>
        <v>45</v>
      </c>
      <c r="V534" s="96">
        <f t="shared" si="253"/>
        <v>25.5</v>
      </c>
      <c r="W534" s="124">
        <f t="shared" si="254"/>
        <v>-2.4052631578947685</v>
      </c>
      <c r="X534" s="96">
        <f t="shared" si="259"/>
        <v>2.7229419703103601</v>
      </c>
      <c r="Y534" s="34">
        <f t="shared" si="247"/>
        <v>-530.97368421052022</v>
      </c>
      <c r="Z534" s="96">
        <f t="shared" si="248"/>
        <v>40</v>
      </c>
      <c r="AA534" s="96">
        <f t="shared" si="255"/>
        <v>17</v>
      </c>
      <c r="AC534" s="104">
        <f t="shared" si="240"/>
        <v>2278.6201006278943</v>
      </c>
      <c r="AD534" s="104">
        <f t="shared" si="249"/>
        <v>-870.20802180692056</v>
      </c>
    </row>
    <row r="535" spans="1:30" x14ac:dyDescent="0.25">
      <c r="A535" s="97">
        <v>-3.5</v>
      </c>
      <c r="B535" s="96">
        <v>6.7999999999996996</v>
      </c>
      <c r="C535" s="130" t="s">
        <v>23</v>
      </c>
      <c r="D535" s="113" t="s">
        <v>1</v>
      </c>
      <c r="E535" s="100">
        <f t="shared" si="241"/>
        <v>95</v>
      </c>
      <c r="F535" s="101" t="s">
        <v>20</v>
      </c>
      <c r="G535" s="119">
        <f t="shared" si="256"/>
        <v>0.3398058252427284</v>
      </c>
      <c r="H535" s="115">
        <f t="shared" si="257"/>
        <v>0.14563106796116931</v>
      </c>
      <c r="I535" s="119">
        <f t="shared" si="236"/>
        <v>-8.8408333333328155</v>
      </c>
      <c r="J535" s="115">
        <f t="shared" si="237"/>
        <v>3.862499999999887</v>
      </c>
      <c r="K535" s="103">
        <f t="shared" si="238"/>
        <v>0.4375</v>
      </c>
      <c r="L535" s="115">
        <f t="shared" si="239"/>
        <v>0.27508090614887537</v>
      </c>
      <c r="M535" s="104">
        <f t="shared" si="242"/>
        <v>2221.2783171521687</v>
      </c>
      <c r="N535" s="96">
        <f t="shared" si="258"/>
        <v>36.571958880639237</v>
      </c>
      <c r="O535" s="96">
        <f t="shared" si="250"/>
        <v>6.7999999999996987</v>
      </c>
      <c r="P535" s="104">
        <f t="shared" si="251"/>
        <v>0</v>
      </c>
      <c r="Q535" s="103">
        <f t="shared" si="243"/>
        <v>-45</v>
      </c>
      <c r="R535" s="96">
        <f t="shared" si="244"/>
        <v>0</v>
      </c>
      <c r="S535" s="124">
        <f t="shared" si="245"/>
        <v>-2.9578947368421211</v>
      </c>
      <c r="T535" s="104">
        <f t="shared" si="246"/>
        <v>652.17391304347825</v>
      </c>
      <c r="U535" s="124">
        <f t="shared" si="252"/>
        <v>45</v>
      </c>
      <c r="V535" s="96">
        <f t="shared" si="253"/>
        <v>25.5</v>
      </c>
      <c r="W535" s="124">
        <f t="shared" si="254"/>
        <v>-2.4157894736842422</v>
      </c>
      <c r="X535" s="96">
        <f t="shared" si="259"/>
        <v>2.7124156545208864</v>
      </c>
      <c r="Y535" s="34">
        <f t="shared" si="247"/>
        <v>-528.92105263157282</v>
      </c>
      <c r="Z535" s="96">
        <f t="shared" si="248"/>
        <v>40</v>
      </c>
      <c r="AA535" s="96">
        <f t="shared" si="255"/>
        <v>17</v>
      </c>
      <c r="AC535" s="104">
        <f t="shared" si="240"/>
        <v>2302.0311775640739</v>
      </c>
      <c r="AD535" s="104">
        <f t="shared" si="249"/>
        <v>-875.99983259038243</v>
      </c>
    </row>
    <row r="536" spans="1:30" x14ac:dyDescent="0.25">
      <c r="A536" s="97">
        <v>-3.5</v>
      </c>
      <c r="B536" s="96">
        <v>6.6999999999997</v>
      </c>
      <c r="C536" s="130" t="s">
        <v>23</v>
      </c>
      <c r="D536" s="113" t="s">
        <v>1</v>
      </c>
      <c r="E536" s="100">
        <f t="shared" si="241"/>
        <v>95</v>
      </c>
      <c r="F536" s="101" t="s">
        <v>20</v>
      </c>
      <c r="G536" s="119">
        <f t="shared" si="256"/>
        <v>0.34313725490197083</v>
      </c>
      <c r="H536" s="115">
        <f t="shared" si="257"/>
        <v>0.14705882352941607</v>
      </c>
      <c r="I536" s="119">
        <f t="shared" si="236"/>
        <v>-8.6699999999994919</v>
      </c>
      <c r="J536" s="115">
        <f t="shared" si="237"/>
        <v>3.8249999999998874</v>
      </c>
      <c r="K536" s="103">
        <f t="shared" si="238"/>
        <v>0.4375</v>
      </c>
      <c r="L536" s="115">
        <f t="shared" si="239"/>
        <v>0.27777777777778595</v>
      </c>
      <c r="M536" s="104">
        <f t="shared" si="242"/>
        <v>2243.0555555556216</v>
      </c>
      <c r="N536" s="96">
        <f t="shared" si="258"/>
        <v>36.440311418684743</v>
      </c>
      <c r="O536" s="96">
        <f t="shared" si="250"/>
        <v>6.6999999999997009</v>
      </c>
      <c r="P536" s="104">
        <f t="shared" si="251"/>
        <v>0</v>
      </c>
      <c r="Q536" s="103">
        <f t="shared" si="243"/>
        <v>-45</v>
      </c>
      <c r="R536" s="96">
        <f t="shared" si="244"/>
        <v>0</v>
      </c>
      <c r="S536" s="124">
        <f t="shared" si="245"/>
        <v>-2.9631578947368578</v>
      </c>
      <c r="T536" s="104">
        <f t="shared" si="246"/>
        <v>652.17391304347825</v>
      </c>
      <c r="U536" s="124">
        <f t="shared" si="252"/>
        <v>45</v>
      </c>
      <c r="V536" s="96">
        <f t="shared" si="253"/>
        <v>25.5</v>
      </c>
      <c r="W536" s="124">
        <f t="shared" si="254"/>
        <v>-2.4263157894737155</v>
      </c>
      <c r="X536" s="96">
        <f t="shared" si="259"/>
        <v>2.7018893387314131</v>
      </c>
      <c r="Y536" s="34">
        <f t="shared" si="247"/>
        <v>-526.86842105262554</v>
      </c>
      <c r="Z536" s="96">
        <f t="shared" si="248"/>
        <v>40</v>
      </c>
      <c r="AA536" s="96">
        <f t="shared" si="255"/>
        <v>17</v>
      </c>
      <c r="AC536" s="104">
        <f t="shared" si="240"/>
        <v>2325.8610475464748</v>
      </c>
      <c r="AD536" s="104">
        <f t="shared" si="249"/>
        <v>-881.83232218709281</v>
      </c>
    </row>
    <row r="537" spans="1:30" x14ac:dyDescent="0.25">
      <c r="A537" s="97">
        <v>-3.5</v>
      </c>
      <c r="B537" s="97">
        <v>6.5999999999997003</v>
      </c>
      <c r="C537" s="130" t="s">
        <v>23</v>
      </c>
      <c r="D537" s="113" t="s">
        <v>1</v>
      </c>
      <c r="E537" s="100">
        <f t="shared" si="241"/>
        <v>95</v>
      </c>
      <c r="F537" s="101" t="s">
        <v>20</v>
      </c>
      <c r="G537" s="119">
        <f t="shared" si="256"/>
        <v>0.34653465346535683</v>
      </c>
      <c r="H537" s="115">
        <f t="shared" si="257"/>
        <v>0.14851485148515292</v>
      </c>
      <c r="I537" s="119">
        <f t="shared" si="236"/>
        <v>-8.5008333333328263</v>
      </c>
      <c r="J537" s="115">
        <f t="shared" si="237"/>
        <v>3.7874999999998877</v>
      </c>
      <c r="K537" s="103">
        <f t="shared" si="238"/>
        <v>0.4375</v>
      </c>
      <c r="L537" s="115">
        <f t="shared" si="239"/>
        <v>0.28052805280528897</v>
      </c>
      <c r="M537" s="104">
        <f t="shared" si="242"/>
        <v>2265.2640264027086</v>
      </c>
      <c r="N537" s="96">
        <f t="shared" si="258"/>
        <v>36.30605707629546</v>
      </c>
      <c r="O537" s="96">
        <f t="shared" si="250"/>
        <v>6.5999999999996994</v>
      </c>
      <c r="P537" s="104">
        <f t="shared" si="251"/>
        <v>0</v>
      </c>
      <c r="Q537" s="103">
        <f t="shared" si="243"/>
        <v>-45</v>
      </c>
      <c r="R537" s="96">
        <f t="shared" si="244"/>
        <v>0</v>
      </c>
      <c r="S537" s="124">
        <f t="shared" si="245"/>
        <v>-2.9684210526315948</v>
      </c>
      <c r="T537" s="104">
        <f t="shared" si="246"/>
        <v>652.17391304347825</v>
      </c>
      <c r="U537" s="124">
        <f t="shared" si="252"/>
        <v>45</v>
      </c>
      <c r="V537" s="96">
        <f t="shared" si="253"/>
        <v>25.5</v>
      </c>
      <c r="W537" s="124">
        <f t="shared" si="254"/>
        <v>-2.4368421052631897</v>
      </c>
      <c r="X537" s="96">
        <f t="shared" si="259"/>
        <v>2.691363022941939</v>
      </c>
      <c r="Y537" s="34">
        <f t="shared" si="247"/>
        <v>-524.81578947367814</v>
      </c>
      <c r="Z537" s="96">
        <f t="shared" si="248"/>
        <v>40</v>
      </c>
      <c r="AA537" s="96">
        <f t="shared" si="255"/>
        <v>17</v>
      </c>
      <c r="AC537" s="104">
        <f t="shared" si="240"/>
        <v>2350.1221499725084</v>
      </c>
      <c r="AD537" s="104">
        <f t="shared" si="249"/>
        <v>-887.70499543465007</v>
      </c>
    </row>
    <row r="538" spans="1:30" x14ac:dyDescent="0.25">
      <c r="A538" s="97">
        <v>-3.5</v>
      </c>
      <c r="B538" s="96">
        <v>6.4999999999996998</v>
      </c>
      <c r="C538" s="130" t="s">
        <v>23</v>
      </c>
      <c r="D538" s="113" t="s">
        <v>1</v>
      </c>
      <c r="E538" s="100">
        <f t="shared" si="241"/>
        <v>95</v>
      </c>
      <c r="F538" s="101" t="s">
        <v>20</v>
      </c>
      <c r="G538" s="119">
        <f t="shared" si="256"/>
        <v>0.35000000000001052</v>
      </c>
      <c r="H538" s="115">
        <f t="shared" si="257"/>
        <v>0.15000000000000449</v>
      </c>
      <c r="I538" s="119">
        <f t="shared" si="236"/>
        <v>-8.333333333332833</v>
      </c>
      <c r="J538" s="115">
        <f t="shared" si="237"/>
        <v>3.7499999999998872</v>
      </c>
      <c r="K538" s="103">
        <f t="shared" si="238"/>
        <v>0.4375</v>
      </c>
      <c r="L538" s="115">
        <f t="shared" si="239"/>
        <v>0.28333333333334176</v>
      </c>
      <c r="M538" s="104">
        <f t="shared" si="242"/>
        <v>2287.9166666667347</v>
      </c>
      <c r="N538" s="96">
        <f t="shared" si="258"/>
        <v>36.169117647058414</v>
      </c>
      <c r="O538" s="96">
        <f t="shared" si="250"/>
        <v>6.4999999999996998</v>
      </c>
      <c r="P538" s="104">
        <f t="shared" si="251"/>
        <v>0</v>
      </c>
      <c r="Q538" s="103">
        <f t="shared" si="243"/>
        <v>-45</v>
      </c>
      <c r="R538" s="96">
        <f t="shared" si="244"/>
        <v>0</v>
      </c>
      <c r="S538" s="124">
        <f t="shared" si="245"/>
        <v>-2.9736842105263315</v>
      </c>
      <c r="T538" s="104">
        <f t="shared" si="246"/>
        <v>652.17391304347825</v>
      </c>
      <c r="U538" s="124">
        <f t="shared" si="252"/>
        <v>45</v>
      </c>
      <c r="V538" s="96">
        <f t="shared" si="253"/>
        <v>25.5</v>
      </c>
      <c r="W538" s="124">
        <f t="shared" si="254"/>
        <v>-2.4473684210526629</v>
      </c>
      <c r="X538" s="96">
        <f t="shared" si="259"/>
        <v>2.6808367071524657</v>
      </c>
      <c r="Y538" s="34">
        <f t="shared" si="247"/>
        <v>-522.76315789473085</v>
      </c>
      <c r="Z538" s="96">
        <f t="shared" si="248"/>
        <v>40</v>
      </c>
      <c r="AA538" s="96">
        <f t="shared" si="255"/>
        <v>17</v>
      </c>
      <c r="AC538" s="104">
        <f t="shared" si="240"/>
        <v>2374.8274218154825</v>
      </c>
      <c r="AD538" s="104">
        <f t="shared" si="249"/>
        <v>-893.61726854502137</v>
      </c>
    </row>
    <row r="539" spans="1:30" x14ac:dyDescent="0.25">
      <c r="A539" s="97">
        <v>-3.5</v>
      </c>
      <c r="B539" s="96">
        <v>6.3999999999997002</v>
      </c>
      <c r="C539" s="130" t="s">
        <v>23</v>
      </c>
      <c r="D539" s="113" t="s">
        <v>1</v>
      </c>
      <c r="E539" s="100">
        <f t="shared" si="241"/>
        <v>95</v>
      </c>
      <c r="F539" s="101" t="s">
        <v>20</v>
      </c>
      <c r="G539" s="119">
        <f t="shared" si="256"/>
        <v>0.35353535353536425</v>
      </c>
      <c r="H539" s="115">
        <f t="shared" si="257"/>
        <v>0.1515151515151561</v>
      </c>
      <c r="I539" s="119">
        <f t="shared" si="236"/>
        <v>-8.1674999999995048</v>
      </c>
      <c r="J539" s="115">
        <f t="shared" si="237"/>
        <v>3.7124999999998884</v>
      </c>
      <c r="K539" s="103">
        <f t="shared" si="238"/>
        <v>0.4375</v>
      </c>
      <c r="L539" s="115">
        <f t="shared" si="239"/>
        <v>0.28619528619529494</v>
      </c>
      <c r="M539" s="104">
        <f t="shared" si="242"/>
        <v>2311.0269360270067</v>
      </c>
      <c r="N539" s="96">
        <f t="shared" si="258"/>
        <v>36.029411764705451</v>
      </c>
      <c r="O539" s="96">
        <f t="shared" si="250"/>
        <v>6.3999999999997002</v>
      </c>
      <c r="P539" s="104">
        <f t="shared" si="251"/>
        <v>0</v>
      </c>
      <c r="Q539" s="103">
        <f t="shared" si="243"/>
        <v>-45</v>
      </c>
      <c r="R539" s="96">
        <f t="shared" si="244"/>
        <v>0</v>
      </c>
      <c r="S539" s="124">
        <f t="shared" si="245"/>
        <v>-2.9789473684210686</v>
      </c>
      <c r="T539" s="104">
        <f t="shared" si="246"/>
        <v>652.17391304347825</v>
      </c>
      <c r="U539" s="124">
        <f t="shared" si="252"/>
        <v>45</v>
      </c>
      <c r="V539" s="96">
        <f t="shared" si="253"/>
        <v>25.5</v>
      </c>
      <c r="W539" s="124">
        <f t="shared" si="254"/>
        <v>-2.4578947368421371</v>
      </c>
      <c r="X539" s="96">
        <f t="shared" si="259"/>
        <v>2.6703103913629915</v>
      </c>
      <c r="Y539" s="34">
        <f t="shared" si="247"/>
        <v>-520.71052631578334</v>
      </c>
      <c r="Z539" s="96">
        <f t="shared" si="248"/>
        <v>40</v>
      </c>
      <c r="AA539" s="96">
        <f t="shared" si="255"/>
        <v>17</v>
      </c>
      <c r="AC539" s="104">
        <f t="shared" si="240"/>
        <v>2399.9903227547015</v>
      </c>
      <c r="AD539" s="104">
        <f t="shared" si="249"/>
        <v>-899.56846111767811</v>
      </c>
    </row>
    <row r="540" spans="1:30" x14ac:dyDescent="0.25">
      <c r="A540" s="97">
        <v>-3.5</v>
      </c>
      <c r="B540" s="97">
        <v>6.2999999999996996</v>
      </c>
      <c r="C540" s="130" t="s">
        <v>23</v>
      </c>
      <c r="D540" s="113" t="s">
        <v>1</v>
      </c>
      <c r="E540" s="100">
        <f t="shared" si="241"/>
        <v>95</v>
      </c>
      <c r="F540" s="101" t="s">
        <v>20</v>
      </c>
      <c r="G540" s="119">
        <f t="shared" si="256"/>
        <v>0.35714285714286814</v>
      </c>
      <c r="H540" s="115">
        <f t="shared" si="257"/>
        <v>0.15306122448980061</v>
      </c>
      <c r="I540" s="119">
        <f t="shared" si="236"/>
        <v>-8.0033333333328418</v>
      </c>
      <c r="J540" s="115">
        <f t="shared" si="237"/>
        <v>3.674999999999887</v>
      </c>
      <c r="K540" s="103">
        <f t="shared" si="238"/>
        <v>0.4375</v>
      </c>
      <c r="L540" s="115">
        <f t="shared" si="239"/>
        <v>0.28911564625851233</v>
      </c>
      <c r="M540" s="104">
        <f t="shared" si="242"/>
        <v>2334.6088435374872</v>
      </c>
      <c r="N540" s="96">
        <f t="shared" si="258"/>
        <v>35.886854741896329</v>
      </c>
      <c r="O540" s="96">
        <f t="shared" si="250"/>
        <v>6.2999999999996987</v>
      </c>
      <c r="P540" s="104">
        <f t="shared" si="251"/>
        <v>0</v>
      </c>
      <c r="Q540" s="103">
        <f t="shared" si="243"/>
        <v>-45</v>
      </c>
      <c r="R540" s="96">
        <f t="shared" si="244"/>
        <v>0</v>
      </c>
      <c r="S540" s="124">
        <f t="shared" si="245"/>
        <v>-2.9842105263158052</v>
      </c>
      <c r="T540" s="104">
        <f t="shared" si="246"/>
        <v>652.17391304347825</v>
      </c>
      <c r="U540" s="124">
        <f t="shared" si="252"/>
        <v>45</v>
      </c>
      <c r="V540" s="96">
        <f t="shared" si="253"/>
        <v>25.5</v>
      </c>
      <c r="W540" s="124">
        <f t="shared" si="254"/>
        <v>-2.4684210526316104</v>
      </c>
      <c r="X540" s="96">
        <f t="shared" si="259"/>
        <v>2.6597840755735183</v>
      </c>
      <c r="Y540" s="34">
        <f t="shared" si="247"/>
        <v>-518.65789473683617</v>
      </c>
      <c r="Z540" s="96">
        <f t="shared" si="248"/>
        <v>40</v>
      </c>
      <c r="AA540" s="96">
        <f t="shared" si="255"/>
        <v>17</v>
      </c>
      <c r="AC540" s="104">
        <f t="shared" si="240"/>
        <v>2425.6248618441296</v>
      </c>
      <c r="AD540" s="104">
        <f t="shared" si="249"/>
        <v>-905.55778744659449</v>
      </c>
    </row>
    <row r="541" spans="1:30" x14ac:dyDescent="0.25">
      <c r="A541" s="97">
        <v>-3.5</v>
      </c>
      <c r="B541" s="96">
        <v>6.1999999999997</v>
      </c>
      <c r="C541" s="130" t="s">
        <v>23</v>
      </c>
      <c r="D541" s="113" t="s">
        <v>1</v>
      </c>
      <c r="E541" s="100">
        <f t="shared" si="241"/>
        <v>95</v>
      </c>
      <c r="F541" s="101" t="s">
        <v>20</v>
      </c>
      <c r="G541" s="119">
        <f t="shared" si="256"/>
        <v>0.36082474226805239</v>
      </c>
      <c r="H541" s="115">
        <f t="shared" si="257"/>
        <v>0.15463917525773674</v>
      </c>
      <c r="I541" s="119">
        <f t="shared" si="236"/>
        <v>-7.8408333333328493</v>
      </c>
      <c r="J541" s="115">
        <f t="shared" si="237"/>
        <v>3.6374999999998874</v>
      </c>
      <c r="K541" s="103">
        <f t="shared" si="238"/>
        <v>0.4375</v>
      </c>
      <c r="L541" s="115">
        <f t="shared" si="239"/>
        <v>0.29209621993128043</v>
      </c>
      <c r="M541" s="104">
        <f t="shared" si="242"/>
        <v>2358.6769759450895</v>
      </c>
      <c r="N541" s="96">
        <f t="shared" si="258"/>
        <v>35.741358399029281</v>
      </c>
      <c r="O541" s="96">
        <f t="shared" si="250"/>
        <v>6.1999999999997009</v>
      </c>
      <c r="P541" s="104">
        <f t="shared" si="251"/>
        <v>0</v>
      </c>
      <c r="Q541" s="103">
        <f t="shared" si="243"/>
        <v>-45</v>
      </c>
      <c r="R541" s="96">
        <f t="shared" si="244"/>
        <v>0</v>
      </c>
      <c r="S541" s="124">
        <f t="shared" si="245"/>
        <v>-2.9894736842105418</v>
      </c>
      <c r="T541" s="104">
        <f t="shared" si="246"/>
        <v>652.17391304347825</v>
      </c>
      <c r="U541" s="124">
        <f t="shared" si="252"/>
        <v>45</v>
      </c>
      <c r="V541" s="96">
        <f t="shared" si="253"/>
        <v>25.5</v>
      </c>
      <c r="W541" s="124">
        <f t="shared" si="254"/>
        <v>-2.4789473684210841</v>
      </c>
      <c r="X541" s="96">
        <f t="shared" si="259"/>
        <v>2.6492577597840445</v>
      </c>
      <c r="Y541" s="34">
        <f t="shared" si="247"/>
        <v>-516.60526315788866</v>
      </c>
      <c r="Z541" s="96">
        <f t="shared" si="248"/>
        <v>40</v>
      </c>
      <c r="AA541" s="96">
        <f t="shared" si="255"/>
        <v>17</v>
      </c>
      <c r="AC541" s="104">
        <f t="shared" si="240"/>
        <v>2451.7456258306793</v>
      </c>
      <c r="AD541" s="104">
        <f t="shared" si="249"/>
        <v>-911.58434705432967</v>
      </c>
    </row>
    <row r="542" spans="1:30" x14ac:dyDescent="0.25">
      <c r="A542" s="97">
        <v>-3.5</v>
      </c>
      <c r="B542" s="96">
        <v>6.0999999999997003</v>
      </c>
      <c r="C542" s="130" t="s">
        <v>23</v>
      </c>
      <c r="D542" s="113" t="s">
        <v>1</v>
      </c>
      <c r="E542" s="100">
        <f t="shared" si="241"/>
        <v>95</v>
      </c>
      <c r="F542" s="101" t="s">
        <v>20</v>
      </c>
      <c r="G542" s="119">
        <f t="shared" si="256"/>
        <v>0.36458333333334475</v>
      </c>
      <c r="H542" s="115">
        <f t="shared" si="257"/>
        <v>0.15625000000000488</v>
      </c>
      <c r="I542" s="119">
        <f t="shared" si="236"/>
        <v>-7.6799999999995192</v>
      </c>
      <c r="J542" s="115">
        <f t="shared" si="237"/>
        <v>3.5999999999998877</v>
      </c>
      <c r="K542" s="103">
        <f t="shared" si="238"/>
        <v>0.4375</v>
      </c>
      <c r="L542" s="115">
        <f t="shared" si="239"/>
        <v>0.29513888888889822</v>
      </c>
      <c r="M542" s="104">
        <f t="shared" si="242"/>
        <v>2383.2465277778533</v>
      </c>
      <c r="N542" s="96">
        <f t="shared" si="258"/>
        <v>35.592830882352494</v>
      </c>
      <c r="O542" s="96">
        <f t="shared" si="250"/>
        <v>6.0999999999996994</v>
      </c>
      <c r="P542" s="104">
        <f t="shared" si="251"/>
        <v>0</v>
      </c>
      <c r="Q542" s="103">
        <f t="shared" si="243"/>
        <v>-45</v>
      </c>
      <c r="R542" s="96">
        <f t="shared" si="244"/>
        <v>0</v>
      </c>
      <c r="S542" s="124">
        <f t="shared" si="245"/>
        <v>-2.9947368421052789</v>
      </c>
      <c r="T542" s="104">
        <f t="shared" si="246"/>
        <v>652.17391304347825</v>
      </c>
      <c r="U542" s="124">
        <f t="shared" si="252"/>
        <v>45</v>
      </c>
      <c r="V542" s="96">
        <f t="shared" si="253"/>
        <v>25.5</v>
      </c>
      <c r="W542" s="124">
        <f t="shared" si="254"/>
        <v>-2.4894736842105578</v>
      </c>
      <c r="X542" s="96">
        <f t="shared" si="259"/>
        <v>2.6387314439945708</v>
      </c>
      <c r="Y542" s="34">
        <f t="shared" si="247"/>
        <v>-514.55263157894126</v>
      </c>
      <c r="Z542" s="96">
        <f t="shared" si="248"/>
        <v>40</v>
      </c>
      <c r="AA542" s="96">
        <f t="shared" si="255"/>
        <v>17</v>
      </c>
      <c r="AC542" s="104">
        <f t="shared" si="240"/>
        <v>2478.3678092423906</v>
      </c>
      <c r="AD542" s="104">
        <f t="shared" si="249"/>
        <v>-917.64711437949813</v>
      </c>
    </row>
    <row r="543" spans="1:30" x14ac:dyDescent="0.25">
      <c r="A543" s="97">
        <v>-3.5</v>
      </c>
      <c r="B543" s="97">
        <v>5.9999999999996998</v>
      </c>
      <c r="C543" s="130" t="s">
        <v>23</v>
      </c>
      <c r="D543" s="113" t="s">
        <v>1</v>
      </c>
      <c r="E543" s="100">
        <f t="shared" si="241"/>
        <v>95</v>
      </c>
      <c r="F543" s="101" t="s">
        <v>20</v>
      </c>
      <c r="G543" s="119">
        <f t="shared" si="256"/>
        <v>0.36842105263159058</v>
      </c>
      <c r="H543" s="115">
        <f t="shared" si="257"/>
        <v>0.15789473684211025</v>
      </c>
      <c r="I543" s="119">
        <f t="shared" si="236"/>
        <v>-7.5208333333328587</v>
      </c>
      <c r="J543" s="115">
        <f t="shared" si="237"/>
        <v>3.5624999999998872</v>
      </c>
      <c r="K543" s="103">
        <f t="shared" si="238"/>
        <v>0.4375</v>
      </c>
      <c r="L543" s="115">
        <f t="shared" si="239"/>
        <v>0.29824561403509703</v>
      </c>
      <c r="M543" s="104">
        <f t="shared" si="242"/>
        <v>2408.3333333334085</v>
      </c>
      <c r="N543" s="96">
        <f t="shared" si="258"/>
        <v>35.441176470587784</v>
      </c>
      <c r="O543" s="96">
        <f t="shared" si="250"/>
        <v>5.9999999999996998</v>
      </c>
      <c r="P543" s="104">
        <f t="shared" si="251"/>
        <v>0</v>
      </c>
      <c r="Q543" s="103">
        <f t="shared" si="243"/>
        <v>-45</v>
      </c>
      <c r="R543" s="96">
        <f t="shared" si="244"/>
        <v>0</v>
      </c>
      <c r="S543" s="124">
        <f t="shared" si="245"/>
        <v>-3.000000000000016</v>
      </c>
      <c r="T543" s="104">
        <f t="shared" si="246"/>
        <v>652.17391304347825</v>
      </c>
      <c r="U543" s="124">
        <f t="shared" si="252"/>
        <v>45</v>
      </c>
      <c r="V543" s="96">
        <f t="shared" si="253"/>
        <v>25.5</v>
      </c>
      <c r="W543" s="124">
        <f t="shared" si="254"/>
        <v>-2.5000000000000315</v>
      </c>
      <c r="X543" s="96">
        <f t="shared" si="259"/>
        <v>2.6282051282050971</v>
      </c>
      <c r="Y543" s="34">
        <f t="shared" si="247"/>
        <v>-512.49999999999397</v>
      </c>
      <c r="Z543" s="96">
        <f t="shared" si="248"/>
        <v>40</v>
      </c>
      <c r="AA543" s="96">
        <f t="shared" si="255"/>
        <v>17</v>
      </c>
      <c r="AC543" s="104">
        <f t="shared" si="240"/>
        <v>2505.5072463768925</v>
      </c>
      <c r="AD543" s="104">
        <f t="shared" si="249"/>
        <v>-923.74492753625009</v>
      </c>
    </row>
    <row r="544" spans="1:30" x14ac:dyDescent="0.25">
      <c r="A544" s="97">
        <v>-3.5</v>
      </c>
      <c r="B544" s="96">
        <v>5.8999999999997002</v>
      </c>
      <c r="C544" s="130" t="s">
        <v>23</v>
      </c>
      <c r="D544" s="113" t="s">
        <v>1</v>
      </c>
      <c r="E544" s="100">
        <f t="shared" si="241"/>
        <v>95</v>
      </c>
      <c r="F544" s="101" t="s">
        <v>20</v>
      </c>
      <c r="G544" s="119">
        <f t="shared" si="256"/>
        <v>0.37234042553192676</v>
      </c>
      <c r="H544" s="115">
        <f t="shared" si="257"/>
        <v>0.15957446808511147</v>
      </c>
      <c r="I544" s="119">
        <f t="shared" si="236"/>
        <v>-7.3633333333328634</v>
      </c>
      <c r="J544" s="115">
        <f t="shared" si="237"/>
        <v>3.5249999999998884</v>
      </c>
      <c r="K544" s="103">
        <f t="shared" si="238"/>
        <v>0.4375</v>
      </c>
      <c r="L544" s="115">
        <f t="shared" si="239"/>
        <v>0.30141843971632176</v>
      </c>
      <c r="M544" s="104">
        <f t="shared" si="242"/>
        <v>2433.9539007092981</v>
      </c>
      <c r="N544" s="96">
        <f t="shared" si="258"/>
        <v>35.286295369211039</v>
      </c>
      <c r="O544" s="96">
        <f t="shared" si="250"/>
        <v>5.8999999999997002</v>
      </c>
      <c r="P544" s="104">
        <f t="shared" si="251"/>
        <v>0</v>
      </c>
      <c r="Q544" s="103">
        <f t="shared" si="243"/>
        <v>-45</v>
      </c>
      <c r="R544" s="96">
        <f t="shared" si="244"/>
        <v>0</v>
      </c>
      <c r="S544" s="124">
        <f t="shared" si="245"/>
        <v>-3.0052631578947526</v>
      </c>
      <c r="T544" s="104">
        <f t="shared" si="246"/>
        <v>652.17391304347825</v>
      </c>
      <c r="U544" s="124">
        <f t="shared" si="252"/>
        <v>45</v>
      </c>
      <c r="V544" s="96">
        <f t="shared" si="253"/>
        <v>25.5</v>
      </c>
      <c r="W544" s="124">
        <f t="shared" si="254"/>
        <v>-2.5105263157895052</v>
      </c>
      <c r="X544" s="96">
        <f t="shared" si="259"/>
        <v>2.6176788124156234</v>
      </c>
      <c r="Y544" s="34">
        <f t="shared" si="247"/>
        <v>-510.44736842104663</v>
      </c>
      <c r="Z544" s="96">
        <f t="shared" si="248"/>
        <v>40</v>
      </c>
      <c r="AA544" s="96">
        <f t="shared" si="255"/>
        <v>17</v>
      </c>
      <c r="AC544" s="104">
        <f t="shared" si="240"/>
        <v>2533.1804453317295</v>
      </c>
      <c r="AD544" s="104">
        <f t="shared" si="249"/>
        <v>-929.87647605586312</v>
      </c>
    </row>
    <row r="545" spans="1:30" x14ac:dyDescent="0.25">
      <c r="A545" s="97">
        <v>-3.5</v>
      </c>
      <c r="B545" s="96">
        <v>5.7999999999996996</v>
      </c>
      <c r="C545" s="130" t="s">
        <v>23</v>
      </c>
      <c r="D545" s="113" t="s">
        <v>1</v>
      </c>
      <c r="E545" s="100">
        <f t="shared" si="241"/>
        <v>95</v>
      </c>
      <c r="F545" s="101" t="s">
        <v>20</v>
      </c>
      <c r="G545" s="119">
        <f t="shared" si="256"/>
        <v>0.37634408602151759</v>
      </c>
      <c r="H545" s="115">
        <f t="shared" si="257"/>
        <v>0.16129032258065037</v>
      </c>
      <c r="I545" s="119">
        <f t="shared" si="236"/>
        <v>-7.2074999999995333</v>
      </c>
      <c r="J545" s="115">
        <f t="shared" si="237"/>
        <v>3.487499999999887</v>
      </c>
      <c r="K545" s="103">
        <f t="shared" si="238"/>
        <v>0.4375</v>
      </c>
      <c r="L545" s="115">
        <f t="shared" si="239"/>
        <v>0.30465949820789517</v>
      </c>
      <c r="M545" s="104">
        <f t="shared" si="242"/>
        <v>2460.1254480287535</v>
      </c>
      <c r="N545" s="96">
        <f t="shared" si="258"/>
        <v>35.128083491460622</v>
      </c>
      <c r="O545" s="96">
        <f t="shared" si="250"/>
        <v>5.7999999999996987</v>
      </c>
      <c r="P545" s="104">
        <f t="shared" si="251"/>
        <v>0</v>
      </c>
      <c r="Q545" s="103">
        <f t="shared" si="243"/>
        <v>-45</v>
      </c>
      <c r="R545" s="96">
        <f t="shared" si="244"/>
        <v>0</v>
      </c>
      <c r="S545" s="124">
        <f t="shared" si="245"/>
        <v>-3.0105263157894897</v>
      </c>
      <c r="T545" s="104">
        <f t="shared" si="246"/>
        <v>652.17391304347825</v>
      </c>
      <c r="U545" s="124">
        <f t="shared" si="252"/>
        <v>45</v>
      </c>
      <c r="V545" s="96">
        <f t="shared" si="253"/>
        <v>25.5</v>
      </c>
      <c r="W545" s="124">
        <f t="shared" si="254"/>
        <v>-2.521052631578979</v>
      </c>
      <c r="X545" s="96">
        <f t="shared" si="259"/>
        <v>2.6071524966261497</v>
      </c>
      <c r="Y545" s="34">
        <f t="shared" si="247"/>
        <v>-508.39473684209918</v>
      </c>
      <c r="Z545" s="96">
        <f t="shared" si="248"/>
        <v>40</v>
      </c>
      <c r="AA545" s="96">
        <f t="shared" si="255"/>
        <v>17</v>
      </c>
      <c r="AC545" s="104">
        <f t="shared" si="240"/>
        <v>2561.4046242301324</v>
      </c>
      <c r="AD545" s="104">
        <f t="shared" si="249"/>
        <v>-936.04028751093563</v>
      </c>
    </row>
    <row r="546" spans="1:30" x14ac:dyDescent="0.25">
      <c r="A546" s="97">
        <v>-3.5</v>
      </c>
      <c r="B546" s="97">
        <v>5.6999999999997</v>
      </c>
      <c r="C546" s="130" t="s">
        <v>23</v>
      </c>
      <c r="D546" s="113" t="s">
        <v>1</v>
      </c>
      <c r="E546" s="100">
        <f t="shared" si="241"/>
        <v>95</v>
      </c>
      <c r="F546" s="101" t="s">
        <v>20</v>
      </c>
      <c r="G546" s="119">
        <f t="shared" si="256"/>
        <v>0.380434782608708</v>
      </c>
      <c r="H546" s="115">
        <f t="shared" si="257"/>
        <v>0.16304347826087487</v>
      </c>
      <c r="I546" s="119">
        <f t="shared" si="236"/>
        <v>-7.0533333333328754</v>
      </c>
      <c r="J546" s="115">
        <f t="shared" si="237"/>
        <v>3.4499999999998874</v>
      </c>
      <c r="K546" s="103">
        <f t="shared" si="238"/>
        <v>0.4375</v>
      </c>
      <c r="L546" s="115">
        <f t="shared" si="239"/>
        <v>0.30797101449276354</v>
      </c>
      <c r="M546" s="104">
        <f t="shared" si="242"/>
        <v>2486.8659420290655</v>
      </c>
      <c r="N546" s="96">
        <f t="shared" si="258"/>
        <v>34.966432225063457</v>
      </c>
      <c r="O546" s="96">
        <f t="shared" si="250"/>
        <v>5.6999999999997009</v>
      </c>
      <c r="P546" s="104">
        <f t="shared" si="251"/>
        <v>0</v>
      </c>
      <c r="Q546" s="103">
        <f t="shared" si="243"/>
        <v>-45</v>
      </c>
      <c r="R546" s="96">
        <f t="shared" si="244"/>
        <v>0</v>
      </c>
      <c r="S546" s="124">
        <f t="shared" si="245"/>
        <v>-3.0157894736842263</v>
      </c>
      <c r="T546" s="104">
        <f t="shared" si="246"/>
        <v>652.17391304347825</v>
      </c>
      <c r="U546" s="124">
        <f t="shared" si="252"/>
        <v>45</v>
      </c>
      <c r="V546" s="96">
        <f t="shared" si="253"/>
        <v>25.5</v>
      </c>
      <c r="W546" s="124">
        <f t="shared" si="254"/>
        <v>-2.5315789473684527</v>
      </c>
      <c r="X546" s="96">
        <f t="shared" si="259"/>
        <v>2.596626180836676</v>
      </c>
      <c r="Y546" s="34">
        <f t="shared" si="247"/>
        <v>-506.34210526315178</v>
      </c>
      <c r="Z546" s="96">
        <f t="shared" si="248"/>
        <v>40</v>
      </c>
      <c r="AA546" s="96">
        <f t="shared" si="255"/>
        <v>17</v>
      </c>
      <c r="AC546" s="104">
        <f t="shared" si="240"/>
        <v>2590.197749809392</v>
      </c>
      <c r="AD546" s="104">
        <f t="shared" si="249"/>
        <v>-942.23471291208364</v>
      </c>
    </row>
    <row r="547" spans="1:30" x14ac:dyDescent="0.25">
      <c r="A547" s="97">
        <v>-3.5</v>
      </c>
      <c r="B547" s="96">
        <v>5.5999999999997003</v>
      </c>
      <c r="C547" s="130" t="s">
        <v>23</v>
      </c>
      <c r="D547" s="113" t="s">
        <v>1</v>
      </c>
      <c r="E547" s="100">
        <f t="shared" si="241"/>
        <v>95</v>
      </c>
      <c r="F547" s="101" t="s">
        <v>20</v>
      </c>
      <c r="G547" s="119">
        <f t="shared" si="256"/>
        <v>0.38461538461539729</v>
      </c>
      <c r="H547" s="115">
        <f t="shared" si="257"/>
        <v>0.16483516483517027</v>
      </c>
      <c r="I547" s="119">
        <f t="shared" si="236"/>
        <v>-6.9008333333328773</v>
      </c>
      <c r="J547" s="115">
        <f t="shared" si="237"/>
        <v>3.4124999999998877</v>
      </c>
      <c r="K547" s="103">
        <f t="shared" si="238"/>
        <v>0.4375</v>
      </c>
      <c r="L547" s="115">
        <f t="shared" si="239"/>
        <v>0.31135531135532168</v>
      </c>
      <c r="M547" s="104">
        <f t="shared" si="242"/>
        <v>2514.1941391942228</v>
      </c>
      <c r="N547" s="96">
        <f t="shared" si="258"/>
        <v>34.801228183580619</v>
      </c>
      <c r="O547" s="96">
        <f t="shared" si="250"/>
        <v>5.5999999999996994</v>
      </c>
      <c r="P547" s="104">
        <f t="shared" si="251"/>
        <v>0</v>
      </c>
      <c r="Q547" s="103">
        <f t="shared" si="243"/>
        <v>-45</v>
      </c>
      <c r="R547" s="96">
        <f t="shared" si="244"/>
        <v>0</v>
      </c>
      <c r="S547" s="124">
        <f t="shared" si="245"/>
        <v>-3.0210526315789634</v>
      </c>
      <c r="T547" s="104">
        <f t="shared" si="246"/>
        <v>652.17391304347825</v>
      </c>
      <c r="U547" s="124">
        <f t="shared" si="252"/>
        <v>45</v>
      </c>
      <c r="V547" s="96">
        <f t="shared" si="253"/>
        <v>25.5</v>
      </c>
      <c r="W547" s="124">
        <f t="shared" si="254"/>
        <v>-2.5421052631579264</v>
      </c>
      <c r="X547" s="96">
        <f t="shared" si="259"/>
        <v>2.5860998650472022</v>
      </c>
      <c r="Y547" s="34">
        <f t="shared" si="247"/>
        <v>-504.28947368420444</v>
      </c>
      <c r="Z547" s="96">
        <f t="shared" si="248"/>
        <v>40</v>
      </c>
      <c r="AA547" s="96">
        <f t="shared" si="255"/>
        <v>17</v>
      </c>
      <c r="AC547" s="104">
        <f t="shared" si="240"/>
        <v>2619.5785785534963</v>
      </c>
      <c r="AD547" s="104">
        <f t="shared" si="249"/>
        <v>-948.45791075507543</v>
      </c>
    </row>
    <row r="548" spans="1:30" x14ac:dyDescent="0.25">
      <c r="A548" s="97">
        <v>-3.5</v>
      </c>
      <c r="B548" s="96">
        <v>5.4999999999996998</v>
      </c>
      <c r="C548" s="130" t="s">
        <v>23</v>
      </c>
      <c r="D548" s="113" t="s">
        <v>1</v>
      </c>
      <c r="E548" s="100">
        <f t="shared" si="241"/>
        <v>95</v>
      </c>
      <c r="F548" s="101" t="s">
        <v>20</v>
      </c>
      <c r="G548" s="119">
        <f t="shared" si="256"/>
        <v>0.38888888888890188</v>
      </c>
      <c r="H548" s="115">
        <f t="shared" si="257"/>
        <v>0.16666666666667224</v>
      </c>
      <c r="I548" s="119">
        <f t="shared" si="236"/>
        <v>-6.7499999999995497</v>
      </c>
      <c r="J548" s="115">
        <f t="shared" si="237"/>
        <v>3.3749999999998872</v>
      </c>
      <c r="K548" s="103">
        <f t="shared" si="238"/>
        <v>0.4375</v>
      </c>
      <c r="L548" s="115">
        <f t="shared" si="239"/>
        <v>0.31481481481482526</v>
      </c>
      <c r="M548" s="104">
        <f t="shared" si="242"/>
        <v>2542.1296296297141</v>
      </c>
      <c r="N548" s="96">
        <f t="shared" si="258"/>
        <v>34.632352941175967</v>
      </c>
      <c r="O548" s="96">
        <f t="shared" si="250"/>
        <v>5.4999999999996998</v>
      </c>
      <c r="P548" s="104">
        <f t="shared" si="251"/>
        <v>0</v>
      </c>
      <c r="Q548" s="103">
        <f t="shared" si="243"/>
        <v>-45</v>
      </c>
      <c r="R548" s="96">
        <f t="shared" si="244"/>
        <v>0</v>
      </c>
      <c r="S548" s="124">
        <f t="shared" si="245"/>
        <v>-3.0263157894737001</v>
      </c>
      <c r="T548" s="104">
        <f t="shared" si="246"/>
        <v>652.17391304347825</v>
      </c>
      <c r="U548" s="124">
        <f t="shared" si="252"/>
        <v>45</v>
      </c>
      <c r="V548" s="96">
        <f t="shared" si="253"/>
        <v>25.5</v>
      </c>
      <c r="W548" s="124">
        <f t="shared" si="254"/>
        <v>-2.5526315789474001</v>
      </c>
      <c r="X548" s="96">
        <f t="shared" si="259"/>
        <v>2.5755735492577285</v>
      </c>
      <c r="Y548" s="34">
        <f t="shared" si="247"/>
        <v>-502.23684210525704</v>
      </c>
      <c r="Z548" s="96">
        <f t="shared" si="248"/>
        <v>40</v>
      </c>
      <c r="AA548" s="96">
        <f t="shared" si="255"/>
        <v>17</v>
      </c>
      <c r="AC548" s="104">
        <f t="shared" si="240"/>
        <v>2649.5667005679352</v>
      </c>
      <c r="AD548" s="104">
        <f t="shared" si="249"/>
        <v>-954.7078295830346</v>
      </c>
    </row>
    <row r="549" spans="1:30" x14ac:dyDescent="0.25">
      <c r="A549" s="97">
        <v>-3.5</v>
      </c>
      <c r="B549" s="97">
        <v>5.3999999999997002</v>
      </c>
      <c r="C549" s="130" t="s">
        <v>23</v>
      </c>
      <c r="D549" s="113" t="s">
        <v>1</v>
      </c>
      <c r="E549" s="100">
        <f t="shared" si="241"/>
        <v>95</v>
      </c>
      <c r="F549" s="101" t="s">
        <v>20</v>
      </c>
      <c r="G549" s="119">
        <f t="shared" si="256"/>
        <v>0.39325842696630536</v>
      </c>
      <c r="H549" s="115">
        <f t="shared" si="257"/>
        <v>0.16853932584270231</v>
      </c>
      <c r="I549" s="119">
        <f t="shared" si="236"/>
        <v>-6.600833333332889</v>
      </c>
      <c r="J549" s="115">
        <f t="shared" si="237"/>
        <v>3.3374999999998876</v>
      </c>
      <c r="K549" s="103">
        <f t="shared" si="238"/>
        <v>0.4375</v>
      </c>
      <c r="L549" s="115">
        <f t="shared" si="239"/>
        <v>0.31835205992510429</v>
      </c>
      <c r="M549" s="104">
        <f t="shared" si="242"/>
        <v>2570.6928838952172</v>
      </c>
      <c r="N549" s="96">
        <f t="shared" si="258"/>
        <v>34.459682749503763</v>
      </c>
      <c r="O549" s="96">
        <f t="shared" si="250"/>
        <v>5.3999999999997002</v>
      </c>
      <c r="P549" s="104">
        <f t="shared" si="251"/>
        <v>0</v>
      </c>
      <c r="Q549" s="103">
        <f t="shared" si="243"/>
        <v>-45</v>
      </c>
      <c r="R549" s="96">
        <f t="shared" si="244"/>
        <v>0</v>
      </c>
      <c r="S549" s="124">
        <f t="shared" si="245"/>
        <v>-3.0315789473684367</v>
      </c>
      <c r="T549" s="104">
        <f t="shared" si="246"/>
        <v>652.17391304347825</v>
      </c>
      <c r="U549" s="124">
        <f t="shared" si="252"/>
        <v>45</v>
      </c>
      <c r="V549" s="96">
        <f t="shared" si="253"/>
        <v>25.5</v>
      </c>
      <c r="W549" s="124">
        <f t="shared" si="254"/>
        <v>-2.5631578947368734</v>
      </c>
      <c r="X549" s="96">
        <f t="shared" si="259"/>
        <v>2.5650472334682552</v>
      </c>
      <c r="Y549" s="34">
        <f t="shared" si="247"/>
        <v>-500.18421052630976</v>
      </c>
      <c r="Z549" s="96">
        <f t="shared" si="248"/>
        <v>40</v>
      </c>
      <c r="AA549" s="96">
        <f t="shared" si="255"/>
        <v>17</v>
      </c>
      <c r="AC549" s="104">
        <f t="shared" si="240"/>
        <v>2680.1825864123853</v>
      </c>
      <c r="AD549" s="104">
        <f t="shared" si="249"/>
        <v>-960.98218891340252</v>
      </c>
    </row>
    <row r="550" spans="1:30" x14ac:dyDescent="0.25">
      <c r="A550" s="97">
        <v>-3.5</v>
      </c>
      <c r="B550" s="96">
        <v>5.2999999999996996</v>
      </c>
      <c r="C550" s="130" t="s">
        <v>23</v>
      </c>
      <c r="D550" s="113" t="s">
        <v>1</v>
      </c>
      <c r="E550" s="100">
        <f t="shared" si="241"/>
        <v>95</v>
      </c>
      <c r="F550" s="101" t="s">
        <v>20</v>
      </c>
      <c r="G550" s="119">
        <f t="shared" si="256"/>
        <v>0.39772727272728636</v>
      </c>
      <c r="H550" s="115">
        <f t="shared" si="257"/>
        <v>0.1704545454545513</v>
      </c>
      <c r="I550" s="119">
        <f t="shared" si="236"/>
        <v>-6.4533333333328917</v>
      </c>
      <c r="J550" s="115">
        <f t="shared" si="237"/>
        <v>3.2999999999998879</v>
      </c>
      <c r="K550" s="103">
        <f t="shared" si="238"/>
        <v>0.4375</v>
      </c>
      <c r="L550" s="115">
        <f t="shared" si="239"/>
        <v>0.32196969696970812</v>
      </c>
      <c r="M550" s="104">
        <f t="shared" si="242"/>
        <v>2599.905303030393</v>
      </c>
      <c r="N550" s="96">
        <f t="shared" si="258"/>
        <v>34.283088235293569</v>
      </c>
      <c r="O550" s="96">
        <f t="shared" si="250"/>
        <v>5.2999999999996987</v>
      </c>
      <c r="P550" s="104">
        <f t="shared" si="251"/>
        <v>0</v>
      </c>
      <c r="Q550" s="103">
        <f t="shared" si="243"/>
        <v>-45</v>
      </c>
      <c r="R550" s="96">
        <f t="shared" si="244"/>
        <v>0</v>
      </c>
      <c r="S550" s="124">
        <f t="shared" si="245"/>
        <v>-3.0368421052631738</v>
      </c>
      <c r="T550" s="104">
        <f t="shared" si="246"/>
        <v>652.17391304347825</v>
      </c>
      <c r="U550" s="124">
        <f t="shared" si="252"/>
        <v>45</v>
      </c>
      <c r="V550" s="96">
        <f t="shared" si="253"/>
        <v>25.5</v>
      </c>
      <c r="W550" s="124">
        <f t="shared" si="254"/>
        <v>-2.5736842105263475</v>
      </c>
      <c r="X550" s="96">
        <f t="shared" si="259"/>
        <v>2.5545209176787811</v>
      </c>
      <c r="Y550" s="34">
        <f t="shared" si="247"/>
        <v>-498.13157894736236</v>
      </c>
      <c r="Z550" s="96">
        <f t="shared" si="248"/>
        <v>40</v>
      </c>
      <c r="AA550" s="96">
        <f t="shared" si="255"/>
        <v>17</v>
      </c>
      <c r="AC550" s="104">
        <f t="shared" si="240"/>
        <v>2711.4476371265087</v>
      </c>
      <c r="AD550" s="104">
        <f t="shared" si="249"/>
        <v>-967.27845836260667</v>
      </c>
    </row>
    <row r="551" spans="1:30" x14ac:dyDescent="0.25">
      <c r="A551" s="97">
        <v>-3.5</v>
      </c>
      <c r="B551" s="96">
        <v>5.1999999999997</v>
      </c>
      <c r="C551" s="130" t="s">
        <v>23</v>
      </c>
      <c r="D551" s="113" t="s">
        <v>1</v>
      </c>
      <c r="E551" s="100">
        <f t="shared" si="241"/>
        <v>95</v>
      </c>
      <c r="F551" s="101" t="s">
        <v>20</v>
      </c>
      <c r="G551" s="119">
        <f t="shared" si="256"/>
        <v>0.40229885057472647</v>
      </c>
      <c r="H551" s="115">
        <f t="shared" si="257"/>
        <v>0.1724137931034542</v>
      </c>
      <c r="I551" s="119">
        <f t="shared" si="236"/>
        <v>-6.3074999999995667</v>
      </c>
      <c r="J551" s="115">
        <f t="shared" si="237"/>
        <v>3.2624999999998874</v>
      </c>
      <c r="K551" s="103">
        <f t="shared" si="238"/>
        <v>0.4375</v>
      </c>
      <c r="L551" s="115">
        <f t="shared" si="239"/>
        <v>0.32567049808430226</v>
      </c>
      <c r="M551" s="104">
        <f t="shared" si="242"/>
        <v>2629.7892720307409</v>
      </c>
      <c r="N551" s="96">
        <f t="shared" si="258"/>
        <v>34.102434077078556</v>
      </c>
      <c r="O551" s="96">
        <f t="shared" si="250"/>
        <v>5.1999999999997009</v>
      </c>
      <c r="P551" s="104">
        <f t="shared" si="251"/>
        <v>0</v>
      </c>
      <c r="Q551" s="103">
        <f t="shared" si="243"/>
        <v>-45</v>
      </c>
      <c r="R551" s="96">
        <f t="shared" si="244"/>
        <v>0</v>
      </c>
      <c r="S551" s="124">
        <f t="shared" si="245"/>
        <v>-3.0421052631579104</v>
      </c>
      <c r="T551" s="104">
        <f t="shared" si="246"/>
        <v>652.17391304347825</v>
      </c>
      <c r="U551" s="124">
        <f t="shared" si="252"/>
        <v>45</v>
      </c>
      <c r="V551" s="96">
        <f t="shared" si="253"/>
        <v>25.5</v>
      </c>
      <c r="W551" s="124">
        <f t="shared" si="254"/>
        <v>-2.5842105263158208</v>
      </c>
      <c r="X551" s="96">
        <f t="shared" si="259"/>
        <v>2.5439946018893078</v>
      </c>
      <c r="Y551" s="34">
        <f t="shared" si="247"/>
        <v>-496.07894736841502</v>
      </c>
      <c r="Z551" s="96">
        <f t="shared" si="248"/>
        <v>40</v>
      </c>
      <c r="AA551" s="96">
        <f t="shared" si="255"/>
        <v>17</v>
      </c>
      <c r="AC551" s="104">
        <f t="shared" si="240"/>
        <v>2743.384237705804</v>
      </c>
      <c r="AD551" s="104">
        <f t="shared" si="249"/>
        <v>-973.59383478256666</v>
      </c>
    </row>
    <row r="552" spans="1:30" x14ac:dyDescent="0.25">
      <c r="A552" s="97">
        <v>-3.5</v>
      </c>
      <c r="B552" s="97">
        <v>5.0999999999997003</v>
      </c>
      <c r="C552" s="130" t="s">
        <v>23</v>
      </c>
      <c r="D552" s="113" t="s">
        <v>1</v>
      </c>
      <c r="E552" s="100">
        <f t="shared" si="241"/>
        <v>95</v>
      </c>
      <c r="F552" s="101" t="s">
        <v>20</v>
      </c>
      <c r="G552" s="119">
        <f t="shared" si="256"/>
        <v>0.40697674418606072</v>
      </c>
      <c r="H552" s="115">
        <f t="shared" si="257"/>
        <v>0.17441860465116887</v>
      </c>
      <c r="I552" s="119">
        <f t="shared" si="236"/>
        <v>-6.1633333333329032</v>
      </c>
      <c r="J552" s="115">
        <f t="shared" si="237"/>
        <v>3.2249999999998877</v>
      </c>
      <c r="K552" s="103">
        <f t="shared" si="238"/>
        <v>0.4375</v>
      </c>
      <c r="L552" s="115">
        <f t="shared" si="239"/>
        <v>0.32945736434109679</v>
      </c>
      <c r="M552" s="104">
        <f t="shared" si="242"/>
        <v>2660.3682170543566</v>
      </c>
      <c r="N552" s="96">
        <f t="shared" si="258"/>
        <v>33.917578659370164</v>
      </c>
      <c r="O552" s="96">
        <f t="shared" si="250"/>
        <v>5.0999999999996994</v>
      </c>
      <c r="P552" s="104">
        <f t="shared" si="251"/>
        <v>0</v>
      </c>
      <c r="Q552" s="103">
        <f t="shared" si="243"/>
        <v>-45</v>
      </c>
      <c r="R552" s="96">
        <f t="shared" si="244"/>
        <v>0</v>
      </c>
      <c r="S552" s="124">
        <f t="shared" si="245"/>
        <v>-3.0473684210526475</v>
      </c>
      <c r="T552" s="104">
        <f t="shared" si="246"/>
        <v>652.17391304347825</v>
      </c>
      <c r="U552" s="124">
        <f t="shared" si="252"/>
        <v>45</v>
      </c>
      <c r="V552" s="96">
        <f t="shared" si="253"/>
        <v>25.5</v>
      </c>
      <c r="W552" s="124">
        <f t="shared" si="254"/>
        <v>-2.594736842105295</v>
      </c>
      <c r="X552" s="96">
        <f t="shared" si="259"/>
        <v>2.5334682860998337</v>
      </c>
      <c r="Y552" s="34">
        <f t="shared" si="247"/>
        <v>-494.0263157894675</v>
      </c>
      <c r="Z552" s="96">
        <f t="shared" si="248"/>
        <v>40</v>
      </c>
      <c r="AA552" s="96">
        <f t="shared" si="255"/>
        <v>17</v>
      </c>
      <c r="AC552" s="104">
        <f t="shared" si="240"/>
        <v>2776.0158143083677</v>
      </c>
      <c r="AD552" s="104">
        <f t="shared" si="249"/>
        <v>-979.92521720207321</v>
      </c>
    </row>
    <row r="553" spans="1:30" x14ac:dyDescent="0.25">
      <c r="A553" s="97">
        <v>-3.5</v>
      </c>
      <c r="B553" s="96">
        <v>4.9999999999996998</v>
      </c>
      <c r="C553" s="130" t="s">
        <v>23</v>
      </c>
      <c r="D553" s="113" t="s">
        <v>1</v>
      </c>
      <c r="E553" s="100">
        <f t="shared" si="241"/>
        <v>95</v>
      </c>
      <c r="F553" s="101" t="s">
        <v>20</v>
      </c>
      <c r="G553" s="119">
        <f t="shared" si="256"/>
        <v>0.41176470588236747</v>
      </c>
      <c r="H553" s="115">
        <f t="shared" si="257"/>
        <v>0.17647058823530035</v>
      </c>
      <c r="I553" s="119">
        <f t="shared" si="236"/>
        <v>-6.0208333333329085</v>
      </c>
      <c r="J553" s="115">
        <f t="shared" si="237"/>
        <v>3.1874999999998872</v>
      </c>
      <c r="K553" s="103">
        <f t="shared" si="238"/>
        <v>0.4375</v>
      </c>
      <c r="L553" s="115">
        <f t="shared" si="239"/>
        <v>0.33333333333334503</v>
      </c>
      <c r="M553" s="104">
        <f t="shared" si="242"/>
        <v>2691.6666666667611</v>
      </c>
      <c r="N553" s="96">
        <f t="shared" si="258"/>
        <v>33.728373702421578</v>
      </c>
      <c r="O553" s="96">
        <f t="shared" si="250"/>
        <v>4.9999999999996998</v>
      </c>
      <c r="P553" s="104">
        <f t="shared" si="251"/>
        <v>0</v>
      </c>
      <c r="Q553" s="103">
        <f t="shared" si="243"/>
        <v>-45</v>
      </c>
      <c r="R553" s="96">
        <f t="shared" si="244"/>
        <v>0</v>
      </c>
      <c r="S553" s="124">
        <f t="shared" si="245"/>
        <v>-3.0526315789473841</v>
      </c>
      <c r="T553" s="104">
        <f t="shared" si="246"/>
        <v>652.17391304347825</v>
      </c>
      <c r="U553" s="124">
        <f t="shared" si="252"/>
        <v>45</v>
      </c>
      <c r="V553" s="96">
        <f t="shared" si="253"/>
        <v>25.5</v>
      </c>
      <c r="W553" s="124">
        <f t="shared" si="254"/>
        <v>-2.6052631578947683</v>
      </c>
      <c r="X553" s="96">
        <f t="shared" si="259"/>
        <v>2.5229419703103604</v>
      </c>
      <c r="Y553" s="34">
        <f t="shared" si="247"/>
        <v>-491.97368421052033</v>
      </c>
      <c r="Z553" s="96">
        <f t="shared" si="248"/>
        <v>40</v>
      </c>
      <c r="AA553" s="96">
        <f t="shared" si="255"/>
        <v>17</v>
      </c>
      <c r="AC553" s="104">
        <f t="shared" si="240"/>
        <v>2809.3668954997192</v>
      </c>
      <c r="AD553" s="104">
        <f t="shared" si="249"/>
        <v>-986.26917934223661</v>
      </c>
    </row>
    <row r="554" spans="1:30" x14ac:dyDescent="0.25">
      <c r="A554" s="97">
        <v>-3.5</v>
      </c>
      <c r="B554" s="96">
        <v>4.8999999999997002</v>
      </c>
      <c r="C554" s="130" t="s">
        <v>23</v>
      </c>
      <c r="D554" s="113" t="s">
        <v>1</v>
      </c>
      <c r="E554" s="100">
        <f t="shared" si="241"/>
        <v>95</v>
      </c>
      <c r="F554" s="101" t="s">
        <v>20</v>
      </c>
      <c r="G554" s="119">
        <f t="shared" si="256"/>
        <v>0.41666666666668156</v>
      </c>
      <c r="H554" s="115">
        <f t="shared" si="257"/>
        <v>0.17857142857143496</v>
      </c>
      <c r="I554" s="119">
        <f t="shared" si="236"/>
        <v>-5.8799999999995798</v>
      </c>
      <c r="J554" s="115">
        <f t="shared" si="237"/>
        <v>3.1499999999998876</v>
      </c>
      <c r="K554" s="103">
        <f t="shared" si="238"/>
        <v>0.4375</v>
      </c>
      <c r="L554" s="115">
        <f t="shared" si="239"/>
        <v>0.33730158730159931</v>
      </c>
      <c r="M554" s="104">
        <f t="shared" si="242"/>
        <v>2723.7103174604144</v>
      </c>
      <c r="N554" s="96">
        <f t="shared" si="258"/>
        <v>33.53466386554561</v>
      </c>
      <c r="O554" s="96">
        <f t="shared" si="250"/>
        <v>4.8999999999997002</v>
      </c>
      <c r="P554" s="104">
        <f t="shared" si="251"/>
        <v>0</v>
      </c>
      <c r="Q554" s="103">
        <f t="shared" si="243"/>
        <v>-45</v>
      </c>
      <c r="R554" s="96">
        <f t="shared" si="244"/>
        <v>0</v>
      </c>
      <c r="S554" s="124">
        <f t="shared" si="245"/>
        <v>-3.0578947368421212</v>
      </c>
      <c r="T554" s="104">
        <f t="shared" si="246"/>
        <v>652.17391304347825</v>
      </c>
      <c r="U554" s="124">
        <f t="shared" si="252"/>
        <v>45</v>
      </c>
      <c r="V554" s="96">
        <f t="shared" si="253"/>
        <v>25.5</v>
      </c>
      <c r="W554" s="124">
        <f t="shared" si="254"/>
        <v>-2.615789473684242</v>
      </c>
      <c r="X554" s="96">
        <f t="shared" si="259"/>
        <v>2.5124156545208867</v>
      </c>
      <c r="Y554" s="34">
        <f t="shared" si="247"/>
        <v>-489.92105263157293</v>
      </c>
      <c r="Z554" s="96">
        <f t="shared" si="248"/>
        <v>40</v>
      </c>
      <c r="AA554" s="96">
        <f t="shared" si="255"/>
        <v>17</v>
      </c>
      <c r="AC554" s="104">
        <f t="shared" si="240"/>
        <v>2843.4631778723196</v>
      </c>
      <c r="AD554" s="104">
        <f t="shared" si="249"/>
        <v>-992.62193944847127</v>
      </c>
    </row>
    <row r="555" spans="1:30" x14ac:dyDescent="0.25">
      <c r="A555" s="97">
        <v>-3.5</v>
      </c>
      <c r="B555" s="97">
        <v>4.7999999999996996</v>
      </c>
      <c r="C555" s="130" t="s">
        <v>23</v>
      </c>
      <c r="D555" s="113" t="s">
        <v>1</v>
      </c>
      <c r="E555" s="100">
        <f t="shared" si="241"/>
        <v>95</v>
      </c>
      <c r="F555" s="101" t="s">
        <v>20</v>
      </c>
      <c r="G555" s="119">
        <f t="shared" si="256"/>
        <v>0.4216867469879671</v>
      </c>
      <c r="H555" s="115">
        <f t="shared" si="257"/>
        <v>0.18072289156627161</v>
      </c>
      <c r="I555" s="119">
        <f t="shared" si="236"/>
        <v>-5.7408333333329162</v>
      </c>
      <c r="J555" s="115">
        <f t="shared" si="237"/>
        <v>3.1124999999998879</v>
      </c>
      <c r="K555" s="103">
        <f t="shared" si="238"/>
        <v>0.4375</v>
      </c>
      <c r="L555" s="115">
        <f t="shared" si="239"/>
        <v>0.34136546184740213</v>
      </c>
      <c r="M555" s="104">
        <f t="shared" si="242"/>
        <v>2756.5261044177723</v>
      </c>
      <c r="N555" s="96">
        <f t="shared" si="258"/>
        <v>33.336286321757015</v>
      </c>
      <c r="O555" s="96">
        <f t="shared" si="250"/>
        <v>4.7999999999996987</v>
      </c>
      <c r="P555" s="104">
        <f t="shared" si="251"/>
        <v>0</v>
      </c>
      <c r="Q555" s="103">
        <f t="shared" si="243"/>
        <v>-45</v>
      </c>
      <c r="R555" s="96">
        <f t="shared" si="244"/>
        <v>0</v>
      </c>
      <c r="S555" s="124">
        <f t="shared" si="245"/>
        <v>-3.0631578947368578</v>
      </c>
      <c r="T555" s="104">
        <f t="shared" si="246"/>
        <v>652.17391304347825</v>
      </c>
      <c r="U555" s="124">
        <f t="shared" si="252"/>
        <v>45</v>
      </c>
      <c r="V555" s="96">
        <f t="shared" si="253"/>
        <v>25.5</v>
      </c>
      <c r="W555" s="124">
        <f t="shared" si="254"/>
        <v>-2.6263157894737157</v>
      </c>
      <c r="X555" s="96">
        <f t="shared" si="259"/>
        <v>2.5018893387314129</v>
      </c>
      <c r="Y555" s="34">
        <f t="shared" si="247"/>
        <v>-487.86842105262554</v>
      </c>
      <c r="Z555" s="96">
        <f t="shared" si="248"/>
        <v>40</v>
      </c>
      <c r="AA555" s="96">
        <f t="shared" si="255"/>
        <v>17</v>
      </c>
      <c r="AC555" s="104">
        <f t="shared" si="240"/>
        <v>2878.331596408625</v>
      </c>
      <c r="AD555" s="104">
        <f t="shared" si="249"/>
        <v>-998.97932715119828</v>
      </c>
    </row>
    <row r="556" spans="1:30" x14ac:dyDescent="0.25">
      <c r="A556" s="97">
        <v>-3.5</v>
      </c>
      <c r="B556" s="96">
        <v>4.6999999999997</v>
      </c>
      <c r="C556" s="130" t="s">
        <v>23</v>
      </c>
      <c r="D556" s="113" t="s">
        <v>1</v>
      </c>
      <c r="E556" s="100">
        <f t="shared" si="241"/>
        <v>95</v>
      </c>
      <c r="F556" s="101" t="s">
        <v>20</v>
      </c>
      <c r="G556" s="119">
        <f t="shared" si="256"/>
        <v>0.42682926829269852</v>
      </c>
      <c r="H556" s="115">
        <f t="shared" si="257"/>
        <v>0.18292682926829937</v>
      </c>
      <c r="I556" s="119">
        <f t="shared" si="236"/>
        <v>-5.603333333332924</v>
      </c>
      <c r="J556" s="115">
        <f t="shared" si="237"/>
        <v>3.0749999999998874</v>
      </c>
      <c r="K556" s="103">
        <f t="shared" si="238"/>
        <v>0.4375</v>
      </c>
      <c r="L556" s="115">
        <f t="shared" si="239"/>
        <v>0.34552845528456538</v>
      </c>
      <c r="M556" s="104">
        <f t="shared" si="242"/>
        <v>2790.1422764228655</v>
      </c>
      <c r="N556" s="96">
        <f t="shared" si="258"/>
        <v>33.13307030129063</v>
      </c>
      <c r="O556" s="96">
        <f t="shared" si="250"/>
        <v>4.6999999999997009</v>
      </c>
      <c r="P556" s="104">
        <f t="shared" si="251"/>
        <v>0</v>
      </c>
      <c r="Q556" s="103">
        <f t="shared" si="243"/>
        <v>-45</v>
      </c>
      <c r="R556" s="96">
        <f t="shared" si="244"/>
        <v>0</v>
      </c>
      <c r="S556" s="124">
        <f t="shared" si="245"/>
        <v>-3.0684210526315949</v>
      </c>
      <c r="T556" s="104">
        <f t="shared" si="246"/>
        <v>652.17391304347825</v>
      </c>
      <c r="U556" s="124">
        <f t="shared" si="252"/>
        <v>45</v>
      </c>
      <c r="V556" s="96">
        <f t="shared" si="253"/>
        <v>25.5</v>
      </c>
      <c r="W556" s="124">
        <f t="shared" si="254"/>
        <v>-2.6368421052631894</v>
      </c>
      <c r="X556" s="96">
        <f t="shared" si="259"/>
        <v>2.4913630229419392</v>
      </c>
      <c r="Y556" s="34">
        <f t="shared" si="247"/>
        <v>-485.81578947367814</v>
      </c>
      <c r="Z556" s="96">
        <f t="shared" si="248"/>
        <v>40</v>
      </c>
      <c r="AA556" s="96">
        <f t="shared" si="255"/>
        <v>17</v>
      </c>
      <c r="AC556" s="104">
        <f t="shared" si="240"/>
        <v>2914.0003999926653</v>
      </c>
      <c r="AD556" s="104">
        <f t="shared" si="249"/>
        <v>-1005.3367470333126</v>
      </c>
    </row>
    <row r="557" spans="1:30" x14ac:dyDescent="0.25">
      <c r="A557" s="97">
        <v>-3.5</v>
      </c>
      <c r="B557" s="96">
        <v>4.5999999999997003</v>
      </c>
      <c r="C557" s="130" t="s">
        <v>23</v>
      </c>
      <c r="D557" s="113" t="s">
        <v>1</v>
      </c>
      <c r="E557" s="100">
        <f t="shared" si="241"/>
        <v>95</v>
      </c>
      <c r="F557" s="101" t="s">
        <v>20</v>
      </c>
      <c r="G557" s="119">
        <f t="shared" si="256"/>
        <v>0.43209876543211478</v>
      </c>
      <c r="H557" s="115">
        <f t="shared" si="257"/>
        <v>0.18518518518519206</v>
      </c>
      <c r="I557" s="119">
        <f t="shared" si="236"/>
        <v>-5.4674999999995935</v>
      </c>
      <c r="J557" s="115">
        <f t="shared" si="237"/>
        <v>3.0374999999998877</v>
      </c>
      <c r="K557" s="103">
        <f t="shared" si="238"/>
        <v>0.4375</v>
      </c>
      <c r="L557" s="115">
        <f t="shared" si="239"/>
        <v>0.34979423868314063</v>
      </c>
      <c r="M557" s="104">
        <f t="shared" si="242"/>
        <v>2824.5884773663606</v>
      </c>
      <c r="N557" s="96">
        <f t="shared" si="258"/>
        <v>32.924836601306559</v>
      </c>
      <c r="O557" s="96">
        <f t="shared" si="250"/>
        <v>4.5999999999996994</v>
      </c>
      <c r="P557" s="104">
        <f t="shared" si="251"/>
        <v>0</v>
      </c>
      <c r="Q557" s="103">
        <f t="shared" si="243"/>
        <v>-45</v>
      </c>
      <c r="R557" s="96">
        <f t="shared" si="244"/>
        <v>0</v>
      </c>
      <c r="S557" s="124">
        <f t="shared" si="245"/>
        <v>-3.0736842105263316</v>
      </c>
      <c r="T557" s="104">
        <f t="shared" si="246"/>
        <v>652.17391304347825</v>
      </c>
      <c r="U557" s="124">
        <f t="shared" si="252"/>
        <v>45</v>
      </c>
      <c r="V557" s="96">
        <f t="shared" si="253"/>
        <v>25.5</v>
      </c>
      <c r="W557" s="124">
        <f t="shared" si="254"/>
        <v>-2.6473684210526631</v>
      </c>
      <c r="X557" s="96">
        <f t="shared" si="259"/>
        <v>2.4808367071524655</v>
      </c>
      <c r="Y557" s="34">
        <f t="shared" si="247"/>
        <v>-483.76315789473085</v>
      </c>
      <c r="Z557" s="96">
        <f t="shared" si="248"/>
        <v>40</v>
      </c>
      <c r="AA557" s="96">
        <f t="shared" si="255"/>
        <v>17</v>
      </c>
      <c r="AC557" s="104">
        <f t="shared" si="240"/>
        <v>2950.4992325151084</v>
      </c>
      <c r="AD557" s="104">
        <f t="shared" si="249"/>
        <v>-1011.6891385438799</v>
      </c>
    </row>
    <row r="558" spans="1:30" x14ac:dyDescent="0.25">
      <c r="A558" s="97">
        <v>-3.5</v>
      </c>
      <c r="B558" s="97">
        <v>4.4999999999996998</v>
      </c>
      <c r="C558" s="130" t="s">
        <v>23</v>
      </c>
      <c r="D558" s="113" t="s">
        <v>1</v>
      </c>
      <c r="E558" s="100">
        <f t="shared" si="241"/>
        <v>95</v>
      </c>
      <c r="F558" s="101" t="s">
        <v>20</v>
      </c>
      <c r="G558" s="119">
        <f t="shared" si="256"/>
        <v>0.43750000000001643</v>
      </c>
      <c r="H558" s="115">
        <f t="shared" si="257"/>
        <v>0.18750000000000705</v>
      </c>
      <c r="I558" s="119">
        <f t="shared" si="236"/>
        <v>-5.3333333333329334</v>
      </c>
      <c r="J558" s="115">
        <f t="shared" si="237"/>
        <v>2.9999999999998872</v>
      </c>
      <c r="K558" s="103">
        <f t="shared" si="238"/>
        <v>0.4375</v>
      </c>
      <c r="L558" s="115">
        <f t="shared" si="239"/>
        <v>0.35416666666667995</v>
      </c>
      <c r="M558" s="104">
        <f t="shared" si="242"/>
        <v>2859.8958333334408</v>
      </c>
      <c r="N558" s="96">
        <f t="shared" si="258"/>
        <v>32.711397058822882</v>
      </c>
      <c r="O558" s="96">
        <f t="shared" si="250"/>
        <v>4.4999999999996989</v>
      </c>
      <c r="P558" s="104">
        <f t="shared" si="251"/>
        <v>0</v>
      </c>
      <c r="Q558" s="103">
        <f t="shared" si="243"/>
        <v>-45</v>
      </c>
      <c r="R558" s="96">
        <f t="shared" si="244"/>
        <v>0</v>
      </c>
      <c r="S558" s="124">
        <f t="shared" si="245"/>
        <v>-3.0789473684210686</v>
      </c>
      <c r="T558" s="104">
        <f t="shared" si="246"/>
        <v>652.17391304347825</v>
      </c>
      <c r="U558" s="124">
        <f t="shared" si="252"/>
        <v>45</v>
      </c>
      <c r="V558" s="96">
        <f t="shared" si="253"/>
        <v>25.5</v>
      </c>
      <c r="W558" s="124">
        <f t="shared" si="254"/>
        <v>-2.6578947368421368</v>
      </c>
      <c r="X558" s="96">
        <f t="shared" si="259"/>
        <v>2.4703103913629918</v>
      </c>
      <c r="Y558" s="34">
        <f t="shared" si="247"/>
        <v>-481.7105263157834</v>
      </c>
      <c r="Z558" s="96">
        <f t="shared" si="248"/>
        <v>40</v>
      </c>
      <c r="AA558" s="96">
        <f t="shared" si="255"/>
        <v>17</v>
      </c>
      <c r="AC558" s="104">
        <f t="shared" si="240"/>
        <v>2987.8592200611361</v>
      </c>
      <c r="AD558" s="104">
        <f t="shared" si="249"/>
        <v>-1018.0309318536852</v>
      </c>
    </row>
    <row r="559" spans="1:30" x14ac:dyDescent="0.25">
      <c r="A559" s="97">
        <v>-3.5</v>
      </c>
      <c r="B559" s="96">
        <v>4.3999999999997002</v>
      </c>
      <c r="C559" s="130" t="s">
        <v>23</v>
      </c>
      <c r="D559" s="113" t="s">
        <v>1</v>
      </c>
      <c r="E559" s="100">
        <f t="shared" si="241"/>
        <v>95</v>
      </c>
      <c r="F559" s="101" t="s">
        <v>20</v>
      </c>
      <c r="G559" s="119">
        <f t="shared" si="256"/>
        <v>0.4430379746835611</v>
      </c>
      <c r="H559" s="115">
        <f t="shared" si="257"/>
        <v>0.18987341772152619</v>
      </c>
      <c r="I559" s="119">
        <f t="shared" si="236"/>
        <v>-5.2008333333329384</v>
      </c>
      <c r="J559" s="115">
        <f t="shared" si="237"/>
        <v>2.9624999999998876</v>
      </c>
      <c r="K559" s="103">
        <f t="shared" si="238"/>
        <v>0.4375</v>
      </c>
      <c r="L559" s="115">
        <f t="shared" si="239"/>
        <v>0.35864978902954947</v>
      </c>
      <c r="M559" s="104">
        <f t="shared" si="242"/>
        <v>2896.0970464136121</v>
      </c>
      <c r="N559" s="96">
        <f t="shared" si="258"/>
        <v>32.492553983618095</v>
      </c>
      <c r="O559" s="96">
        <f t="shared" si="250"/>
        <v>4.3999999999997002</v>
      </c>
      <c r="P559" s="104">
        <f t="shared" si="251"/>
        <v>0</v>
      </c>
      <c r="Q559" s="103">
        <f t="shared" si="243"/>
        <v>-45</v>
      </c>
      <c r="R559" s="96">
        <f t="shared" si="244"/>
        <v>0</v>
      </c>
      <c r="S559" s="124">
        <f t="shared" si="245"/>
        <v>-3.0842105263158053</v>
      </c>
      <c r="T559" s="104">
        <f t="shared" si="246"/>
        <v>652.17391304347825</v>
      </c>
      <c r="U559" s="124">
        <f t="shared" si="252"/>
        <v>45</v>
      </c>
      <c r="V559" s="96">
        <f t="shared" si="253"/>
        <v>25.5</v>
      </c>
      <c r="W559" s="124">
        <f t="shared" si="254"/>
        <v>-2.6684210526316106</v>
      </c>
      <c r="X559" s="96">
        <f t="shared" si="259"/>
        <v>2.4597840755735181</v>
      </c>
      <c r="Y559" s="34">
        <f t="shared" si="247"/>
        <v>-479.657894736836</v>
      </c>
      <c r="Z559" s="96">
        <f t="shared" si="248"/>
        <v>40</v>
      </c>
      <c r="AA559" s="96">
        <f t="shared" si="255"/>
        <v>17</v>
      </c>
      <c r="AC559" s="104">
        <f t="shared" si="240"/>
        <v>3026.1130647202544</v>
      </c>
      <c r="AD559" s="104">
        <f t="shared" si="249"/>
        <v>-1024.3559991987429</v>
      </c>
    </row>
    <row r="560" spans="1:30" x14ac:dyDescent="0.25">
      <c r="A560" s="97">
        <v>-3.5</v>
      </c>
      <c r="B560" s="96">
        <v>4.2999999999996996</v>
      </c>
      <c r="C560" s="130" t="s">
        <v>23</v>
      </c>
      <c r="D560" s="113" t="s">
        <v>1</v>
      </c>
      <c r="E560" s="100">
        <f t="shared" si="241"/>
        <v>95</v>
      </c>
      <c r="F560" s="101" t="s">
        <v>20</v>
      </c>
      <c r="G560" s="119">
        <f t="shared" si="256"/>
        <v>0.448717948717966</v>
      </c>
      <c r="H560" s="115">
        <f t="shared" si="257"/>
        <v>0.1923076923076997</v>
      </c>
      <c r="I560" s="119">
        <f t="shared" si="236"/>
        <v>-5.0699999999996095</v>
      </c>
      <c r="J560" s="115">
        <f t="shared" si="237"/>
        <v>2.9249999999998875</v>
      </c>
      <c r="K560" s="103">
        <f t="shared" si="238"/>
        <v>0.4375</v>
      </c>
      <c r="L560" s="115">
        <f t="shared" si="239"/>
        <v>0.36324786324787728</v>
      </c>
      <c r="M560" s="104">
        <f t="shared" si="242"/>
        <v>2933.2264957266088</v>
      </c>
      <c r="N560" s="96">
        <f t="shared" si="258"/>
        <v>32.26809954751063</v>
      </c>
      <c r="O560" s="96">
        <f t="shared" si="250"/>
        <v>4.2999999999996996</v>
      </c>
      <c r="P560" s="104">
        <f t="shared" si="251"/>
        <v>0</v>
      </c>
      <c r="Q560" s="103">
        <f t="shared" si="243"/>
        <v>-45</v>
      </c>
      <c r="R560" s="96">
        <f t="shared" si="244"/>
        <v>0</v>
      </c>
      <c r="S560" s="124">
        <f t="shared" si="245"/>
        <v>-3.0894736842105424</v>
      </c>
      <c r="T560" s="104">
        <f t="shared" si="246"/>
        <v>652.17391304347825</v>
      </c>
      <c r="U560" s="124">
        <f t="shared" si="252"/>
        <v>45</v>
      </c>
      <c r="V560" s="96">
        <f t="shared" si="253"/>
        <v>25.5</v>
      </c>
      <c r="W560" s="124">
        <f t="shared" si="254"/>
        <v>-2.6789473684210843</v>
      </c>
      <c r="X560" s="96">
        <f t="shared" si="259"/>
        <v>2.4492577597840444</v>
      </c>
      <c r="Y560" s="34">
        <f t="shared" si="247"/>
        <v>-477.60526315788866</v>
      </c>
      <c r="Z560" s="96">
        <f t="shared" si="248"/>
        <v>40</v>
      </c>
      <c r="AA560" s="96">
        <f t="shared" si="255"/>
        <v>17</v>
      </c>
      <c r="AC560" s="104">
        <f t="shared" si="240"/>
        <v>3065.2951456121982</v>
      </c>
      <c r="AD560" s="104">
        <f t="shared" si="249"/>
        <v>-1030.6576012014295</v>
      </c>
    </row>
    <row r="561" spans="1:30" x14ac:dyDescent="0.25">
      <c r="A561" s="97">
        <v>-3.5</v>
      </c>
      <c r="B561" s="97">
        <v>4.1999999999997</v>
      </c>
      <c r="C561" s="130" t="s">
        <v>23</v>
      </c>
      <c r="D561" s="113" t="s">
        <v>1</v>
      </c>
      <c r="E561" s="100">
        <f t="shared" si="241"/>
        <v>95</v>
      </c>
      <c r="F561" s="101" t="s">
        <v>20</v>
      </c>
      <c r="G561" s="119">
        <f t="shared" si="256"/>
        <v>0.45454545454547224</v>
      </c>
      <c r="H561" s="115">
        <f t="shared" si="257"/>
        <v>0.19480519480520239</v>
      </c>
      <c r="I561" s="119">
        <f t="shared" si="236"/>
        <v>-4.9408333333329484</v>
      </c>
      <c r="J561" s="115">
        <f t="shared" si="237"/>
        <v>2.8874999999998878</v>
      </c>
      <c r="K561" s="103">
        <f t="shared" si="238"/>
        <v>0.4375</v>
      </c>
      <c r="L561" s="115">
        <f t="shared" si="239"/>
        <v>0.36796536796538226</v>
      </c>
      <c r="M561" s="104">
        <f t="shared" si="242"/>
        <v>2971.3203463204618</v>
      </c>
      <c r="N561" s="96">
        <f t="shared" si="258"/>
        <v>32.037815126049715</v>
      </c>
      <c r="O561" s="96">
        <f t="shared" si="250"/>
        <v>4.1999999999997</v>
      </c>
      <c r="P561" s="104">
        <f t="shared" si="251"/>
        <v>0</v>
      </c>
      <c r="Q561" s="103">
        <f t="shared" si="243"/>
        <v>-45</v>
      </c>
      <c r="R561" s="96">
        <f t="shared" si="244"/>
        <v>0</v>
      </c>
      <c r="S561" s="124">
        <f t="shared" si="245"/>
        <v>-3.094736842105279</v>
      </c>
      <c r="T561" s="104">
        <f t="shared" si="246"/>
        <v>652.17391304347825</v>
      </c>
      <c r="U561" s="124">
        <f t="shared" si="252"/>
        <v>45</v>
      </c>
      <c r="V561" s="96">
        <f t="shared" si="253"/>
        <v>25.5</v>
      </c>
      <c r="W561" s="124">
        <f t="shared" si="254"/>
        <v>-2.689473684210558</v>
      </c>
      <c r="X561" s="96">
        <f t="shared" si="259"/>
        <v>2.4387314439945706</v>
      </c>
      <c r="Y561" s="34">
        <f t="shared" si="247"/>
        <v>-475.55263157894132</v>
      </c>
      <c r="Z561" s="96">
        <f t="shared" si="248"/>
        <v>40</v>
      </c>
      <c r="AA561" s="96">
        <f t="shared" si="255"/>
        <v>17</v>
      </c>
      <c r="AC561" s="104">
        <f t="shared" si="240"/>
        <v>3105.4416277849987</v>
      </c>
      <c r="AD561" s="104">
        <f t="shared" si="249"/>
        <v>-1036.9283275948383</v>
      </c>
    </row>
    <row r="562" spans="1:30" x14ac:dyDescent="0.25">
      <c r="A562" s="97">
        <v>-3.5</v>
      </c>
      <c r="B562" s="96">
        <v>4.0999999999997003</v>
      </c>
      <c r="C562" s="130" t="s">
        <v>23</v>
      </c>
      <c r="D562" s="113" t="s">
        <v>1</v>
      </c>
      <c r="E562" s="100">
        <f t="shared" si="241"/>
        <v>95</v>
      </c>
      <c r="F562" s="101" t="s">
        <v>20</v>
      </c>
      <c r="G562" s="119">
        <f t="shared" si="256"/>
        <v>0.46052631578949182</v>
      </c>
      <c r="H562" s="115">
        <f t="shared" si="257"/>
        <v>0.19736842105263935</v>
      </c>
      <c r="I562" s="119">
        <f t="shared" si="236"/>
        <v>-4.8133333333329533</v>
      </c>
      <c r="J562" s="115">
        <f t="shared" si="237"/>
        <v>2.8499999999998873</v>
      </c>
      <c r="K562" s="103">
        <f t="shared" si="238"/>
        <v>0.4375</v>
      </c>
      <c r="L562" s="115">
        <f t="shared" si="239"/>
        <v>0.37280701754387435</v>
      </c>
      <c r="M562" s="104">
        <f t="shared" si="242"/>
        <v>3010.4166666667852</v>
      </c>
      <c r="N562" s="96">
        <f t="shared" si="258"/>
        <v>31.801470588234576</v>
      </c>
      <c r="O562" s="96">
        <f t="shared" si="250"/>
        <v>4.0999999999997012</v>
      </c>
      <c r="P562" s="104">
        <f t="shared" si="251"/>
        <v>0</v>
      </c>
      <c r="Q562" s="103">
        <f t="shared" si="243"/>
        <v>-45</v>
      </c>
      <c r="R562" s="96">
        <f t="shared" si="244"/>
        <v>0</v>
      </c>
      <c r="S562" s="124">
        <f t="shared" si="245"/>
        <v>-3.1000000000000156</v>
      </c>
      <c r="T562" s="104">
        <f t="shared" si="246"/>
        <v>652.17391304347825</v>
      </c>
      <c r="U562" s="124">
        <f t="shared" si="252"/>
        <v>45</v>
      </c>
      <c r="V562" s="96">
        <f t="shared" si="253"/>
        <v>25.5</v>
      </c>
      <c r="W562" s="124">
        <f t="shared" si="254"/>
        <v>-2.7000000000000313</v>
      </c>
      <c r="X562" s="96">
        <f t="shared" si="259"/>
        <v>2.4282051282050974</v>
      </c>
      <c r="Y562" s="34">
        <f t="shared" si="247"/>
        <v>-473.49999999999397</v>
      </c>
      <c r="Z562" s="96">
        <f t="shared" si="248"/>
        <v>40</v>
      </c>
      <c r="AA562" s="96">
        <f t="shared" si="255"/>
        <v>17</v>
      </c>
      <c r="AC562" s="104">
        <f t="shared" si="240"/>
        <v>3146.5905797102691</v>
      </c>
      <c r="AD562" s="104">
        <f t="shared" si="249"/>
        <v>-1043.160031702917</v>
      </c>
    </row>
    <row r="563" spans="1:30" x14ac:dyDescent="0.25">
      <c r="A563" s="97">
        <v>-3.5</v>
      </c>
      <c r="B563" s="96">
        <v>3.9999999999996998</v>
      </c>
      <c r="C563" s="130" t="s">
        <v>23</v>
      </c>
      <c r="D563" s="113" t="s">
        <v>1</v>
      </c>
      <c r="E563" s="100">
        <f t="shared" si="241"/>
        <v>95</v>
      </c>
      <c r="F563" s="101" t="s">
        <v>20</v>
      </c>
      <c r="G563" s="119">
        <f t="shared" si="256"/>
        <v>0.46666666666668533</v>
      </c>
      <c r="H563" s="115">
        <f t="shared" si="257"/>
        <v>0.200000000000008</v>
      </c>
      <c r="I563" s="119">
        <f t="shared" si="236"/>
        <v>-4.6874999999996243</v>
      </c>
      <c r="J563" s="115">
        <f t="shared" si="237"/>
        <v>2.8124999999998872</v>
      </c>
      <c r="K563" s="103">
        <f t="shared" si="238"/>
        <v>0.4375</v>
      </c>
      <c r="L563" s="115">
        <f t="shared" si="239"/>
        <v>0.37777777777779298</v>
      </c>
      <c r="M563" s="104">
        <f t="shared" si="242"/>
        <v>3050.5555555556784</v>
      </c>
      <c r="N563" s="96">
        <f t="shared" si="258"/>
        <v>31.558823529411036</v>
      </c>
      <c r="O563" s="96">
        <f t="shared" si="250"/>
        <v>3.9999999999997007</v>
      </c>
      <c r="P563" s="104">
        <f t="shared" si="251"/>
        <v>0</v>
      </c>
      <c r="Q563" s="103">
        <f t="shared" si="243"/>
        <v>-45</v>
      </c>
      <c r="R563" s="96">
        <f t="shared" si="244"/>
        <v>0</v>
      </c>
      <c r="S563" s="124">
        <f t="shared" si="245"/>
        <v>-3.1052631578947527</v>
      </c>
      <c r="T563" s="104">
        <f t="shared" si="246"/>
        <v>652.17391304347825</v>
      </c>
      <c r="U563" s="124">
        <f t="shared" si="252"/>
        <v>45</v>
      </c>
      <c r="V563" s="96">
        <f t="shared" si="253"/>
        <v>25.5</v>
      </c>
      <c r="W563" s="124">
        <f t="shared" si="254"/>
        <v>-2.7105263157895054</v>
      </c>
      <c r="X563" s="96">
        <f t="shared" si="259"/>
        <v>2.4176788124156232</v>
      </c>
      <c r="Y563" s="34">
        <f t="shared" si="247"/>
        <v>-471.44736842104658</v>
      </c>
      <c r="Z563" s="96">
        <f t="shared" si="248"/>
        <v>40</v>
      </c>
      <c r="AA563" s="96">
        <f t="shared" si="255"/>
        <v>17</v>
      </c>
      <c r="AC563" s="104">
        <f t="shared" si="240"/>
        <v>3188.7821001781099</v>
      </c>
      <c r="AD563" s="104">
        <f t="shared" si="249"/>
        <v>-1049.3437579456074</v>
      </c>
    </row>
    <row r="564" spans="1:30" x14ac:dyDescent="0.25">
      <c r="A564" s="97">
        <v>-3.5</v>
      </c>
      <c r="B564" s="97">
        <v>3.8999999999997002</v>
      </c>
      <c r="C564" s="130" t="s">
        <v>23</v>
      </c>
      <c r="D564" s="113" t="s">
        <v>1</v>
      </c>
      <c r="E564" s="100">
        <f t="shared" si="241"/>
        <v>95</v>
      </c>
      <c r="F564" s="101" t="s">
        <v>20</v>
      </c>
      <c r="G564" s="119">
        <f t="shared" si="256"/>
        <v>0.47297297297299212</v>
      </c>
      <c r="H564" s="115">
        <f t="shared" si="257"/>
        <v>0.20270270270271093</v>
      </c>
      <c r="I564" s="119">
        <f t="shared" si="236"/>
        <v>-4.563333333332964</v>
      </c>
      <c r="J564" s="115">
        <f t="shared" si="237"/>
        <v>2.7749999999998876</v>
      </c>
      <c r="K564" s="103">
        <f t="shared" si="238"/>
        <v>0.4375</v>
      </c>
      <c r="L564" s="115">
        <f t="shared" si="239"/>
        <v>0.38288288288289835</v>
      </c>
      <c r="M564" s="104">
        <f t="shared" si="242"/>
        <v>3091.7792792794044</v>
      </c>
      <c r="N564" s="96">
        <f t="shared" si="258"/>
        <v>31.309618441970635</v>
      </c>
      <c r="O564" s="96">
        <f t="shared" si="250"/>
        <v>3.8999999999997002</v>
      </c>
      <c r="P564" s="104">
        <f t="shared" si="251"/>
        <v>0</v>
      </c>
      <c r="Q564" s="103">
        <f t="shared" si="243"/>
        <v>-45</v>
      </c>
      <c r="R564" s="96">
        <f t="shared" si="244"/>
        <v>0</v>
      </c>
      <c r="S564" s="124">
        <f t="shared" si="245"/>
        <v>-3.1105263157894893</v>
      </c>
      <c r="T564" s="104">
        <f t="shared" si="246"/>
        <v>652.17391304347825</v>
      </c>
      <c r="U564" s="124">
        <f t="shared" si="252"/>
        <v>45</v>
      </c>
      <c r="V564" s="96">
        <f t="shared" si="253"/>
        <v>25.5</v>
      </c>
      <c r="W564" s="124">
        <f t="shared" si="254"/>
        <v>-2.7210526315789787</v>
      </c>
      <c r="X564" s="96">
        <f t="shared" si="259"/>
        <v>2.4071524966261499</v>
      </c>
      <c r="Y564" s="34">
        <f t="shared" si="247"/>
        <v>-469.39473684209923</v>
      </c>
      <c r="Z564" s="96">
        <f t="shared" si="248"/>
        <v>40</v>
      </c>
      <c r="AA564" s="96">
        <f t="shared" si="255"/>
        <v>17</v>
      </c>
      <c r="AC564" s="104">
        <f t="shared" si="240"/>
        <v>3232.0584554807833</v>
      </c>
      <c r="AD564" s="104">
        <f t="shared" si="249"/>
        <v>-1055.4696615430166</v>
      </c>
    </row>
    <row r="565" spans="1:30" x14ac:dyDescent="0.25">
      <c r="A565" s="97">
        <v>-3.5</v>
      </c>
      <c r="B565" s="96">
        <v>3.7999999999997001</v>
      </c>
      <c r="C565" s="130" t="s">
        <v>23</v>
      </c>
      <c r="D565" s="113" t="s">
        <v>1</v>
      </c>
      <c r="E565" s="100">
        <f t="shared" si="241"/>
        <v>95</v>
      </c>
      <c r="F565" s="101" t="s">
        <v>20</v>
      </c>
      <c r="G565" s="119">
        <f t="shared" si="256"/>
        <v>0.47945205479454023</v>
      </c>
      <c r="H565" s="115">
        <f t="shared" si="257"/>
        <v>0.20547945205480295</v>
      </c>
      <c r="I565" s="119">
        <f t="shared" si="236"/>
        <v>-4.4408333333329688</v>
      </c>
      <c r="J565" s="115">
        <f t="shared" si="237"/>
        <v>2.7374999999998879</v>
      </c>
      <c r="K565" s="103">
        <f t="shared" si="238"/>
        <v>0.4375</v>
      </c>
      <c r="L565" s="115">
        <f t="shared" si="239"/>
        <v>0.3881278538812945</v>
      </c>
      <c r="M565" s="104">
        <f t="shared" si="242"/>
        <v>3134.1324200914532</v>
      </c>
      <c r="N565" s="96">
        <f t="shared" si="258"/>
        <v>31.053585817888028</v>
      </c>
      <c r="O565" s="96">
        <f t="shared" si="250"/>
        <v>3.7999999999997005</v>
      </c>
      <c r="P565" s="104">
        <f t="shared" si="251"/>
        <v>0</v>
      </c>
      <c r="Q565" s="103">
        <f t="shared" si="243"/>
        <v>-45</v>
      </c>
      <c r="R565" s="96">
        <f t="shared" si="244"/>
        <v>0</v>
      </c>
      <c r="S565" s="124">
        <f t="shared" si="245"/>
        <v>-3.1157894736842264</v>
      </c>
      <c r="T565" s="104">
        <f t="shared" si="246"/>
        <v>652.17391304347825</v>
      </c>
      <c r="U565" s="124">
        <f t="shared" si="252"/>
        <v>45</v>
      </c>
      <c r="V565" s="96">
        <f t="shared" si="253"/>
        <v>25.5</v>
      </c>
      <c r="W565" s="124">
        <f t="shared" si="254"/>
        <v>-2.7315789473684529</v>
      </c>
      <c r="X565" s="96">
        <f t="shared" si="259"/>
        <v>2.3966261808366758</v>
      </c>
      <c r="Y565" s="34">
        <f t="shared" si="247"/>
        <v>-467.34210526315172</v>
      </c>
      <c r="Z565" s="96">
        <f t="shared" si="248"/>
        <v>40</v>
      </c>
      <c r="AA565" s="96">
        <f t="shared" si="255"/>
        <v>17</v>
      </c>
      <c r="AC565" s="104">
        <f t="shared" si="240"/>
        <v>3276.4642278717797</v>
      </c>
      <c r="AD565" s="104">
        <f t="shared" si="249"/>
        <v>-1061.5269194836549</v>
      </c>
    </row>
    <row r="566" spans="1:30" x14ac:dyDescent="0.25">
      <c r="A566" s="97">
        <v>-3.5</v>
      </c>
      <c r="B566" s="96">
        <v>3.6999999999997</v>
      </c>
      <c r="C566" s="130" t="s">
        <v>23</v>
      </c>
      <c r="D566" s="113" t="s">
        <v>1</v>
      </c>
      <c r="E566" s="100">
        <f t="shared" si="241"/>
        <v>95</v>
      </c>
      <c r="F566" s="101" t="s">
        <v>20</v>
      </c>
      <c r="G566" s="119">
        <f t="shared" si="256"/>
        <v>0.48611111111113137</v>
      </c>
      <c r="H566" s="115">
        <f t="shared" si="257"/>
        <v>0.208333333333342</v>
      </c>
      <c r="I566" s="119">
        <f t="shared" si="236"/>
        <v>-4.3199999999996397</v>
      </c>
      <c r="J566" s="115">
        <f t="shared" si="237"/>
        <v>2.6999999999998878</v>
      </c>
      <c r="K566" s="103">
        <f t="shared" si="238"/>
        <v>0.4375</v>
      </c>
      <c r="L566" s="115">
        <f t="shared" si="239"/>
        <v>0.39351851851853492</v>
      </c>
      <c r="M566" s="104">
        <f t="shared" si="242"/>
        <v>3177.6620370371693</v>
      </c>
      <c r="N566" s="96">
        <f t="shared" si="258"/>
        <v>30.790441176469781</v>
      </c>
      <c r="O566" s="96">
        <f t="shared" si="250"/>
        <v>3.6999999999997</v>
      </c>
      <c r="P566" s="104">
        <f t="shared" si="251"/>
        <v>0</v>
      </c>
      <c r="Q566" s="103">
        <f t="shared" si="243"/>
        <v>-45</v>
      </c>
      <c r="R566" s="96">
        <f t="shared" si="244"/>
        <v>0</v>
      </c>
      <c r="S566" s="124">
        <f t="shared" si="245"/>
        <v>-3.1210526315789631</v>
      </c>
      <c r="T566" s="104">
        <f t="shared" si="246"/>
        <v>652.17391304347825</v>
      </c>
      <c r="U566" s="124">
        <f t="shared" si="252"/>
        <v>45</v>
      </c>
      <c r="V566" s="96">
        <f t="shared" si="253"/>
        <v>25.5</v>
      </c>
      <c r="W566" s="124">
        <f t="shared" si="254"/>
        <v>-2.7421052631579261</v>
      </c>
      <c r="X566" s="96">
        <f t="shared" si="259"/>
        <v>2.3860998650472025</v>
      </c>
      <c r="Y566" s="34">
        <f t="shared" si="247"/>
        <v>-465.28947368420455</v>
      </c>
      <c r="Z566" s="96">
        <f t="shared" si="248"/>
        <v>40</v>
      </c>
      <c r="AA566" s="96">
        <f t="shared" si="255"/>
        <v>17</v>
      </c>
      <c r="AC566" s="104">
        <f t="shared" si="240"/>
        <v>3322.0464763964428</v>
      </c>
      <c r="AD566" s="104">
        <f t="shared" si="249"/>
        <v>-1067.5036316968244</v>
      </c>
    </row>
    <row r="567" spans="1:30" x14ac:dyDescent="0.25">
      <c r="A567" s="97">
        <v>-3.5</v>
      </c>
      <c r="B567" s="97">
        <v>3.5999999999996999</v>
      </c>
      <c r="C567" s="130" t="s">
        <v>23</v>
      </c>
      <c r="D567" s="113" t="s">
        <v>1</v>
      </c>
      <c r="E567" s="100">
        <f t="shared" si="241"/>
        <v>95</v>
      </c>
      <c r="F567" s="101" t="s">
        <v>20</v>
      </c>
      <c r="G567" s="119">
        <f t="shared" si="256"/>
        <v>0.49295774647889412</v>
      </c>
      <c r="H567" s="115">
        <f t="shared" si="257"/>
        <v>0.21126760563381175</v>
      </c>
      <c r="I567" s="119">
        <f t="shared" si="236"/>
        <v>-4.2008333333329775</v>
      </c>
      <c r="J567" s="115">
        <f t="shared" si="237"/>
        <v>2.6624999999998877</v>
      </c>
      <c r="K567" s="103">
        <f t="shared" si="238"/>
        <v>0.4375</v>
      </c>
      <c r="L567" s="115">
        <f t="shared" si="239"/>
        <v>0.39906103286386674</v>
      </c>
      <c r="M567" s="104">
        <f t="shared" si="242"/>
        <v>3222.4178403757237</v>
      </c>
      <c r="N567" s="96">
        <f t="shared" si="258"/>
        <v>30.519884009941176</v>
      </c>
      <c r="O567" s="96">
        <f t="shared" si="250"/>
        <v>3.5999999999996994</v>
      </c>
      <c r="P567" s="104">
        <f t="shared" si="251"/>
        <v>0</v>
      </c>
      <c r="Q567" s="103">
        <f t="shared" si="243"/>
        <v>-45</v>
      </c>
      <c r="R567" s="96">
        <f t="shared" si="244"/>
        <v>0</v>
      </c>
      <c r="S567" s="124">
        <f t="shared" si="245"/>
        <v>-3.1263157894737001</v>
      </c>
      <c r="T567" s="104">
        <f t="shared" si="246"/>
        <v>652.17391304347825</v>
      </c>
      <c r="U567" s="124">
        <f t="shared" si="252"/>
        <v>45</v>
      </c>
      <c r="V567" s="96">
        <f t="shared" si="253"/>
        <v>25.5</v>
      </c>
      <c r="W567" s="124">
        <f t="shared" si="254"/>
        <v>-2.7526315789474003</v>
      </c>
      <c r="X567" s="96">
        <f t="shared" si="259"/>
        <v>2.3755735492577283</v>
      </c>
      <c r="Y567" s="34">
        <f t="shared" si="247"/>
        <v>-463.23684210525704</v>
      </c>
      <c r="Z567" s="96">
        <f t="shared" si="248"/>
        <v>40</v>
      </c>
      <c r="AA567" s="96">
        <f t="shared" si="255"/>
        <v>17</v>
      </c>
      <c r="AC567" s="104">
        <f t="shared" si="240"/>
        <v>3368.8549113139452</v>
      </c>
      <c r="AD567" s="104">
        <f t="shared" si="249"/>
        <v>-1073.3867112257844</v>
      </c>
    </row>
    <row r="568" spans="1:30" x14ac:dyDescent="0.25">
      <c r="A568" s="97">
        <v>-3.5</v>
      </c>
      <c r="B568" s="96">
        <v>3.4999999999996998</v>
      </c>
      <c r="C568" s="130" t="s">
        <v>23</v>
      </c>
      <c r="D568" s="113" t="s">
        <v>1</v>
      </c>
      <c r="E568" s="100">
        <f t="shared" si="241"/>
        <v>95</v>
      </c>
      <c r="F568" s="101" t="s">
        <v>20</v>
      </c>
      <c r="G568" s="119">
        <f t="shared" si="256"/>
        <v>0.50000000000002143</v>
      </c>
      <c r="H568" s="115">
        <f t="shared" si="257"/>
        <v>0.21428571428572349</v>
      </c>
      <c r="I568" s="119">
        <f t="shared" si="236"/>
        <v>-4.0833333333329831</v>
      </c>
      <c r="J568" s="115">
        <f t="shared" si="237"/>
        <v>2.6249999999998872</v>
      </c>
      <c r="K568" s="103">
        <f t="shared" si="238"/>
        <v>0.4375</v>
      </c>
      <c r="L568" s="115">
        <f t="shared" si="239"/>
        <v>0.40476190476192198</v>
      </c>
      <c r="M568" s="104">
        <f t="shared" si="242"/>
        <v>3268.4523809525199</v>
      </c>
      <c r="N568" s="96">
        <f t="shared" si="258"/>
        <v>30.24159663865461</v>
      </c>
      <c r="O568" s="96">
        <f t="shared" si="250"/>
        <v>3.4999999999996998</v>
      </c>
      <c r="P568" s="104">
        <f t="shared" si="251"/>
        <v>0</v>
      </c>
      <c r="Q568" s="103">
        <f t="shared" si="243"/>
        <v>-45</v>
      </c>
      <c r="R568" s="96">
        <f t="shared" si="244"/>
        <v>0</v>
      </c>
      <c r="S568" s="124">
        <f t="shared" si="245"/>
        <v>-3.1315789473684368</v>
      </c>
      <c r="T568" s="104">
        <f t="shared" si="246"/>
        <v>652.17391304347825</v>
      </c>
      <c r="U568" s="124">
        <f t="shared" si="252"/>
        <v>45</v>
      </c>
      <c r="V568" s="96">
        <f t="shared" si="253"/>
        <v>25.5</v>
      </c>
      <c r="W568" s="124">
        <f t="shared" si="254"/>
        <v>-2.7631578947368736</v>
      </c>
      <c r="X568" s="96">
        <f t="shared" si="259"/>
        <v>2.3650472334682551</v>
      </c>
      <c r="Y568" s="34">
        <f t="shared" si="247"/>
        <v>-461.1842105263097</v>
      </c>
      <c r="Z568" s="96">
        <f t="shared" si="248"/>
        <v>40</v>
      </c>
      <c r="AA568" s="96">
        <f t="shared" si="255"/>
        <v>17</v>
      </c>
      <c r="AC568" s="104">
        <f t="shared" si="240"/>
        <v>3416.9420834696884</v>
      </c>
      <c r="AD568" s="104">
        <f t="shared" si="249"/>
        <v>-1079.1617620332054</v>
      </c>
    </row>
    <row r="569" spans="1:30" x14ac:dyDescent="0.25">
      <c r="A569" s="97">
        <v>-3.5</v>
      </c>
      <c r="B569" s="96">
        <v>3.3999999999997002</v>
      </c>
      <c r="C569" s="130" t="s">
        <v>23</v>
      </c>
      <c r="D569" s="113" t="s">
        <v>1</v>
      </c>
      <c r="E569" s="100">
        <f t="shared" si="241"/>
        <v>95</v>
      </c>
      <c r="F569" s="101" t="s">
        <v>20</v>
      </c>
      <c r="G569" s="119">
        <f t="shared" si="256"/>
        <v>0.50724637681161622</v>
      </c>
      <c r="H569" s="115">
        <f t="shared" si="257"/>
        <v>0.21739130434783555</v>
      </c>
      <c r="I569" s="119">
        <f t="shared" si="236"/>
        <v>-3.9674999999996552</v>
      </c>
      <c r="J569" s="115">
        <f t="shared" si="237"/>
        <v>2.5874999999998876</v>
      </c>
      <c r="K569" s="103">
        <f t="shared" si="238"/>
        <v>0.4375</v>
      </c>
      <c r="L569" s="115">
        <f t="shared" si="239"/>
        <v>0.41062801932368931</v>
      </c>
      <c r="M569" s="104">
        <f t="shared" si="242"/>
        <v>3315.821256038791</v>
      </c>
      <c r="N569" s="96">
        <f t="shared" si="258"/>
        <v>29.955242966751037</v>
      </c>
      <c r="O569" s="96">
        <f t="shared" si="250"/>
        <v>3.3999999999996993</v>
      </c>
      <c r="P569" s="104">
        <f t="shared" si="251"/>
        <v>0</v>
      </c>
      <c r="Q569" s="103">
        <f t="shared" si="243"/>
        <v>-45</v>
      </c>
      <c r="R569" s="96">
        <f t="shared" si="244"/>
        <v>0</v>
      </c>
      <c r="S569" s="124">
        <f t="shared" si="245"/>
        <v>-3.1368421052631739</v>
      </c>
      <c r="T569" s="104">
        <f t="shared" si="246"/>
        <v>652.17391304347825</v>
      </c>
      <c r="U569" s="124">
        <f t="shared" si="252"/>
        <v>45</v>
      </c>
      <c r="V569" s="96">
        <f t="shared" si="253"/>
        <v>25.5</v>
      </c>
      <c r="W569" s="124">
        <f t="shared" si="254"/>
        <v>-2.7736842105263473</v>
      </c>
      <c r="X569" s="96">
        <f t="shared" si="259"/>
        <v>2.3545209176787814</v>
      </c>
      <c r="Y569" s="34">
        <f t="shared" si="247"/>
        <v>-459.1315789473623</v>
      </c>
      <c r="Z569" s="96">
        <f t="shared" si="248"/>
        <v>40</v>
      </c>
      <c r="AA569" s="96">
        <f t="shared" si="255"/>
        <v>17</v>
      </c>
      <c r="AC569" s="104">
        <f t="shared" si="240"/>
        <v>3466.3635901349066</v>
      </c>
      <c r="AD569" s="104">
        <f t="shared" si="249"/>
        <v>-1084.8129428802163</v>
      </c>
    </row>
    <row r="570" spans="1:30" x14ac:dyDescent="0.25">
      <c r="A570" s="97">
        <v>-3.5</v>
      </c>
      <c r="B570" s="97">
        <v>3.2999999999997001</v>
      </c>
      <c r="C570" s="130" t="s">
        <v>23</v>
      </c>
      <c r="D570" s="113" t="s">
        <v>1</v>
      </c>
      <c r="E570" s="100">
        <f t="shared" si="241"/>
        <v>95</v>
      </c>
      <c r="F570" s="101" t="s">
        <v>20</v>
      </c>
      <c r="G570" s="119">
        <f t="shared" si="256"/>
        <v>0.51470588235296388</v>
      </c>
      <c r="H570" s="115">
        <f t="shared" si="257"/>
        <v>0.22058823529412735</v>
      </c>
      <c r="I570" s="119">
        <f t="shared" si="236"/>
        <v>-3.8533333333329938</v>
      </c>
      <c r="J570" s="115">
        <f t="shared" si="237"/>
        <v>2.5499999999998879</v>
      </c>
      <c r="K570" s="103">
        <f t="shared" si="238"/>
        <v>0.4375</v>
      </c>
      <c r="L570" s="115">
        <f t="shared" si="239"/>
        <v>0.41666666666668506</v>
      </c>
      <c r="M570" s="104">
        <f t="shared" si="242"/>
        <v>3364.5833333334817</v>
      </c>
      <c r="N570" s="96">
        <f t="shared" si="258"/>
        <v>29.660467128026781</v>
      </c>
      <c r="O570" s="96">
        <f t="shared" si="250"/>
        <v>3.2999999999997005</v>
      </c>
      <c r="P570" s="104">
        <f t="shared" si="251"/>
        <v>0</v>
      </c>
      <c r="Q570" s="103">
        <f t="shared" si="243"/>
        <v>-45</v>
      </c>
      <c r="R570" s="96">
        <f t="shared" si="244"/>
        <v>0</v>
      </c>
      <c r="S570" s="124">
        <f t="shared" si="245"/>
        <v>-3.1421052631579105</v>
      </c>
      <c r="T570" s="104">
        <f t="shared" si="246"/>
        <v>652.17391304347825</v>
      </c>
      <c r="U570" s="124">
        <f t="shared" si="252"/>
        <v>45</v>
      </c>
      <c r="V570" s="96">
        <f t="shared" si="253"/>
        <v>25.5</v>
      </c>
      <c r="W570" s="124">
        <f t="shared" si="254"/>
        <v>-2.784210526315821</v>
      </c>
      <c r="X570" s="96">
        <f t="shared" si="259"/>
        <v>2.3439946018893076</v>
      </c>
      <c r="Y570" s="34">
        <f t="shared" si="247"/>
        <v>-457.07894736841502</v>
      </c>
      <c r="Z570" s="96">
        <f t="shared" si="248"/>
        <v>40</v>
      </c>
      <c r="AA570" s="96">
        <f t="shared" si="255"/>
        <v>17</v>
      </c>
      <c r="AC570" s="104">
        <f t="shared" si="240"/>
        <v>3517.1782990085453</v>
      </c>
      <c r="AD570" s="104">
        <f t="shared" si="249"/>
        <v>-1090.3228155006445</v>
      </c>
    </row>
    <row r="571" spans="1:30" x14ac:dyDescent="0.25">
      <c r="A571" s="97">
        <v>-3.5</v>
      </c>
      <c r="B571" s="96">
        <v>3.1999999999997</v>
      </c>
      <c r="C571" s="130" t="s">
        <v>23</v>
      </c>
      <c r="D571" s="113" t="s">
        <v>1</v>
      </c>
      <c r="E571" s="100">
        <f t="shared" si="241"/>
        <v>95</v>
      </c>
      <c r="F571" s="101" t="s">
        <v>20</v>
      </c>
      <c r="G571" s="119">
        <f t="shared" si="256"/>
        <v>0.52238805970151592</v>
      </c>
      <c r="H571" s="115">
        <f t="shared" si="257"/>
        <v>0.2238805970149354</v>
      </c>
      <c r="I571" s="119">
        <f t="shared" si="236"/>
        <v>-3.7408333333329984</v>
      </c>
      <c r="J571" s="115">
        <f t="shared" si="237"/>
        <v>2.5124999999998878</v>
      </c>
      <c r="K571" s="103">
        <f t="shared" si="238"/>
        <v>0.4375</v>
      </c>
      <c r="L571" s="115">
        <f t="shared" si="239"/>
        <v>0.42288557213932254</v>
      </c>
      <c r="M571" s="104">
        <f t="shared" si="242"/>
        <v>3414.8009950250294</v>
      </c>
      <c r="N571" s="96">
        <f t="shared" si="258"/>
        <v>29.356892010534633</v>
      </c>
      <c r="O571" s="96">
        <f t="shared" si="250"/>
        <v>3.1999999999997</v>
      </c>
      <c r="P571" s="104">
        <f t="shared" si="251"/>
        <v>0</v>
      </c>
      <c r="Q571" s="103">
        <f t="shared" si="243"/>
        <v>-45</v>
      </c>
      <c r="R571" s="96">
        <f t="shared" si="244"/>
        <v>0</v>
      </c>
      <c r="S571" s="124">
        <f t="shared" si="245"/>
        <v>-3.1473684210526471</v>
      </c>
      <c r="T571" s="104">
        <f t="shared" si="246"/>
        <v>652.17391304347825</v>
      </c>
      <c r="U571" s="124">
        <f t="shared" si="252"/>
        <v>45</v>
      </c>
      <c r="V571" s="96">
        <f t="shared" si="253"/>
        <v>25.5</v>
      </c>
      <c r="W571" s="124">
        <f t="shared" si="254"/>
        <v>-2.7947368421052947</v>
      </c>
      <c r="X571" s="96">
        <f t="shared" si="259"/>
        <v>2.3334682860998339</v>
      </c>
      <c r="Y571" s="34">
        <f t="shared" si="247"/>
        <v>-455.02631578946762</v>
      </c>
      <c r="Z571" s="96">
        <f t="shared" si="248"/>
        <v>40</v>
      </c>
      <c r="AA571" s="96">
        <f t="shared" si="255"/>
        <v>17</v>
      </c>
      <c r="AC571" s="104">
        <f t="shared" si="240"/>
        <v>3569.44859227904</v>
      </c>
      <c r="AD571" s="104">
        <f t="shared" si="249"/>
        <v>-1095.6721750379384</v>
      </c>
    </row>
    <row r="572" spans="1:30" x14ac:dyDescent="0.25">
      <c r="A572" s="97">
        <v>-3.5</v>
      </c>
      <c r="B572" s="96">
        <v>3.0999999999996999</v>
      </c>
      <c r="C572" s="130" t="s">
        <v>23</v>
      </c>
      <c r="D572" s="113" t="s">
        <v>1</v>
      </c>
      <c r="E572" s="100">
        <f t="shared" si="241"/>
        <v>95</v>
      </c>
      <c r="F572" s="101" t="s">
        <v>20</v>
      </c>
      <c r="G572" s="119">
        <f t="shared" si="256"/>
        <v>0.53030303030305448</v>
      </c>
      <c r="H572" s="115">
        <f t="shared" si="257"/>
        <v>0.22727272727273762</v>
      </c>
      <c r="I572" s="119">
        <f t="shared" si="236"/>
        <v>-3.629999999999669</v>
      </c>
      <c r="J572" s="115">
        <f t="shared" si="237"/>
        <v>2.4749999999998877</v>
      </c>
      <c r="K572" s="103">
        <f t="shared" si="238"/>
        <v>0.4375</v>
      </c>
      <c r="L572" s="115">
        <f t="shared" si="239"/>
        <v>0.42929292929294888</v>
      </c>
      <c r="M572" s="104">
        <f t="shared" si="242"/>
        <v>3466.5404040405624</v>
      </c>
      <c r="N572" s="96">
        <f t="shared" si="258"/>
        <v>29.04411764705786</v>
      </c>
      <c r="O572" s="96">
        <f t="shared" si="250"/>
        <v>3.0999999999996994</v>
      </c>
      <c r="P572" s="104">
        <f t="shared" si="251"/>
        <v>0</v>
      </c>
      <c r="Q572" s="103">
        <f t="shared" si="243"/>
        <v>-45</v>
      </c>
      <c r="R572" s="96">
        <f t="shared" si="244"/>
        <v>0</v>
      </c>
      <c r="S572" s="124">
        <f t="shared" si="245"/>
        <v>-3.1526315789473842</v>
      </c>
      <c r="T572" s="104">
        <f t="shared" si="246"/>
        <v>652.17391304347825</v>
      </c>
      <c r="U572" s="124">
        <f t="shared" si="252"/>
        <v>45</v>
      </c>
      <c r="V572" s="96">
        <f t="shared" si="253"/>
        <v>25.5</v>
      </c>
      <c r="W572" s="124">
        <f t="shared" si="254"/>
        <v>-2.8052631578947684</v>
      </c>
      <c r="X572" s="96">
        <f t="shared" si="259"/>
        <v>2.3229419703103602</v>
      </c>
      <c r="Y572" s="34">
        <f t="shared" si="247"/>
        <v>-452.97368421052022</v>
      </c>
      <c r="Z572" s="96">
        <f t="shared" si="248"/>
        <v>40</v>
      </c>
      <c r="AA572" s="96">
        <f t="shared" si="255"/>
        <v>17</v>
      </c>
      <c r="AC572" s="104">
        <f t="shared" si="240"/>
        <v>3623.2406328735206</v>
      </c>
      <c r="AD572" s="104">
        <f t="shared" si="249"/>
        <v>-1100.839860417693</v>
      </c>
    </row>
    <row r="573" spans="1:30" x14ac:dyDescent="0.25">
      <c r="A573" s="97">
        <v>-3.5</v>
      </c>
      <c r="B573" s="97">
        <v>2.9999999999996998</v>
      </c>
      <c r="C573" s="130" t="s">
        <v>23</v>
      </c>
      <c r="D573" s="113" t="s">
        <v>1</v>
      </c>
      <c r="E573" s="100">
        <f t="shared" si="241"/>
        <v>95</v>
      </c>
      <c r="F573" s="101" t="s">
        <v>20</v>
      </c>
      <c r="G573" s="119">
        <f t="shared" si="256"/>
        <v>0.5384615384615633</v>
      </c>
      <c r="H573" s="115">
        <f t="shared" si="257"/>
        <v>0.23076923076924144</v>
      </c>
      <c r="I573" s="119">
        <f t="shared" ref="I573:I611" si="260">-((A573-B573)^2/(3*$B$10^2))</f>
        <v>-3.5208333333330084</v>
      </c>
      <c r="J573" s="115">
        <f t="shared" ref="J573:J611" si="261">((A573^2-A573*B573)/$B$10^2)-((A573-B573)/$B$10)</f>
        <v>2.4374999999998872</v>
      </c>
      <c r="K573" s="103">
        <f t="shared" ref="K573:K611" si="262">(2*A573/$B$10)-(A573^2/$B$10^2)</f>
        <v>0.4375</v>
      </c>
      <c r="L573" s="115">
        <f t="shared" ref="L573:L611" si="263">(I573*(G573^3-H573^3)+J573*(G573^2-H573^2)+K573*(G573-H573)+H573)</f>
        <v>0.435897435897456</v>
      </c>
      <c r="M573" s="104">
        <f t="shared" si="242"/>
        <v>3519.8717948719573</v>
      </c>
      <c r="N573" s="96">
        <f t="shared" si="258"/>
        <v>28.721719457012604</v>
      </c>
      <c r="O573" s="96">
        <f t="shared" si="250"/>
        <v>2.9999999999996998</v>
      </c>
      <c r="P573" s="104">
        <f t="shared" si="251"/>
        <v>0</v>
      </c>
      <c r="Q573" s="103">
        <f t="shared" si="243"/>
        <v>-45</v>
      </c>
      <c r="R573" s="96">
        <f t="shared" si="244"/>
        <v>0</v>
      </c>
      <c r="S573" s="124">
        <f t="shared" si="245"/>
        <v>-3.1578947368421213</v>
      </c>
      <c r="T573" s="104">
        <f t="shared" si="246"/>
        <v>652.17391304347825</v>
      </c>
      <c r="U573" s="124">
        <f t="shared" si="252"/>
        <v>45</v>
      </c>
      <c r="V573" s="96">
        <f t="shared" si="253"/>
        <v>25.5</v>
      </c>
      <c r="W573" s="124">
        <f t="shared" si="254"/>
        <v>-2.8157894736842422</v>
      </c>
      <c r="X573" s="96">
        <f t="shared" si="259"/>
        <v>2.3124156545208865</v>
      </c>
      <c r="Y573" s="34">
        <f t="shared" si="247"/>
        <v>-450.92105263157293</v>
      </c>
      <c r="Z573" s="96">
        <f t="shared" si="248"/>
        <v>40</v>
      </c>
      <c r="AA573" s="96">
        <f t="shared" si="255"/>
        <v>17</v>
      </c>
      <c r="AC573" s="104">
        <f t="shared" ref="AC573:AC611" si="264">M573+P573-R573+T573-V573+Y573-AA573</f>
        <v>3678.6246552838629</v>
      </c>
      <c r="AD573" s="104">
        <f t="shared" si="249"/>
        <v>-1105.8025419865737</v>
      </c>
    </row>
    <row r="574" spans="1:30" x14ac:dyDescent="0.25">
      <c r="A574" s="97">
        <v>-3.5</v>
      </c>
      <c r="B574" s="96">
        <v>2.8999999999997002</v>
      </c>
      <c r="C574" s="130" t="s">
        <v>23</v>
      </c>
      <c r="D574" s="113" t="s">
        <v>1</v>
      </c>
      <c r="E574" s="100">
        <f t="shared" ref="E574:E611" si="265">IF(C574="h",$AG$5,IF(C574="d",$AG$5-$AG$10,E573+($AG$10/4)))</f>
        <v>95</v>
      </c>
      <c r="F574" s="101" t="s">
        <v>20</v>
      </c>
      <c r="G574" s="119">
        <f t="shared" si="256"/>
        <v>0.54687500000002565</v>
      </c>
      <c r="H574" s="115">
        <f t="shared" si="257"/>
        <v>0.23437500000001099</v>
      </c>
      <c r="I574" s="119">
        <f t="shared" si="260"/>
        <v>-3.4133333333330138</v>
      </c>
      <c r="J574" s="115">
        <f t="shared" si="261"/>
        <v>2.3999999999998876</v>
      </c>
      <c r="K574" s="103">
        <f t="shared" si="262"/>
        <v>0.4375</v>
      </c>
      <c r="L574" s="115">
        <f t="shared" si="263"/>
        <v>0.44270833333335391</v>
      </c>
      <c r="M574" s="104">
        <f t="shared" ref="M574:M611" si="266">$AG$4*$AG$1*E574*L574</f>
        <v>3574.869791666833</v>
      </c>
      <c r="N574" s="96">
        <f t="shared" si="258"/>
        <v>28.389246323528386</v>
      </c>
      <c r="O574" s="96">
        <f t="shared" si="250"/>
        <v>2.8999999999997002</v>
      </c>
      <c r="P574" s="104">
        <f t="shared" si="251"/>
        <v>0</v>
      </c>
      <c r="Q574" s="103">
        <f t="shared" ref="Q574:Q611" si="267">-($AG$5/2)+$AG$10</f>
        <v>-45</v>
      </c>
      <c r="R574" s="96">
        <f t="shared" ref="R574:R611" si="268">IF(O574&lt;0,IF(O574&lt;$B$10,$AG$1,$AG$1*(1-(1-(O574/$B$10))^2)),0)*$AG$11</f>
        <v>0</v>
      </c>
      <c r="S574" s="124">
        <f t="shared" ref="S574:S611" si="269">A574-((A574-B574)/E574)*$AG$7</f>
        <v>-3.1631578947368579</v>
      </c>
      <c r="T574" s="104">
        <f t="shared" ref="T574:T611" si="270">IF(S574&lt;0,IF(S574&lt;-2.174,$AG$2,S574*(10^-3)*$AG$3*(-1)),IF(S574&gt;2.174,$AG$2*(-1),S574*(10^-3)*$AG$3*(-1)))*$AG$8</f>
        <v>652.17391304347825</v>
      </c>
      <c r="U574" s="124">
        <f t="shared" si="252"/>
        <v>45</v>
      </c>
      <c r="V574" s="96">
        <f t="shared" si="253"/>
        <v>25.5</v>
      </c>
      <c r="W574" s="124">
        <f t="shared" si="254"/>
        <v>-2.8263157894737159</v>
      </c>
      <c r="X574" s="96">
        <f t="shared" si="259"/>
        <v>2.3018893387314128</v>
      </c>
      <c r="Y574" s="34">
        <f t="shared" ref="Y574:Y611" si="271">IF(X574&lt;0,IF(X574&lt;-$AK$10,$AK$11,X574*(10^-3)*$AK$12*(-1)),IF(X574&gt;$AK$10,$AK$11*(-1),X574*(10^-3)*$AK$12*(-1)))*$AK$7</f>
        <v>-448.86842105262554</v>
      </c>
      <c r="Z574" s="96">
        <f t="shared" ref="Z574:Z611" si="272">($AG$5/2)-$AK$8</f>
        <v>40</v>
      </c>
      <c r="AA574" s="96">
        <f t="shared" si="255"/>
        <v>17</v>
      </c>
      <c r="AC574" s="104">
        <f t="shared" si="264"/>
        <v>3735.6752836576861</v>
      </c>
      <c r="AD574" s="104">
        <f t="shared" ref="AD574:AD611" si="273">-(M574*N574+(P574-R574)*Q574+(T574-V574)*U574+(Y574-AA574)*Z574)/100</f>
        <v>-1110.5344833502181</v>
      </c>
    </row>
    <row r="575" spans="1:30" x14ac:dyDescent="0.25">
      <c r="A575" s="97">
        <v>-3.5</v>
      </c>
      <c r="B575" s="96">
        <v>2.7999999999997001</v>
      </c>
      <c r="C575" s="130" t="s">
        <v>23</v>
      </c>
      <c r="D575" s="113" t="s">
        <v>1</v>
      </c>
      <c r="E575" s="100">
        <f t="shared" si="265"/>
        <v>95</v>
      </c>
      <c r="F575" s="101" t="s">
        <v>20</v>
      </c>
      <c r="G575" s="119">
        <f t="shared" si="256"/>
        <v>0.555555555555582</v>
      </c>
      <c r="H575" s="115">
        <f t="shared" si="257"/>
        <v>0.23809523809524941</v>
      </c>
      <c r="I575" s="119">
        <f t="shared" si="260"/>
        <v>-3.3074999999996852</v>
      </c>
      <c r="J575" s="115">
        <f t="shared" si="261"/>
        <v>2.3624999999998879</v>
      </c>
      <c r="K575" s="103">
        <f t="shared" si="262"/>
        <v>0.4375</v>
      </c>
      <c r="L575" s="115">
        <f t="shared" si="263"/>
        <v>0.44973544973547125</v>
      </c>
      <c r="M575" s="104">
        <f t="shared" si="266"/>
        <v>3631.6137566139305</v>
      </c>
      <c r="N575" s="96">
        <f t="shared" si="258"/>
        <v>28.046218487393929</v>
      </c>
      <c r="O575" s="96">
        <f t="shared" ref="O575:O611" si="274">A575-((A575-B575)/E575)*($AG$5-$AG$10)</f>
        <v>2.7999999999996996</v>
      </c>
      <c r="P575" s="104">
        <f t="shared" ref="P575:P611" si="275">IF(O575&lt;0,IF(O575&lt;-2.174,$AG$2,O575*(10^-3)*$AG$3*(-1)),IF(O575&gt;2.174,$AG$2*(-1),O575*(10^-3)*$AG$3*(-1)))*$AG$11</f>
        <v>0</v>
      </c>
      <c r="Q575" s="103">
        <f t="shared" si="267"/>
        <v>-45</v>
      </c>
      <c r="R575" s="96">
        <f t="shared" si="268"/>
        <v>0</v>
      </c>
      <c r="S575" s="124">
        <f t="shared" si="269"/>
        <v>-3.1684210526315946</v>
      </c>
      <c r="T575" s="104">
        <f t="shared" si="270"/>
        <v>652.17391304347825</v>
      </c>
      <c r="U575" s="124">
        <f t="shared" ref="U575:U611" si="276">($AG$5/2)-$AG$7</f>
        <v>45</v>
      </c>
      <c r="V575" s="96">
        <f t="shared" ref="V575:V611" si="277">IF(S575&lt;0,IF(S575&lt;$B$10,$AG$1,$AG$1*(1-(1-(S575/$B$10))^2)),0)*$AG$8</f>
        <v>25.5</v>
      </c>
      <c r="W575" s="124">
        <f t="shared" ref="W575:W611" si="278">A575-((A575-B575)/E575)*$AK$8</f>
        <v>-2.8368421052631896</v>
      </c>
      <c r="X575" s="96">
        <f t="shared" si="259"/>
        <v>2.2913630229419391</v>
      </c>
      <c r="Y575" s="34">
        <f t="shared" si="271"/>
        <v>-446.81578947367814</v>
      </c>
      <c r="Z575" s="96">
        <f t="shared" si="272"/>
        <v>40</v>
      </c>
      <c r="AA575" s="96">
        <f t="shared" ref="AA575:AA611" si="279">IF(W575&lt;0,IF(W575&lt;$B$10,$AG$1,$AG$1*(1-(1-(W575/$B$10))^2)),0)*$AK$7</f>
        <v>17</v>
      </c>
      <c r="AC575" s="104">
        <f t="shared" si="264"/>
        <v>3794.4718801837303</v>
      </c>
      <c r="AD575" s="104">
        <f t="shared" si="273"/>
        <v>-1115.0072738782912</v>
      </c>
    </row>
    <row r="576" spans="1:30" x14ac:dyDescent="0.25">
      <c r="A576" s="97">
        <v>-3.5</v>
      </c>
      <c r="B576" s="97">
        <v>2.6999999999997</v>
      </c>
      <c r="C576" s="130" t="s">
        <v>23</v>
      </c>
      <c r="D576" s="113" t="s">
        <v>1</v>
      </c>
      <c r="E576" s="100">
        <f t="shared" si="265"/>
        <v>95</v>
      </c>
      <c r="F576" s="101" t="s">
        <v>20</v>
      </c>
      <c r="G576" s="119">
        <f t="shared" ref="G576:G608" si="280">A576/(A576-B576)</f>
        <v>0.56451612903228543</v>
      </c>
      <c r="H576" s="115">
        <f t="shared" ref="H576:H610" si="281">(A576-$B$10)/(A576-B576)</f>
        <v>0.24193548387097946</v>
      </c>
      <c r="I576" s="119">
        <f t="shared" si="260"/>
        <v>-3.2033333333330236</v>
      </c>
      <c r="J576" s="115">
        <f t="shared" si="261"/>
        <v>2.3249999999998878</v>
      </c>
      <c r="K576" s="103">
        <f t="shared" si="262"/>
        <v>0.4375</v>
      </c>
      <c r="L576" s="115">
        <f t="shared" si="263"/>
        <v>0.45698924731185009</v>
      </c>
      <c r="M576" s="104">
        <f t="shared" si="266"/>
        <v>3690.1881720431893</v>
      </c>
      <c r="N576" s="96">
        <f t="shared" ref="N576:N611" si="282">($AG$5/2)-($AG$4*$AG$1*E576^2*((3/4)*I576*(G576^4-H576^4)+(2/3)*J576*(G576^3-H576^3)+(1/2)*K576*(G576^2-H576^2)+(H576^2/2))/M576)</f>
        <v>27.692125237190567</v>
      </c>
      <c r="O576" s="96">
        <f t="shared" si="274"/>
        <v>2.6999999999996991</v>
      </c>
      <c r="P576" s="104">
        <f t="shared" si="275"/>
        <v>0</v>
      </c>
      <c r="Q576" s="103">
        <f t="shared" si="267"/>
        <v>-45</v>
      </c>
      <c r="R576" s="96">
        <f t="shared" si="268"/>
        <v>0</v>
      </c>
      <c r="S576" s="124">
        <f t="shared" si="269"/>
        <v>-3.1736842105263317</v>
      </c>
      <c r="T576" s="104">
        <f t="shared" si="270"/>
        <v>652.17391304347825</v>
      </c>
      <c r="U576" s="124">
        <f t="shared" si="276"/>
        <v>45</v>
      </c>
      <c r="V576" s="96">
        <f t="shared" si="277"/>
        <v>25.5</v>
      </c>
      <c r="W576" s="124">
        <f t="shared" si="278"/>
        <v>-2.8473684210526633</v>
      </c>
      <c r="X576" s="96">
        <f t="shared" si="259"/>
        <v>2.2808367071524653</v>
      </c>
      <c r="Y576" s="34">
        <f t="shared" si="271"/>
        <v>-444.76315789473074</v>
      </c>
      <c r="Z576" s="96">
        <f t="shared" si="272"/>
        <v>40</v>
      </c>
      <c r="AA576" s="96">
        <f t="shared" si="279"/>
        <v>17</v>
      </c>
      <c r="AC576" s="104">
        <f t="shared" si="264"/>
        <v>3855.0989271919366</v>
      </c>
      <c r="AD576" s="104">
        <f t="shared" si="273"/>
        <v>-1119.189527801866</v>
      </c>
    </row>
    <row r="577" spans="1:30" x14ac:dyDescent="0.25">
      <c r="A577" s="97">
        <v>-3.5</v>
      </c>
      <c r="B577" s="96">
        <v>2.5999999999996999</v>
      </c>
      <c r="C577" s="130" t="s">
        <v>23</v>
      </c>
      <c r="D577" s="113" t="s">
        <v>1</v>
      </c>
      <c r="E577" s="100">
        <f t="shared" si="265"/>
        <v>95</v>
      </c>
      <c r="F577" s="101" t="s">
        <v>20</v>
      </c>
      <c r="G577" s="119">
        <f t="shared" si="280"/>
        <v>0.57377049180330697</v>
      </c>
      <c r="H577" s="115">
        <f t="shared" si="281"/>
        <v>0.24590163934427442</v>
      </c>
      <c r="I577" s="119">
        <f t="shared" si="260"/>
        <v>-3.100833333333028</v>
      </c>
      <c r="J577" s="115">
        <f t="shared" si="261"/>
        <v>2.2874999999998877</v>
      </c>
      <c r="K577" s="103">
        <f t="shared" si="262"/>
        <v>0.4375</v>
      </c>
      <c r="L577" s="115">
        <f t="shared" si="263"/>
        <v>0.46448087431696294</v>
      </c>
      <c r="M577" s="104">
        <f t="shared" si="266"/>
        <v>3750.6830601094757</v>
      </c>
      <c r="N577" s="96">
        <f t="shared" si="282"/>
        <v>27.326422372226471</v>
      </c>
      <c r="O577" s="96">
        <f t="shared" si="274"/>
        <v>2.5999999999996986</v>
      </c>
      <c r="P577" s="104">
        <f t="shared" si="275"/>
        <v>0</v>
      </c>
      <c r="Q577" s="103">
        <f t="shared" si="267"/>
        <v>-45</v>
      </c>
      <c r="R577" s="96">
        <f t="shared" si="268"/>
        <v>0</v>
      </c>
      <c r="S577" s="124">
        <f t="shared" si="269"/>
        <v>-3.1789473684210687</v>
      </c>
      <c r="T577" s="104">
        <f t="shared" si="270"/>
        <v>652.17391304347825</v>
      </c>
      <c r="U577" s="124">
        <f t="shared" si="276"/>
        <v>45</v>
      </c>
      <c r="V577" s="96">
        <f t="shared" si="277"/>
        <v>25.5</v>
      </c>
      <c r="W577" s="124">
        <f t="shared" si="278"/>
        <v>-2.857894736842137</v>
      </c>
      <c r="X577" s="96">
        <f t="shared" si="259"/>
        <v>2.2703103913629916</v>
      </c>
      <c r="Y577" s="34">
        <f t="shared" si="271"/>
        <v>-442.71052631578334</v>
      </c>
      <c r="Z577" s="96">
        <f t="shared" si="272"/>
        <v>40</v>
      </c>
      <c r="AA577" s="96">
        <f t="shared" si="279"/>
        <v>17</v>
      </c>
      <c r="AC577" s="104">
        <f t="shared" si="264"/>
        <v>3917.646446837171</v>
      </c>
      <c r="AD577" s="104">
        <f t="shared" si="273"/>
        <v>-1123.0465451923162</v>
      </c>
    </row>
    <row r="578" spans="1:30" x14ac:dyDescent="0.25">
      <c r="A578" s="97">
        <v>-3.5</v>
      </c>
      <c r="B578" s="96">
        <v>2.4999999999996998</v>
      </c>
      <c r="C578" s="130" t="s">
        <v>23</v>
      </c>
      <c r="D578" s="113" t="s">
        <v>1</v>
      </c>
      <c r="E578" s="100">
        <f t="shared" si="265"/>
        <v>95</v>
      </c>
      <c r="F578" s="101" t="s">
        <v>20</v>
      </c>
      <c r="G578" s="119">
        <f t="shared" si="280"/>
        <v>0.58333333333336257</v>
      </c>
      <c r="H578" s="115">
        <f t="shared" si="281"/>
        <v>0.25000000000001249</v>
      </c>
      <c r="I578" s="119">
        <f t="shared" si="260"/>
        <v>-2.9999999999996998</v>
      </c>
      <c r="J578" s="115">
        <f t="shared" si="261"/>
        <v>2.2499999999998872</v>
      </c>
      <c r="K578" s="103">
        <f t="shared" si="262"/>
        <v>0.4375</v>
      </c>
      <c r="L578" s="115">
        <f t="shared" si="263"/>
        <v>0.47222222222224575</v>
      </c>
      <c r="M578" s="104">
        <f t="shared" si="266"/>
        <v>3813.1944444446344</v>
      </c>
      <c r="N578" s="96">
        <f t="shared" si="282"/>
        <v>26.948529411763548</v>
      </c>
      <c r="O578" s="96">
        <f t="shared" si="274"/>
        <v>2.4999999999996998</v>
      </c>
      <c r="P578" s="104">
        <f t="shared" si="275"/>
        <v>0</v>
      </c>
      <c r="Q578" s="103">
        <f t="shared" si="267"/>
        <v>-45</v>
      </c>
      <c r="R578" s="96">
        <f t="shared" si="268"/>
        <v>0</v>
      </c>
      <c r="S578" s="124">
        <f t="shared" si="269"/>
        <v>-3.1842105263158054</v>
      </c>
      <c r="T578" s="104">
        <f t="shared" si="270"/>
        <v>652.17391304347825</v>
      </c>
      <c r="U578" s="124">
        <f t="shared" si="276"/>
        <v>45</v>
      </c>
      <c r="V578" s="96">
        <f t="shared" si="277"/>
        <v>25.5</v>
      </c>
      <c r="W578" s="124">
        <f t="shared" si="278"/>
        <v>-2.8684210526316107</v>
      </c>
      <c r="X578" s="96">
        <f t="shared" si="259"/>
        <v>2.2597840755735179</v>
      </c>
      <c r="Y578" s="34">
        <f t="shared" si="271"/>
        <v>-440.657894736836</v>
      </c>
      <c r="Z578" s="96">
        <f t="shared" si="272"/>
        <v>40</v>
      </c>
      <c r="AA578" s="96">
        <f t="shared" si="279"/>
        <v>17</v>
      </c>
      <c r="AC578" s="104">
        <f t="shared" si="264"/>
        <v>3982.2104627512763</v>
      </c>
      <c r="AD578" s="104">
        <f t="shared" si="273"/>
        <v>-1126.5399293637267</v>
      </c>
    </row>
    <row r="579" spans="1:30" x14ac:dyDescent="0.25">
      <c r="A579" s="97">
        <v>-3.5</v>
      </c>
      <c r="B579" s="97">
        <v>2.3999999999997002</v>
      </c>
      <c r="C579" s="130" t="s">
        <v>23</v>
      </c>
      <c r="D579" s="113" t="s">
        <v>1</v>
      </c>
      <c r="E579" s="100">
        <f t="shared" si="265"/>
        <v>95</v>
      </c>
      <c r="F579" s="101" t="s">
        <v>20</v>
      </c>
      <c r="G579" s="119">
        <f t="shared" si="280"/>
        <v>0.59322033898308102</v>
      </c>
      <c r="H579" s="115">
        <f t="shared" si="281"/>
        <v>0.25423728813560614</v>
      </c>
      <c r="I579" s="119">
        <f t="shared" si="260"/>
        <v>-2.9008333333330385</v>
      </c>
      <c r="J579" s="115">
        <f t="shared" si="261"/>
        <v>2.2124999999998876</v>
      </c>
      <c r="K579" s="103">
        <f t="shared" si="262"/>
        <v>0.4375</v>
      </c>
      <c r="L579" s="115">
        <f t="shared" si="263"/>
        <v>0.48022598870058941</v>
      </c>
      <c r="M579" s="104">
        <f t="shared" si="266"/>
        <v>3877.8248587572593</v>
      </c>
      <c r="N579" s="96">
        <f t="shared" si="282"/>
        <v>26.557826520437498</v>
      </c>
      <c r="O579" s="96">
        <f t="shared" si="274"/>
        <v>2.3999999999997002</v>
      </c>
      <c r="P579" s="104">
        <f t="shared" si="275"/>
        <v>0</v>
      </c>
      <c r="Q579" s="103">
        <f t="shared" si="267"/>
        <v>-45</v>
      </c>
      <c r="R579" s="96">
        <f t="shared" si="268"/>
        <v>0</v>
      </c>
      <c r="S579" s="124">
        <f t="shared" si="269"/>
        <v>-3.189473684210542</v>
      </c>
      <c r="T579" s="104">
        <f t="shared" si="270"/>
        <v>652.17391304347825</v>
      </c>
      <c r="U579" s="124">
        <f t="shared" si="276"/>
        <v>45</v>
      </c>
      <c r="V579" s="96">
        <f t="shared" si="277"/>
        <v>25.5</v>
      </c>
      <c r="W579" s="124">
        <f t="shared" si="278"/>
        <v>-2.878947368421084</v>
      </c>
      <c r="X579" s="96">
        <f t="shared" si="259"/>
        <v>2.2492577597840446</v>
      </c>
      <c r="Y579" s="34">
        <f t="shared" si="271"/>
        <v>-438.60526315788877</v>
      </c>
      <c r="Z579" s="96">
        <f t="shared" si="272"/>
        <v>40</v>
      </c>
      <c r="AA579" s="96">
        <f t="shared" si="279"/>
        <v>17</v>
      </c>
      <c r="AC579" s="104">
        <f t="shared" si="264"/>
        <v>4048.8935086428492</v>
      </c>
      <c r="AD579" s="104">
        <f t="shared" si="273"/>
        <v>-1129.627154361563</v>
      </c>
    </row>
    <row r="580" spans="1:30" x14ac:dyDescent="0.25">
      <c r="A580" s="97">
        <v>-3.5</v>
      </c>
      <c r="B580" s="96">
        <v>2.2999999999997001</v>
      </c>
      <c r="C580" s="130" t="s">
        <v>23</v>
      </c>
      <c r="D580" s="113" t="s">
        <v>1</v>
      </c>
      <c r="E580" s="100">
        <f t="shared" si="265"/>
        <v>95</v>
      </c>
      <c r="F580" s="101" t="s">
        <v>20</v>
      </c>
      <c r="G580" s="119">
        <f t="shared" si="280"/>
        <v>0.60344827586210015</v>
      </c>
      <c r="H580" s="115">
        <f t="shared" si="281"/>
        <v>0.25862068965518575</v>
      </c>
      <c r="I580" s="119">
        <f t="shared" si="260"/>
        <v>-2.8033333333330437</v>
      </c>
      <c r="J580" s="115">
        <f t="shared" si="261"/>
        <v>2.1749999999998879</v>
      </c>
      <c r="K580" s="103">
        <f t="shared" si="262"/>
        <v>0.4375</v>
      </c>
      <c r="L580" s="115">
        <f t="shared" si="263"/>
        <v>0.48850574712646211</v>
      </c>
      <c r="M580" s="104">
        <f t="shared" si="266"/>
        <v>3944.6839080461814</v>
      </c>
      <c r="N580" s="96">
        <f t="shared" si="282"/>
        <v>26.153651115617439</v>
      </c>
      <c r="O580" s="96">
        <f t="shared" si="274"/>
        <v>2.2999999999997005</v>
      </c>
      <c r="P580" s="104">
        <f t="shared" si="275"/>
        <v>0</v>
      </c>
      <c r="Q580" s="103">
        <f t="shared" si="267"/>
        <v>-45</v>
      </c>
      <c r="R580" s="96">
        <f t="shared" si="268"/>
        <v>0</v>
      </c>
      <c r="S580" s="124">
        <f t="shared" si="269"/>
        <v>-3.1947368421052791</v>
      </c>
      <c r="T580" s="104">
        <f t="shared" si="270"/>
        <v>652.17391304347825</v>
      </c>
      <c r="U580" s="124">
        <f t="shared" si="276"/>
        <v>45</v>
      </c>
      <c r="V580" s="96">
        <f t="shared" si="277"/>
        <v>25.5</v>
      </c>
      <c r="W580" s="124">
        <f t="shared" si="278"/>
        <v>-2.8894736842105577</v>
      </c>
      <c r="X580" s="96">
        <f t="shared" si="259"/>
        <v>2.2387314439945709</v>
      </c>
      <c r="Y580" s="34">
        <f t="shared" si="271"/>
        <v>-436.55263157894132</v>
      </c>
      <c r="Z580" s="96">
        <f t="shared" si="272"/>
        <v>40</v>
      </c>
      <c r="AA580" s="96">
        <f t="shared" si="279"/>
        <v>17</v>
      </c>
      <c r="AC580" s="104">
        <f t="shared" si="264"/>
        <v>4117.8051895107183</v>
      </c>
      <c r="AD580" s="104">
        <f t="shared" si="273"/>
        <v>-1132.2610751622904</v>
      </c>
    </row>
    <row r="581" spans="1:30" x14ac:dyDescent="0.25">
      <c r="A581" s="97">
        <v>-3.5</v>
      </c>
      <c r="B581" s="96">
        <v>2.1999999999997</v>
      </c>
      <c r="C581" s="130" t="s">
        <v>23</v>
      </c>
      <c r="D581" s="113" t="s">
        <v>1</v>
      </c>
      <c r="E581" s="100">
        <f t="shared" si="265"/>
        <v>95</v>
      </c>
      <c r="F581" s="101" t="s">
        <v>20</v>
      </c>
      <c r="G581" s="119">
        <f t="shared" si="280"/>
        <v>0.61403508771933057</v>
      </c>
      <c r="H581" s="115">
        <f t="shared" si="281"/>
        <v>0.26315789473685597</v>
      </c>
      <c r="I581" s="119">
        <f t="shared" si="260"/>
        <v>-2.7074999999997149</v>
      </c>
      <c r="J581" s="115">
        <f t="shared" si="261"/>
        <v>2.1374999999998878</v>
      </c>
      <c r="K581" s="103">
        <f t="shared" si="262"/>
        <v>0.4375</v>
      </c>
      <c r="L581" s="115">
        <f t="shared" si="263"/>
        <v>0.49707602339183921</v>
      </c>
      <c r="M581" s="104">
        <f t="shared" si="266"/>
        <v>4013.8888888891015</v>
      </c>
      <c r="N581" s="96">
        <f t="shared" si="282"/>
        <v>25.735294117645775</v>
      </c>
      <c r="O581" s="96">
        <f t="shared" si="274"/>
        <v>2.1999999999997</v>
      </c>
      <c r="P581" s="104">
        <f t="shared" si="275"/>
        <v>0</v>
      </c>
      <c r="Q581" s="103">
        <f t="shared" si="267"/>
        <v>-45</v>
      </c>
      <c r="R581" s="96">
        <f t="shared" si="268"/>
        <v>0</v>
      </c>
      <c r="S581" s="124">
        <f t="shared" si="269"/>
        <v>-3.2000000000000157</v>
      </c>
      <c r="T581" s="104">
        <f t="shared" si="270"/>
        <v>652.17391304347825</v>
      </c>
      <c r="U581" s="124">
        <f t="shared" si="276"/>
        <v>45</v>
      </c>
      <c r="V581" s="96">
        <f t="shared" si="277"/>
        <v>25.5</v>
      </c>
      <c r="W581" s="124">
        <f t="shared" si="278"/>
        <v>-2.9000000000000314</v>
      </c>
      <c r="X581" s="96">
        <f t="shared" si="259"/>
        <v>2.2282051282050972</v>
      </c>
      <c r="Y581" s="34">
        <f t="shared" si="271"/>
        <v>-434.49999999999392</v>
      </c>
      <c r="Z581" s="96">
        <f t="shared" si="272"/>
        <v>40</v>
      </c>
      <c r="AA581" s="96">
        <f t="shared" si="279"/>
        <v>17</v>
      </c>
      <c r="AC581" s="104">
        <f t="shared" si="264"/>
        <v>4189.0628019325859</v>
      </c>
      <c r="AD581" s="104">
        <f t="shared" si="273"/>
        <v>-1134.389371980682</v>
      </c>
    </row>
    <row r="582" spans="1:30" x14ac:dyDescent="0.25">
      <c r="A582" s="97">
        <v>-3.5</v>
      </c>
      <c r="B582" s="115">
        <v>2.1739999999999999</v>
      </c>
      <c r="C582" s="130" t="s">
        <v>23</v>
      </c>
      <c r="D582" s="113" t="s">
        <v>1</v>
      </c>
      <c r="E582" s="100">
        <f t="shared" si="265"/>
        <v>95</v>
      </c>
      <c r="F582" s="101" t="s">
        <v>20</v>
      </c>
      <c r="G582" s="119">
        <f t="shared" si="280"/>
        <v>0.61684878392668319</v>
      </c>
      <c r="H582" s="115">
        <f t="shared" si="281"/>
        <v>0.2643637645400071</v>
      </c>
      <c r="I582" s="119">
        <f t="shared" si="260"/>
        <v>-2.6828563333333331</v>
      </c>
      <c r="J582" s="115">
        <f t="shared" si="261"/>
        <v>2.1277500000000007</v>
      </c>
      <c r="K582" s="103">
        <f t="shared" si="262"/>
        <v>0.4375</v>
      </c>
      <c r="L582" s="115">
        <f t="shared" si="263"/>
        <v>0.49935377746445797</v>
      </c>
      <c r="M582" s="104">
        <f t="shared" si="266"/>
        <v>4032.2817530254979</v>
      </c>
      <c r="N582" s="96">
        <f t="shared" si="282"/>
        <v>25.62410582844344</v>
      </c>
      <c r="O582" s="96">
        <f t="shared" si="274"/>
        <v>2.1739999999999995</v>
      </c>
      <c r="P582" s="104">
        <f t="shared" si="275"/>
        <v>0</v>
      </c>
      <c r="Q582" s="103">
        <f t="shared" si="267"/>
        <v>-45</v>
      </c>
      <c r="R582" s="96">
        <f t="shared" si="268"/>
        <v>0</v>
      </c>
      <c r="S582" s="124">
        <f t="shared" si="269"/>
        <v>-3.2013684210526314</v>
      </c>
      <c r="T582" s="104">
        <f t="shared" si="270"/>
        <v>652.17391304347825</v>
      </c>
      <c r="U582" s="124">
        <f t="shared" si="276"/>
        <v>45</v>
      </c>
      <c r="V582" s="96">
        <f t="shared" si="277"/>
        <v>25.5</v>
      </c>
      <c r="W582" s="124">
        <f t="shared" si="278"/>
        <v>-2.9027368421052633</v>
      </c>
      <c r="X582" s="96">
        <f t="shared" si="259"/>
        <v>2.2254682860998654</v>
      </c>
      <c r="Y582" s="34">
        <f t="shared" si="271"/>
        <v>-433.96631578947381</v>
      </c>
      <c r="Z582" s="96">
        <f t="shared" si="272"/>
        <v>40</v>
      </c>
      <c r="AA582" s="96">
        <f t="shared" si="279"/>
        <v>17</v>
      </c>
      <c r="AC582" s="104">
        <f t="shared" si="264"/>
        <v>4207.9893502795021</v>
      </c>
      <c r="AD582" s="104">
        <f t="shared" si="273"/>
        <v>-1134.8528782500437</v>
      </c>
    </row>
    <row r="583" spans="1:30" x14ac:dyDescent="0.25">
      <c r="A583" s="97">
        <v>-3.5</v>
      </c>
      <c r="B583" s="96">
        <v>2.1</v>
      </c>
      <c r="C583" s="130" t="s">
        <v>23</v>
      </c>
      <c r="D583" s="113" t="s">
        <v>1</v>
      </c>
      <c r="E583" s="100">
        <f t="shared" si="265"/>
        <v>95</v>
      </c>
      <c r="F583" s="101" t="s">
        <v>20</v>
      </c>
      <c r="G583" s="119">
        <f t="shared" si="280"/>
        <v>0.625</v>
      </c>
      <c r="H583" s="115">
        <f t="shared" si="281"/>
        <v>0.26785714285714285</v>
      </c>
      <c r="I583" s="119">
        <f t="shared" si="260"/>
        <v>-2.6133333333333328</v>
      </c>
      <c r="J583" s="115">
        <f t="shared" si="261"/>
        <v>2.1000000000000005</v>
      </c>
      <c r="K583" s="103">
        <f t="shared" si="262"/>
        <v>0.4375</v>
      </c>
      <c r="L583" s="115">
        <f t="shared" si="263"/>
        <v>0.50595238095238115</v>
      </c>
      <c r="M583" s="104">
        <f t="shared" si="266"/>
        <v>4085.565476190478</v>
      </c>
      <c r="N583" s="96">
        <f t="shared" si="282"/>
        <v>25.301995798319322</v>
      </c>
      <c r="O583" s="96">
        <f t="shared" si="274"/>
        <v>2.0999999999999996</v>
      </c>
      <c r="P583" s="104">
        <f t="shared" si="275"/>
        <v>0</v>
      </c>
      <c r="Q583" s="103">
        <f t="shared" si="267"/>
        <v>-45</v>
      </c>
      <c r="R583" s="96">
        <f t="shared" si="268"/>
        <v>0</v>
      </c>
      <c r="S583" s="124">
        <f t="shared" si="269"/>
        <v>-3.2052631578947368</v>
      </c>
      <c r="T583" s="104">
        <f t="shared" si="270"/>
        <v>652.17391304347825</v>
      </c>
      <c r="U583" s="124">
        <f t="shared" si="276"/>
        <v>45</v>
      </c>
      <c r="V583" s="96">
        <f t="shared" si="277"/>
        <v>25.5</v>
      </c>
      <c r="W583" s="124">
        <f t="shared" si="278"/>
        <v>-2.9105263157894736</v>
      </c>
      <c r="X583" s="96">
        <f t="shared" si="259"/>
        <v>2.217678812415655</v>
      </c>
      <c r="Y583" s="34">
        <f t="shared" si="271"/>
        <v>-432.44736842105272</v>
      </c>
      <c r="Z583" s="96">
        <f t="shared" si="272"/>
        <v>40</v>
      </c>
      <c r="AA583" s="96">
        <f t="shared" si="279"/>
        <v>17</v>
      </c>
      <c r="AC583" s="104">
        <f t="shared" si="264"/>
        <v>4262.7920208129035</v>
      </c>
      <c r="AD583" s="104">
        <f t="shared" si="273"/>
        <v>-1135.9539186244438</v>
      </c>
    </row>
    <row r="584" spans="1:30" x14ac:dyDescent="0.25">
      <c r="A584" s="97">
        <v>-3.5</v>
      </c>
      <c r="B584" s="96">
        <v>2</v>
      </c>
      <c r="C584" s="130" t="s">
        <v>23</v>
      </c>
      <c r="D584" s="113" t="s">
        <v>1</v>
      </c>
      <c r="E584" s="100">
        <f t="shared" si="265"/>
        <v>95</v>
      </c>
      <c r="F584" s="101" t="s">
        <v>20</v>
      </c>
      <c r="G584" s="119">
        <f t="shared" si="280"/>
        <v>0.63636363636363635</v>
      </c>
      <c r="H584" s="115">
        <f t="shared" si="281"/>
        <v>0.27272727272727271</v>
      </c>
      <c r="I584" s="119">
        <f t="shared" si="260"/>
        <v>-2.5208333333333335</v>
      </c>
      <c r="J584" s="115">
        <f t="shared" si="261"/>
        <v>2.0625</v>
      </c>
      <c r="K584" s="103">
        <f t="shared" si="262"/>
        <v>0.4375</v>
      </c>
      <c r="L584" s="115">
        <f t="shared" si="263"/>
        <v>0.51515151515151514</v>
      </c>
      <c r="M584" s="104">
        <f t="shared" si="266"/>
        <v>4159.848484848485</v>
      </c>
      <c r="N584" s="96">
        <f t="shared" si="282"/>
        <v>24.852941176470598</v>
      </c>
      <c r="O584" s="96">
        <f t="shared" si="274"/>
        <v>2</v>
      </c>
      <c r="P584" s="104">
        <f t="shared" si="275"/>
        <v>0</v>
      </c>
      <c r="Q584" s="103">
        <f t="shared" si="267"/>
        <v>-45</v>
      </c>
      <c r="R584" s="96">
        <f t="shared" si="268"/>
        <v>0</v>
      </c>
      <c r="S584" s="124">
        <f t="shared" si="269"/>
        <v>-3.2105263157894735</v>
      </c>
      <c r="T584" s="104">
        <f t="shared" si="270"/>
        <v>652.17391304347825</v>
      </c>
      <c r="U584" s="124">
        <f t="shared" si="276"/>
        <v>45</v>
      </c>
      <c r="V584" s="96">
        <f t="shared" si="277"/>
        <v>25.5</v>
      </c>
      <c r="W584" s="124">
        <f t="shared" si="278"/>
        <v>-2.9210526315789473</v>
      </c>
      <c r="X584" s="96">
        <f t="shared" si="259"/>
        <v>2.2071524966261813</v>
      </c>
      <c r="Y584" s="34">
        <f t="shared" si="271"/>
        <v>-430.39473684210532</v>
      </c>
      <c r="Z584" s="96">
        <f t="shared" si="272"/>
        <v>40</v>
      </c>
      <c r="AA584" s="96">
        <f t="shared" si="279"/>
        <v>17</v>
      </c>
      <c r="AC584" s="104">
        <f t="shared" si="264"/>
        <v>4339.127661049858</v>
      </c>
      <c r="AD584" s="104">
        <f t="shared" si="273"/>
        <v>-1136.8900631024205</v>
      </c>
    </row>
    <row r="585" spans="1:30" x14ac:dyDescent="0.25">
      <c r="A585" s="97">
        <v>-3.5</v>
      </c>
      <c r="B585" s="96">
        <v>1.9</v>
      </c>
      <c r="C585" s="130" t="s">
        <v>23</v>
      </c>
      <c r="D585" s="113" t="s">
        <v>1</v>
      </c>
      <c r="E585" s="100">
        <f t="shared" si="265"/>
        <v>95</v>
      </c>
      <c r="F585" s="101" t="s">
        <v>20</v>
      </c>
      <c r="G585" s="119">
        <f t="shared" si="280"/>
        <v>0.64814814814814814</v>
      </c>
      <c r="H585" s="115">
        <f t="shared" si="281"/>
        <v>0.27777777777777773</v>
      </c>
      <c r="I585" s="119">
        <f t="shared" si="260"/>
        <v>-2.4300000000000002</v>
      </c>
      <c r="J585" s="115">
        <f t="shared" si="261"/>
        <v>2.0249999999999995</v>
      </c>
      <c r="K585" s="103">
        <f t="shared" si="262"/>
        <v>0.4375</v>
      </c>
      <c r="L585" s="115">
        <f t="shared" si="263"/>
        <v>0.52469135802469102</v>
      </c>
      <c r="M585" s="104">
        <f t="shared" si="266"/>
        <v>4236.8827160493802</v>
      </c>
      <c r="N585" s="96">
        <f t="shared" si="282"/>
        <v>24.387254901960791</v>
      </c>
      <c r="O585" s="96">
        <f t="shared" si="274"/>
        <v>1.9000000000000004</v>
      </c>
      <c r="P585" s="104">
        <f t="shared" si="275"/>
        <v>0</v>
      </c>
      <c r="Q585" s="103">
        <f t="shared" si="267"/>
        <v>-45</v>
      </c>
      <c r="R585" s="96">
        <f t="shared" si="268"/>
        <v>0</v>
      </c>
      <c r="S585" s="124">
        <f t="shared" si="269"/>
        <v>-3.2157894736842105</v>
      </c>
      <c r="T585" s="104">
        <f t="shared" si="270"/>
        <v>652.17391304347825</v>
      </c>
      <c r="U585" s="124">
        <f t="shared" si="276"/>
        <v>45</v>
      </c>
      <c r="V585" s="96">
        <f t="shared" si="277"/>
        <v>25.5</v>
      </c>
      <c r="W585" s="124">
        <f t="shared" si="278"/>
        <v>-2.9315789473684211</v>
      </c>
      <c r="X585" s="96">
        <f t="shared" si="259"/>
        <v>2.1966261808367076</v>
      </c>
      <c r="Y585" s="34">
        <f t="shared" si="271"/>
        <v>-428.34210526315803</v>
      </c>
      <c r="Z585" s="96">
        <f t="shared" si="272"/>
        <v>40</v>
      </c>
      <c r="AA585" s="96">
        <f t="shared" si="279"/>
        <v>17</v>
      </c>
      <c r="AC585" s="104">
        <f t="shared" si="264"/>
        <v>4418.2145238296998</v>
      </c>
      <c r="AD585" s="104">
        <f t="shared" si="273"/>
        <v>-1137.1258066243838</v>
      </c>
    </row>
    <row r="586" spans="1:30" x14ac:dyDescent="0.25">
      <c r="A586" s="97">
        <v>-3.5</v>
      </c>
      <c r="B586" s="96">
        <v>1.8</v>
      </c>
      <c r="C586" s="130" t="s">
        <v>23</v>
      </c>
      <c r="D586" s="113" t="s">
        <v>1</v>
      </c>
      <c r="E586" s="100">
        <f t="shared" si="265"/>
        <v>95</v>
      </c>
      <c r="F586" s="101" t="s">
        <v>20</v>
      </c>
      <c r="G586" s="119">
        <f t="shared" si="280"/>
        <v>0.66037735849056611</v>
      </c>
      <c r="H586" s="115">
        <f t="shared" si="281"/>
        <v>0.28301886792452829</v>
      </c>
      <c r="I586" s="119">
        <f t="shared" si="260"/>
        <v>-2.3408333333333333</v>
      </c>
      <c r="J586" s="115">
        <f t="shared" si="261"/>
        <v>1.9875000000000003</v>
      </c>
      <c r="K586" s="103">
        <f t="shared" si="262"/>
        <v>0.4375</v>
      </c>
      <c r="L586" s="115">
        <f t="shared" si="263"/>
        <v>0.53459119496855356</v>
      </c>
      <c r="M586" s="104">
        <f t="shared" si="266"/>
        <v>4316.8238993710702</v>
      </c>
      <c r="N586" s="96">
        <f t="shared" si="282"/>
        <v>23.903995560488347</v>
      </c>
      <c r="O586" s="96">
        <f t="shared" si="274"/>
        <v>1.7999999999999998</v>
      </c>
      <c r="P586" s="104">
        <f t="shared" si="275"/>
        <v>0</v>
      </c>
      <c r="Q586" s="103">
        <f t="shared" si="267"/>
        <v>-45</v>
      </c>
      <c r="R586" s="96">
        <f t="shared" si="268"/>
        <v>0</v>
      </c>
      <c r="S586" s="124">
        <f t="shared" si="269"/>
        <v>-3.2210526315789476</v>
      </c>
      <c r="T586" s="104">
        <f t="shared" si="270"/>
        <v>652.17391304347825</v>
      </c>
      <c r="U586" s="124">
        <f t="shared" si="276"/>
        <v>45</v>
      </c>
      <c r="V586" s="96">
        <f t="shared" si="277"/>
        <v>25.5</v>
      </c>
      <c r="W586" s="124">
        <f t="shared" si="278"/>
        <v>-2.9421052631578948</v>
      </c>
      <c r="X586" s="96">
        <f t="shared" si="259"/>
        <v>2.1860998650472339</v>
      </c>
      <c r="Y586" s="34">
        <f t="shared" si="271"/>
        <v>-426.28947368421058</v>
      </c>
      <c r="Z586" s="96">
        <f t="shared" si="272"/>
        <v>40</v>
      </c>
      <c r="AA586" s="96">
        <f t="shared" si="279"/>
        <v>17</v>
      </c>
      <c r="AC586" s="104">
        <f t="shared" si="264"/>
        <v>4500.2083387303373</v>
      </c>
      <c r="AD586" s="104">
        <f t="shared" si="273"/>
        <v>-1136.5808646556416</v>
      </c>
    </row>
    <row r="587" spans="1:30" x14ac:dyDescent="0.25">
      <c r="A587" s="97">
        <v>-3.5</v>
      </c>
      <c r="B587" s="96">
        <v>1.7</v>
      </c>
      <c r="C587" s="130" t="s">
        <v>23</v>
      </c>
      <c r="D587" s="113" t="s">
        <v>1</v>
      </c>
      <c r="E587" s="100">
        <f t="shared" si="265"/>
        <v>95</v>
      </c>
      <c r="F587" s="101" t="s">
        <v>20</v>
      </c>
      <c r="G587" s="119">
        <f t="shared" si="280"/>
        <v>0.67307692307692302</v>
      </c>
      <c r="H587" s="115">
        <f t="shared" si="281"/>
        <v>0.28846153846153844</v>
      </c>
      <c r="I587" s="119">
        <f t="shared" si="260"/>
        <v>-2.2533333333333334</v>
      </c>
      <c r="J587" s="115">
        <f t="shared" si="261"/>
        <v>1.9499999999999997</v>
      </c>
      <c r="K587" s="103">
        <f t="shared" si="262"/>
        <v>0.4375</v>
      </c>
      <c r="L587" s="115">
        <f t="shared" si="263"/>
        <v>0.54487179487179471</v>
      </c>
      <c r="M587" s="104">
        <f t="shared" si="266"/>
        <v>4399.8397435897423</v>
      </c>
      <c r="N587" s="96">
        <f t="shared" si="282"/>
        <v>23.402149321266972</v>
      </c>
      <c r="O587" s="96">
        <f t="shared" si="274"/>
        <v>1.7000000000000002</v>
      </c>
      <c r="P587" s="104">
        <f t="shared" si="275"/>
        <v>0</v>
      </c>
      <c r="Q587" s="103">
        <f t="shared" si="267"/>
        <v>-45</v>
      </c>
      <c r="R587" s="96">
        <f t="shared" si="268"/>
        <v>0</v>
      </c>
      <c r="S587" s="124">
        <f t="shared" si="269"/>
        <v>-3.2263157894736842</v>
      </c>
      <c r="T587" s="104">
        <f t="shared" si="270"/>
        <v>652.17391304347825</v>
      </c>
      <c r="U587" s="124">
        <f t="shared" si="276"/>
        <v>45</v>
      </c>
      <c r="V587" s="96">
        <f t="shared" si="277"/>
        <v>25.5</v>
      </c>
      <c r="W587" s="124">
        <f t="shared" si="278"/>
        <v>-2.9526315789473685</v>
      </c>
      <c r="X587" s="96">
        <f t="shared" si="259"/>
        <v>2.1755735492577601</v>
      </c>
      <c r="Y587" s="34">
        <f t="shared" si="271"/>
        <v>-424.23684210526318</v>
      </c>
      <c r="Z587" s="96">
        <f t="shared" si="272"/>
        <v>40</v>
      </c>
      <c r="AA587" s="96">
        <f t="shared" si="279"/>
        <v>17</v>
      </c>
      <c r="AC587" s="104">
        <f t="shared" si="264"/>
        <v>4585.276814527957</v>
      </c>
      <c r="AD587" s="104">
        <f t="shared" si="273"/>
        <v>-1135.1655907187812</v>
      </c>
    </row>
    <row r="588" spans="1:30" x14ac:dyDescent="0.25">
      <c r="A588" s="97">
        <v>-3.5</v>
      </c>
      <c r="B588" s="96">
        <v>1.6</v>
      </c>
      <c r="C588" s="130" t="s">
        <v>23</v>
      </c>
      <c r="D588" s="113" t="s">
        <v>1</v>
      </c>
      <c r="E588" s="100">
        <f t="shared" si="265"/>
        <v>95</v>
      </c>
      <c r="F588" s="101" t="s">
        <v>20</v>
      </c>
      <c r="G588" s="119">
        <f t="shared" si="280"/>
        <v>0.68627450980392157</v>
      </c>
      <c r="H588" s="115">
        <f t="shared" si="281"/>
        <v>0.29411764705882354</v>
      </c>
      <c r="I588" s="119">
        <f t="shared" si="260"/>
        <v>-2.1675</v>
      </c>
      <c r="J588" s="115">
        <f t="shared" si="261"/>
        <v>1.9125000000000005</v>
      </c>
      <c r="K588" s="103">
        <f t="shared" si="262"/>
        <v>0.4375</v>
      </c>
      <c r="L588" s="115">
        <f t="shared" si="263"/>
        <v>0.5555555555555558</v>
      </c>
      <c r="M588" s="104">
        <f t="shared" si="266"/>
        <v>4486.1111111111131</v>
      </c>
      <c r="N588" s="96">
        <f t="shared" si="282"/>
        <v>22.880622837370229</v>
      </c>
      <c r="O588" s="96">
        <f t="shared" si="274"/>
        <v>1.5999999999999996</v>
      </c>
      <c r="P588" s="104">
        <f t="shared" si="275"/>
        <v>0</v>
      </c>
      <c r="Q588" s="103">
        <f t="shared" si="267"/>
        <v>-45</v>
      </c>
      <c r="R588" s="96">
        <f t="shared" si="268"/>
        <v>0</v>
      </c>
      <c r="S588" s="124">
        <f t="shared" si="269"/>
        <v>-3.2315789473684209</v>
      </c>
      <c r="T588" s="104">
        <f t="shared" si="270"/>
        <v>652.17391304347825</v>
      </c>
      <c r="U588" s="124">
        <f t="shared" si="276"/>
        <v>45</v>
      </c>
      <c r="V588" s="96">
        <f t="shared" si="277"/>
        <v>25.5</v>
      </c>
      <c r="W588" s="124">
        <f t="shared" si="278"/>
        <v>-2.9631578947368422</v>
      </c>
      <c r="X588" s="96">
        <f t="shared" ref="X588:X611" si="283">W588+$AK$9</f>
        <v>2.1650472334682864</v>
      </c>
      <c r="Y588" s="34">
        <f t="shared" si="271"/>
        <v>-422.18421052631589</v>
      </c>
      <c r="Z588" s="96">
        <f t="shared" si="272"/>
        <v>40</v>
      </c>
      <c r="AA588" s="96">
        <f t="shared" si="279"/>
        <v>17</v>
      </c>
      <c r="AC588" s="104">
        <f t="shared" si="264"/>
        <v>4673.6008136282753</v>
      </c>
      <c r="AD588" s="104">
        <f t="shared" si="273"/>
        <v>-1132.7797400577315</v>
      </c>
    </row>
    <row r="589" spans="1:30" x14ac:dyDescent="0.25">
      <c r="A589" s="97">
        <v>-3.5</v>
      </c>
      <c r="B589" s="96">
        <v>1.5</v>
      </c>
      <c r="C589" s="130" t="s">
        <v>23</v>
      </c>
      <c r="D589" s="113" t="s">
        <v>1</v>
      </c>
      <c r="E589" s="100">
        <f t="shared" si="265"/>
        <v>95</v>
      </c>
      <c r="F589" s="101" t="s">
        <v>20</v>
      </c>
      <c r="G589" s="119">
        <f t="shared" si="280"/>
        <v>0.7</v>
      </c>
      <c r="H589" s="115">
        <f t="shared" si="281"/>
        <v>0.3</v>
      </c>
      <c r="I589" s="119">
        <f t="shared" si="260"/>
        <v>-2.0833333333333335</v>
      </c>
      <c r="J589" s="115">
        <f t="shared" si="261"/>
        <v>1.875</v>
      </c>
      <c r="K589" s="103">
        <f t="shared" si="262"/>
        <v>0.4375</v>
      </c>
      <c r="L589" s="115">
        <f t="shared" si="263"/>
        <v>0.56666666666666665</v>
      </c>
      <c r="M589" s="104">
        <f t="shared" si="266"/>
        <v>4575.833333333333</v>
      </c>
      <c r="N589" s="96">
        <f t="shared" si="282"/>
        <v>22.338235294117656</v>
      </c>
      <c r="O589" s="96">
        <f t="shared" si="274"/>
        <v>1.5</v>
      </c>
      <c r="P589" s="104">
        <f t="shared" si="275"/>
        <v>0</v>
      </c>
      <c r="Q589" s="103">
        <f t="shared" si="267"/>
        <v>-45</v>
      </c>
      <c r="R589" s="96">
        <f t="shared" si="268"/>
        <v>0</v>
      </c>
      <c r="S589" s="124">
        <f t="shared" si="269"/>
        <v>-3.236842105263158</v>
      </c>
      <c r="T589" s="104">
        <f t="shared" si="270"/>
        <v>652.17391304347825</v>
      </c>
      <c r="U589" s="124">
        <f t="shared" si="276"/>
        <v>45</v>
      </c>
      <c r="V589" s="96">
        <f t="shared" si="277"/>
        <v>25.5</v>
      </c>
      <c r="W589" s="124">
        <f t="shared" si="278"/>
        <v>-2.9736842105263159</v>
      </c>
      <c r="X589" s="96">
        <f t="shared" si="283"/>
        <v>2.1545209176788127</v>
      </c>
      <c r="Y589" s="34">
        <f t="shared" si="271"/>
        <v>-420.1315789473685</v>
      </c>
      <c r="Z589" s="96">
        <f t="shared" si="272"/>
        <v>40</v>
      </c>
      <c r="AA589" s="96">
        <f t="shared" si="279"/>
        <v>17</v>
      </c>
      <c r="AC589" s="104">
        <f t="shared" si="264"/>
        <v>4765.3756674294427</v>
      </c>
      <c r="AD589" s="104">
        <f t="shared" si="273"/>
        <v>-1129.3110459572847</v>
      </c>
    </row>
    <row r="590" spans="1:30" x14ac:dyDescent="0.25">
      <c r="A590" s="97">
        <v>-3.5</v>
      </c>
      <c r="B590" s="96">
        <v>1.4</v>
      </c>
      <c r="C590" s="130" t="s">
        <v>23</v>
      </c>
      <c r="D590" s="113" t="s">
        <v>1</v>
      </c>
      <c r="E590" s="100">
        <f t="shared" si="265"/>
        <v>95</v>
      </c>
      <c r="F590" s="101" t="s">
        <v>20</v>
      </c>
      <c r="G590" s="119">
        <f t="shared" si="280"/>
        <v>0.71428571428571419</v>
      </c>
      <c r="H590" s="115">
        <f t="shared" si="281"/>
        <v>0.30612244897959179</v>
      </c>
      <c r="I590" s="119">
        <f t="shared" si="260"/>
        <v>-2.0008333333333339</v>
      </c>
      <c r="J590" s="115">
        <f t="shared" si="261"/>
        <v>1.8374999999999995</v>
      </c>
      <c r="K590" s="103">
        <f t="shared" si="262"/>
        <v>0.4375</v>
      </c>
      <c r="L590" s="115">
        <f t="shared" si="263"/>
        <v>0.57823129251700656</v>
      </c>
      <c r="M590" s="104">
        <f t="shared" si="266"/>
        <v>4669.2176870748281</v>
      </c>
      <c r="N590" s="96">
        <f t="shared" si="282"/>
        <v>21.773709483793535</v>
      </c>
      <c r="O590" s="96">
        <f t="shared" si="274"/>
        <v>1.4000000000000004</v>
      </c>
      <c r="P590" s="104">
        <f t="shared" si="275"/>
        <v>0</v>
      </c>
      <c r="Q590" s="103">
        <f t="shared" si="267"/>
        <v>-45</v>
      </c>
      <c r="R590" s="96">
        <f t="shared" si="268"/>
        <v>0</v>
      </c>
      <c r="S590" s="124">
        <f t="shared" si="269"/>
        <v>-3.2421052631578946</v>
      </c>
      <c r="T590" s="104">
        <f t="shared" si="270"/>
        <v>652.17391304347825</v>
      </c>
      <c r="U590" s="124">
        <f t="shared" si="276"/>
        <v>45</v>
      </c>
      <c r="V590" s="96">
        <f t="shared" si="277"/>
        <v>25.5</v>
      </c>
      <c r="W590" s="124">
        <f t="shared" si="278"/>
        <v>-2.9842105263157892</v>
      </c>
      <c r="X590" s="96">
        <f t="shared" si="283"/>
        <v>2.1439946018893394</v>
      </c>
      <c r="Y590" s="34">
        <f t="shared" si="271"/>
        <v>-418.07894736842115</v>
      </c>
      <c r="Z590" s="96">
        <f t="shared" si="272"/>
        <v>40</v>
      </c>
      <c r="AA590" s="96">
        <f t="shared" si="279"/>
        <v>17</v>
      </c>
      <c r="AC590" s="104">
        <f t="shared" si="264"/>
        <v>4860.8126527498853</v>
      </c>
      <c r="AD590" s="104">
        <f t="shared" si="273"/>
        <v>-1124.6335762717738</v>
      </c>
    </row>
    <row r="591" spans="1:30" x14ac:dyDescent="0.25">
      <c r="A591" s="97">
        <v>-3.5</v>
      </c>
      <c r="B591" s="96">
        <v>1.3</v>
      </c>
      <c r="C591" s="130" t="s">
        <v>23</v>
      </c>
      <c r="D591" s="113" t="s">
        <v>1</v>
      </c>
      <c r="E591" s="100">
        <f t="shared" si="265"/>
        <v>95</v>
      </c>
      <c r="F591" s="101" t="s">
        <v>20</v>
      </c>
      <c r="G591" s="119">
        <f t="shared" si="280"/>
        <v>0.72916666666666674</v>
      </c>
      <c r="H591" s="115">
        <f t="shared" si="281"/>
        <v>0.3125</v>
      </c>
      <c r="I591" s="119">
        <f t="shared" si="260"/>
        <v>-1.92</v>
      </c>
      <c r="J591" s="115">
        <f t="shared" si="261"/>
        <v>1.8000000000000003</v>
      </c>
      <c r="K591" s="103">
        <f t="shared" si="262"/>
        <v>0.4375</v>
      </c>
      <c r="L591" s="115">
        <f t="shared" si="263"/>
        <v>0.5902777777777779</v>
      </c>
      <c r="M591" s="104">
        <f t="shared" si="266"/>
        <v>4766.4930555555566</v>
      </c>
      <c r="N591" s="96">
        <f t="shared" si="282"/>
        <v>21.18566176470587</v>
      </c>
      <c r="O591" s="96">
        <f t="shared" si="274"/>
        <v>1.2999999999999998</v>
      </c>
      <c r="P591" s="104">
        <f t="shared" si="275"/>
        <v>0</v>
      </c>
      <c r="Q591" s="103">
        <f t="shared" si="267"/>
        <v>-45</v>
      </c>
      <c r="R591" s="96">
        <f t="shared" si="268"/>
        <v>0</v>
      </c>
      <c r="S591" s="124">
        <f t="shared" si="269"/>
        <v>-3.2473684210526317</v>
      </c>
      <c r="T591" s="104">
        <f t="shared" si="270"/>
        <v>652.17391304347825</v>
      </c>
      <c r="U591" s="124">
        <f t="shared" si="276"/>
        <v>45</v>
      </c>
      <c r="V591" s="96">
        <f t="shared" si="277"/>
        <v>25.5</v>
      </c>
      <c r="W591" s="124">
        <f t="shared" si="278"/>
        <v>-2.9947368421052634</v>
      </c>
      <c r="X591" s="96">
        <f t="shared" si="283"/>
        <v>2.1334682860998653</v>
      </c>
      <c r="Y591" s="34">
        <f t="shared" si="271"/>
        <v>-416.02631578947376</v>
      </c>
      <c r="Z591" s="96">
        <f t="shared" si="272"/>
        <v>40</v>
      </c>
      <c r="AA591" s="96">
        <f t="shared" si="279"/>
        <v>17</v>
      </c>
      <c r="AC591" s="104">
        <f t="shared" si="264"/>
        <v>4960.1406528095613</v>
      </c>
      <c r="AD591" s="104">
        <f t="shared" si="273"/>
        <v>-1118.6058313419699</v>
      </c>
    </row>
    <row r="592" spans="1:30" x14ac:dyDescent="0.25">
      <c r="A592" s="97">
        <v>-3.5</v>
      </c>
      <c r="B592" s="96">
        <v>1.2</v>
      </c>
      <c r="C592" s="130" t="s">
        <v>23</v>
      </c>
      <c r="D592" s="113" t="s">
        <v>1</v>
      </c>
      <c r="E592" s="100">
        <f t="shared" si="265"/>
        <v>95</v>
      </c>
      <c r="F592" s="101" t="s">
        <v>20</v>
      </c>
      <c r="G592" s="119">
        <f t="shared" si="280"/>
        <v>0.74468085106382975</v>
      </c>
      <c r="H592" s="115">
        <f t="shared" si="281"/>
        <v>0.31914893617021273</v>
      </c>
      <c r="I592" s="119">
        <f t="shared" si="260"/>
        <v>-1.8408333333333335</v>
      </c>
      <c r="J592" s="115">
        <f t="shared" si="261"/>
        <v>1.7624999999999997</v>
      </c>
      <c r="K592" s="103">
        <f t="shared" si="262"/>
        <v>0.4375</v>
      </c>
      <c r="L592" s="115">
        <f t="shared" si="263"/>
        <v>0.60283687943262398</v>
      </c>
      <c r="M592" s="104">
        <f t="shared" si="266"/>
        <v>4867.9078014184388</v>
      </c>
      <c r="N592" s="96">
        <f t="shared" si="282"/>
        <v>20.572590738423045</v>
      </c>
      <c r="O592" s="96">
        <f t="shared" si="274"/>
        <v>1.2000000000000002</v>
      </c>
      <c r="P592" s="104">
        <f t="shared" si="275"/>
        <v>0</v>
      </c>
      <c r="Q592" s="103">
        <f t="shared" si="267"/>
        <v>-45</v>
      </c>
      <c r="R592" s="96">
        <f t="shared" si="268"/>
        <v>0</v>
      </c>
      <c r="S592" s="124">
        <f t="shared" si="269"/>
        <v>-3.2526315789473683</v>
      </c>
      <c r="T592" s="104">
        <f t="shared" si="270"/>
        <v>652.17391304347825</v>
      </c>
      <c r="U592" s="124">
        <f t="shared" si="276"/>
        <v>45</v>
      </c>
      <c r="V592" s="96">
        <f t="shared" si="277"/>
        <v>25.5</v>
      </c>
      <c r="W592" s="124">
        <f t="shared" si="278"/>
        <v>-3.0052631578947366</v>
      </c>
      <c r="X592" s="96">
        <f t="shared" si="283"/>
        <v>2.122941970310392</v>
      </c>
      <c r="Y592" s="34">
        <f t="shared" si="271"/>
        <v>-413.97368421052647</v>
      </c>
      <c r="Z592" s="96">
        <f t="shared" si="272"/>
        <v>40</v>
      </c>
      <c r="AA592" s="96">
        <f t="shared" si="279"/>
        <v>17</v>
      </c>
      <c r="AC592" s="104">
        <f t="shared" si="264"/>
        <v>5063.6080302513901</v>
      </c>
      <c r="AD592" s="104">
        <f t="shared" si="273"/>
        <v>-1111.0685366949372</v>
      </c>
    </row>
    <row r="593" spans="1:30" x14ac:dyDescent="0.25">
      <c r="A593" s="97">
        <v>-3.5</v>
      </c>
      <c r="B593" s="96">
        <v>1.1000000000000001</v>
      </c>
      <c r="C593" s="130" t="s">
        <v>23</v>
      </c>
      <c r="D593" s="113" t="s">
        <v>1</v>
      </c>
      <c r="E593" s="100">
        <f t="shared" si="265"/>
        <v>95</v>
      </c>
      <c r="F593" s="101" t="s">
        <v>20</v>
      </c>
      <c r="G593" s="119">
        <f t="shared" si="280"/>
        <v>0.76086956521739135</v>
      </c>
      <c r="H593" s="115">
        <f t="shared" si="281"/>
        <v>0.32608695652173914</v>
      </c>
      <c r="I593" s="119">
        <f t="shared" si="260"/>
        <v>-1.763333333333333</v>
      </c>
      <c r="J593" s="115">
        <f t="shared" si="261"/>
        <v>1.7250000000000005</v>
      </c>
      <c r="K593" s="103">
        <f t="shared" si="262"/>
        <v>0.4375</v>
      </c>
      <c r="L593" s="115">
        <f t="shared" si="263"/>
        <v>0.61594202898550776</v>
      </c>
      <c r="M593" s="104">
        <f t="shared" si="266"/>
        <v>4973.7318840579755</v>
      </c>
      <c r="N593" s="96">
        <f t="shared" si="282"/>
        <v>19.932864450127877</v>
      </c>
      <c r="O593" s="96">
        <f t="shared" si="274"/>
        <v>1.0999999999999996</v>
      </c>
      <c r="P593" s="104">
        <f t="shared" si="275"/>
        <v>0</v>
      </c>
      <c r="Q593" s="103">
        <f t="shared" si="267"/>
        <v>-45</v>
      </c>
      <c r="R593" s="96">
        <f t="shared" si="268"/>
        <v>0</v>
      </c>
      <c r="S593" s="124">
        <f t="shared" si="269"/>
        <v>-3.2578947368421054</v>
      </c>
      <c r="T593" s="104">
        <f t="shared" si="270"/>
        <v>652.17391304347825</v>
      </c>
      <c r="U593" s="124">
        <f t="shared" si="276"/>
        <v>45</v>
      </c>
      <c r="V593" s="96">
        <f t="shared" si="277"/>
        <v>25.5</v>
      </c>
      <c r="W593" s="124">
        <f t="shared" si="278"/>
        <v>-3.0157894736842108</v>
      </c>
      <c r="X593" s="96">
        <f t="shared" si="283"/>
        <v>2.1124156545209178</v>
      </c>
      <c r="Y593" s="34">
        <f t="shared" si="271"/>
        <v>-411.92105263157896</v>
      </c>
      <c r="Z593" s="96">
        <f t="shared" si="272"/>
        <v>40</v>
      </c>
      <c r="AA593" s="96">
        <f t="shared" si="279"/>
        <v>17</v>
      </c>
      <c r="AC593" s="104">
        <f t="shared" si="264"/>
        <v>5171.4847444698744</v>
      </c>
      <c r="AD593" s="104">
        <f t="shared" si="273"/>
        <v>-1101.8420743790011</v>
      </c>
    </row>
    <row r="594" spans="1:30" x14ac:dyDescent="0.25">
      <c r="A594" s="97">
        <v>-3.5</v>
      </c>
      <c r="B594" s="96">
        <v>1</v>
      </c>
      <c r="C594" s="130" t="s">
        <v>23</v>
      </c>
      <c r="D594" s="113" t="s">
        <v>1</v>
      </c>
      <c r="E594" s="100">
        <f t="shared" si="265"/>
        <v>95</v>
      </c>
      <c r="F594" s="101" t="s">
        <v>20</v>
      </c>
      <c r="G594" s="119">
        <f t="shared" si="280"/>
        <v>0.77777777777777779</v>
      </c>
      <c r="H594" s="115">
        <f t="shared" si="281"/>
        <v>0.33333333333333331</v>
      </c>
      <c r="I594" s="119">
        <f t="shared" si="260"/>
        <v>-1.6875</v>
      </c>
      <c r="J594" s="115">
        <f t="shared" si="261"/>
        <v>1.6875</v>
      </c>
      <c r="K594" s="103">
        <f t="shared" si="262"/>
        <v>0.4375</v>
      </c>
      <c r="L594" s="115">
        <f t="shared" si="263"/>
        <v>0.62962962962962954</v>
      </c>
      <c r="M594" s="104">
        <f t="shared" si="266"/>
        <v>5084.2592592592582</v>
      </c>
      <c r="N594" s="96">
        <f t="shared" si="282"/>
        <v>19.264705882352935</v>
      </c>
      <c r="O594" s="96">
        <f t="shared" si="274"/>
        <v>1</v>
      </c>
      <c r="P594" s="104">
        <f t="shared" si="275"/>
        <v>0</v>
      </c>
      <c r="Q594" s="103">
        <f t="shared" si="267"/>
        <v>-45</v>
      </c>
      <c r="R594" s="96">
        <f t="shared" si="268"/>
        <v>0</v>
      </c>
      <c r="S594" s="124">
        <f t="shared" si="269"/>
        <v>-3.263157894736842</v>
      </c>
      <c r="T594" s="104">
        <f t="shared" si="270"/>
        <v>652.17391304347825</v>
      </c>
      <c r="U594" s="124">
        <f t="shared" si="276"/>
        <v>45</v>
      </c>
      <c r="V594" s="96">
        <f t="shared" si="277"/>
        <v>25.5</v>
      </c>
      <c r="W594" s="124">
        <f t="shared" si="278"/>
        <v>-3.0263157894736841</v>
      </c>
      <c r="X594" s="96">
        <f t="shared" si="283"/>
        <v>2.1018893387314446</v>
      </c>
      <c r="Y594" s="34">
        <f t="shared" si="271"/>
        <v>-409.86842105263173</v>
      </c>
      <c r="Z594" s="96">
        <f t="shared" si="272"/>
        <v>40</v>
      </c>
      <c r="AA594" s="96">
        <f t="shared" si="279"/>
        <v>17</v>
      </c>
      <c r="AC594" s="104">
        <f t="shared" si="264"/>
        <v>5284.0647512501046</v>
      </c>
      <c r="AD594" s="104">
        <f t="shared" si="273"/>
        <v>-1090.7234850411046</v>
      </c>
    </row>
    <row r="595" spans="1:30" x14ac:dyDescent="0.25">
      <c r="A595" s="97">
        <v>-3.5</v>
      </c>
      <c r="B595" s="96">
        <v>0.9</v>
      </c>
      <c r="C595" s="130" t="s">
        <v>23</v>
      </c>
      <c r="D595" s="113" t="s">
        <v>1</v>
      </c>
      <c r="E595" s="100">
        <f t="shared" si="265"/>
        <v>95</v>
      </c>
      <c r="F595" s="101" t="s">
        <v>20</v>
      </c>
      <c r="G595" s="119">
        <f t="shared" si="280"/>
        <v>0.79545454545454541</v>
      </c>
      <c r="H595" s="115">
        <f t="shared" si="281"/>
        <v>0.34090909090909088</v>
      </c>
      <c r="I595" s="119">
        <f t="shared" si="260"/>
        <v>-1.6133333333333335</v>
      </c>
      <c r="J595" s="115">
        <f t="shared" si="261"/>
        <v>1.65</v>
      </c>
      <c r="K595" s="103">
        <f t="shared" si="262"/>
        <v>0.4375</v>
      </c>
      <c r="L595" s="115">
        <f t="shared" si="263"/>
        <v>0.64393939393939381</v>
      </c>
      <c r="M595" s="104">
        <f t="shared" si="266"/>
        <v>5199.8106060606051</v>
      </c>
      <c r="N595" s="96">
        <f t="shared" si="282"/>
        <v>18.566176470588257</v>
      </c>
      <c r="O595" s="96">
        <f t="shared" si="274"/>
        <v>0.90000000000000036</v>
      </c>
      <c r="P595" s="104">
        <f t="shared" si="275"/>
        <v>0</v>
      </c>
      <c r="Q595" s="103">
        <f t="shared" si="267"/>
        <v>-45</v>
      </c>
      <c r="R595" s="96">
        <f t="shared" si="268"/>
        <v>0</v>
      </c>
      <c r="S595" s="124">
        <f t="shared" si="269"/>
        <v>-3.2684210526315791</v>
      </c>
      <c r="T595" s="104">
        <f t="shared" si="270"/>
        <v>652.17391304347825</v>
      </c>
      <c r="U595" s="124">
        <f t="shared" si="276"/>
        <v>45</v>
      </c>
      <c r="V595" s="96">
        <f t="shared" si="277"/>
        <v>25.5</v>
      </c>
      <c r="W595" s="124">
        <f t="shared" si="278"/>
        <v>-3.0368421052631578</v>
      </c>
      <c r="X595" s="96">
        <f t="shared" si="283"/>
        <v>2.0913630229419709</v>
      </c>
      <c r="Y595" s="34">
        <f t="shared" si="271"/>
        <v>-407.81578947368428</v>
      </c>
      <c r="Z595" s="96">
        <f t="shared" si="272"/>
        <v>40</v>
      </c>
      <c r="AA595" s="96">
        <f t="shared" si="279"/>
        <v>17</v>
      </c>
      <c r="AC595" s="104">
        <f t="shared" si="264"/>
        <v>5401.668729630399</v>
      </c>
      <c r="AD595" s="104">
        <f t="shared" si="273"/>
        <v>-1077.4829583376682</v>
      </c>
    </row>
    <row r="596" spans="1:30" x14ac:dyDescent="0.25">
      <c r="A596" s="97">
        <v>-3.5</v>
      </c>
      <c r="B596" s="96">
        <v>0.8</v>
      </c>
      <c r="C596" s="130" t="s">
        <v>23</v>
      </c>
      <c r="D596" s="113" t="s">
        <v>1</v>
      </c>
      <c r="E596" s="100">
        <f t="shared" si="265"/>
        <v>95</v>
      </c>
      <c r="F596" s="101" t="s">
        <v>20</v>
      </c>
      <c r="G596" s="119">
        <f t="shared" si="280"/>
        <v>0.81395348837209303</v>
      </c>
      <c r="H596" s="115">
        <f t="shared" si="281"/>
        <v>0.34883720930232559</v>
      </c>
      <c r="I596" s="119">
        <f t="shared" si="260"/>
        <v>-1.5408333333333333</v>
      </c>
      <c r="J596" s="115">
        <f t="shared" si="261"/>
        <v>1.6125000000000003</v>
      </c>
      <c r="K596" s="103">
        <f t="shared" si="262"/>
        <v>0.4375</v>
      </c>
      <c r="L596" s="115">
        <f t="shared" si="263"/>
        <v>0.65891472868217082</v>
      </c>
      <c r="M596" s="104">
        <f t="shared" si="266"/>
        <v>5320.7364341085295</v>
      </c>
      <c r="N596" s="96">
        <f t="shared" si="282"/>
        <v>17.835157318741444</v>
      </c>
      <c r="O596" s="96">
        <f t="shared" si="274"/>
        <v>0.79999999999999982</v>
      </c>
      <c r="P596" s="104">
        <f t="shared" si="275"/>
        <v>0</v>
      </c>
      <c r="Q596" s="103">
        <f t="shared" si="267"/>
        <v>-45</v>
      </c>
      <c r="R596" s="96">
        <f t="shared" si="268"/>
        <v>0</v>
      </c>
      <c r="S596" s="124">
        <f t="shared" si="269"/>
        <v>-3.2736842105263158</v>
      </c>
      <c r="T596" s="104">
        <f t="shared" si="270"/>
        <v>652.17391304347825</v>
      </c>
      <c r="U596" s="124">
        <f t="shared" si="276"/>
        <v>45</v>
      </c>
      <c r="V596" s="96">
        <f t="shared" si="277"/>
        <v>25.5</v>
      </c>
      <c r="W596" s="124">
        <f t="shared" si="278"/>
        <v>-3.0473684210526315</v>
      </c>
      <c r="X596" s="96">
        <f t="shared" si="283"/>
        <v>2.0808367071524971</v>
      </c>
      <c r="Y596" s="34">
        <f t="shared" si="271"/>
        <v>-405.76315789473699</v>
      </c>
      <c r="Z596" s="96">
        <f t="shared" si="272"/>
        <v>40</v>
      </c>
      <c r="AA596" s="96">
        <f t="shared" si="279"/>
        <v>17</v>
      </c>
      <c r="AC596" s="104">
        <f t="shared" si="264"/>
        <v>5524.6471892572708</v>
      </c>
      <c r="AD596" s="104">
        <f t="shared" si="273"/>
        <v>-1061.8597112505204</v>
      </c>
    </row>
    <row r="597" spans="1:30" x14ac:dyDescent="0.25">
      <c r="A597" s="97">
        <v>-3.5</v>
      </c>
      <c r="B597" s="96">
        <v>0.7</v>
      </c>
      <c r="C597" s="130" t="s">
        <v>23</v>
      </c>
      <c r="D597" s="113" t="s">
        <v>1</v>
      </c>
      <c r="E597" s="100">
        <f t="shared" si="265"/>
        <v>95</v>
      </c>
      <c r="F597" s="101" t="s">
        <v>20</v>
      </c>
      <c r="G597" s="119">
        <f t="shared" si="280"/>
        <v>0.83333333333333326</v>
      </c>
      <c r="H597" s="115">
        <f t="shared" si="281"/>
        <v>0.35714285714285715</v>
      </c>
      <c r="I597" s="119">
        <f t="shared" si="260"/>
        <v>-1.47</v>
      </c>
      <c r="J597" s="115">
        <f t="shared" si="261"/>
        <v>1.5749999999999997</v>
      </c>
      <c r="K597" s="103">
        <f t="shared" si="262"/>
        <v>0.4375</v>
      </c>
      <c r="L597" s="115">
        <f t="shared" si="263"/>
        <v>0.67460317460317465</v>
      </c>
      <c r="M597" s="104">
        <f t="shared" si="266"/>
        <v>5447.4206349206352</v>
      </c>
      <c r="N597" s="96">
        <f t="shared" si="282"/>
        <v>17.069327731092443</v>
      </c>
      <c r="O597" s="96">
        <f t="shared" si="274"/>
        <v>0.70000000000000018</v>
      </c>
      <c r="P597" s="104">
        <f t="shared" si="275"/>
        <v>0</v>
      </c>
      <c r="Q597" s="103">
        <f t="shared" si="267"/>
        <v>-45</v>
      </c>
      <c r="R597" s="96">
        <f t="shared" si="268"/>
        <v>0</v>
      </c>
      <c r="S597" s="124">
        <f t="shared" si="269"/>
        <v>-3.2789473684210524</v>
      </c>
      <c r="T597" s="104">
        <f t="shared" si="270"/>
        <v>652.17391304347825</v>
      </c>
      <c r="U597" s="124">
        <f t="shared" si="276"/>
        <v>45</v>
      </c>
      <c r="V597" s="96">
        <f t="shared" si="277"/>
        <v>25.5</v>
      </c>
      <c r="W597" s="124">
        <f t="shared" si="278"/>
        <v>-3.0578947368421052</v>
      </c>
      <c r="X597" s="96">
        <f t="shared" si="283"/>
        <v>2.0703103913630234</v>
      </c>
      <c r="Y597" s="34">
        <f t="shared" si="271"/>
        <v>-403.71052631578954</v>
      </c>
      <c r="Z597" s="96">
        <f t="shared" si="272"/>
        <v>40</v>
      </c>
      <c r="AA597" s="96">
        <f t="shared" si="279"/>
        <v>17</v>
      </c>
      <c r="AC597" s="104">
        <f t="shared" si="264"/>
        <v>5653.3840216483241</v>
      </c>
      <c r="AD597" s="104">
        <f t="shared" si="273"/>
        <v>-1043.5571314090093</v>
      </c>
    </row>
    <row r="598" spans="1:30" x14ac:dyDescent="0.25">
      <c r="A598" s="97">
        <v>-3.5</v>
      </c>
      <c r="B598" s="96">
        <v>0.6</v>
      </c>
      <c r="C598" s="130" t="s">
        <v>23</v>
      </c>
      <c r="D598" s="113" t="s">
        <v>1</v>
      </c>
      <c r="E598" s="100">
        <f t="shared" si="265"/>
        <v>95</v>
      </c>
      <c r="F598" s="101" t="s">
        <v>20</v>
      </c>
      <c r="G598" s="119">
        <f t="shared" si="280"/>
        <v>0.85365853658536595</v>
      </c>
      <c r="H598" s="115">
        <f t="shared" si="281"/>
        <v>0.36585365853658541</v>
      </c>
      <c r="I598" s="119">
        <f t="shared" si="260"/>
        <v>-1.4008333333333332</v>
      </c>
      <c r="J598" s="115">
        <f t="shared" si="261"/>
        <v>1.5375000000000001</v>
      </c>
      <c r="K598" s="103">
        <f t="shared" si="262"/>
        <v>0.4375</v>
      </c>
      <c r="L598" s="115">
        <f t="shared" si="263"/>
        <v>0.6910569105691059</v>
      </c>
      <c r="M598" s="104">
        <f t="shared" si="266"/>
        <v>5580.28455284553</v>
      </c>
      <c r="N598" s="96">
        <f t="shared" si="282"/>
        <v>16.266140602582517</v>
      </c>
      <c r="O598" s="96">
        <f t="shared" si="274"/>
        <v>0.59999999999999964</v>
      </c>
      <c r="P598" s="104">
        <f t="shared" si="275"/>
        <v>0</v>
      </c>
      <c r="Q598" s="103">
        <f t="shared" si="267"/>
        <v>-45</v>
      </c>
      <c r="R598" s="96">
        <f t="shared" si="268"/>
        <v>0</v>
      </c>
      <c r="S598" s="124">
        <f t="shared" si="269"/>
        <v>-3.2842105263157895</v>
      </c>
      <c r="T598" s="104">
        <f t="shared" si="270"/>
        <v>652.17391304347825</v>
      </c>
      <c r="U598" s="124">
        <f t="shared" si="276"/>
        <v>45</v>
      </c>
      <c r="V598" s="96">
        <f t="shared" si="277"/>
        <v>25.5</v>
      </c>
      <c r="W598" s="124">
        <f t="shared" si="278"/>
        <v>-3.0684210526315789</v>
      </c>
      <c r="X598" s="96">
        <f t="shared" si="283"/>
        <v>2.0597840755735497</v>
      </c>
      <c r="Y598" s="34">
        <f t="shared" si="271"/>
        <v>-401.6578947368422</v>
      </c>
      <c r="Z598" s="96">
        <f t="shared" si="272"/>
        <v>40</v>
      </c>
      <c r="AA598" s="96">
        <f t="shared" si="279"/>
        <v>17</v>
      </c>
      <c r="AC598" s="104">
        <f t="shared" si="264"/>
        <v>5788.3005711521655</v>
      </c>
      <c r="AD598" s="104">
        <f t="shared" si="273"/>
        <v>-1022.2370343648753</v>
      </c>
    </row>
    <row r="599" spans="1:30" x14ac:dyDescent="0.25">
      <c r="A599" s="97">
        <v>-3.5</v>
      </c>
      <c r="B599" s="96">
        <v>0.5</v>
      </c>
      <c r="C599" s="130" t="s">
        <v>23</v>
      </c>
      <c r="D599" s="113" t="s">
        <v>1</v>
      </c>
      <c r="E599" s="100">
        <f t="shared" si="265"/>
        <v>95</v>
      </c>
      <c r="F599" s="101" t="s">
        <v>20</v>
      </c>
      <c r="G599" s="119">
        <f t="shared" si="280"/>
        <v>0.875</v>
      </c>
      <c r="H599" s="115">
        <f t="shared" si="281"/>
        <v>0.375</v>
      </c>
      <c r="I599" s="119">
        <f t="shared" si="260"/>
        <v>-1.3333333333333333</v>
      </c>
      <c r="J599" s="115">
        <f t="shared" si="261"/>
        <v>1.5</v>
      </c>
      <c r="K599" s="103">
        <f t="shared" si="262"/>
        <v>0.4375</v>
      </c>
      <c r="L599" s="115">
        <f t="shared" si="263"/>
        <v>0.70833333333333337</v>
      </c>
      <c r="M599" s="104">
        <f t="shared" si="266"/>
        <v>5719.791666666667</v>
      </c>
      <c r="N599" s="96">
        <f t="shared" si="282"/>
        <v>15.422794117647058</v>
      </c>
      <c r="O599" s="96">
        <f t="shared" si="274"/>
        <v>0.5</v>
      </c>
      <c r="P599" s="104">
        <f t="shared" si="275"/>
        <v>0</v>
      </c>
      <c r="Q599" s="103">
        <f t="shared" si="267"/>
        <v>-45</v>
      </c>
      <c r="R599" s="96">
        <f t="shared" si="268"/>
        <v>0</v>
      </c>
      <c r="S599" s="124">
        <f t="shared" si="269"/>
        <v>-3.2894736842105265</v>
      </c>
      <c r="T599" s="104">
        <f t="shared" si="270"/>
        <v>652.17391304347825</v>
      </c>
      <c r="U599" s="124">
        <f t="shared" si="276"/>
        <v>45</v>
      </c>
      <c r="V599" s="96">
        <f t="shared" si="277"/>
        <v>25.5</v>
      </c>
      <c r="W599" s="124">
        <f t="shared" si="278"/>
        <v>-3.0789473684210527</v>
      </c>
      <c r="X599" s="96">
        <f t="shared" si="283"/>
        <v>2.049257759784076</v>
      </c>
      <c r="Y599" s="34">
        <f t="shared" si="271"/>
        <v>-399.6052631578948</v>
      </c>
      <c r="Z599" s="96">
        <f t="shared" si="272"/>
        <v>40</v>
      </c>
      <c r="AA599" s="96">
        <f t="shared" si="279"/>
        <v>17</v>
      </c>
      <c r="AC599" s="104">
        <f t="shared" si="264"/>
        <v>5929.86031655225</v>
      </c>
      <c r="AD599" s="104">
        <f t="shared" si="273"/>
        <v>-997.51284831474072</v>
      </c>
    </row>
    <row r="600" spans="1:30" x14ac:dyDescent="0.25">
      <c r="A600" s="97">
        <v>-3.5</v>
      </c>
      <c r="B600" s="96">
        <v>0.4</v>
      </c>
      <c r="C600" s="130" t="s">
        <v>23</v>
      </c>
      <c r="D600" s="113" t="s">
        <v>1</v>
      </c>
      <c r="E600" s="100">
        <f t="shared" si="265"/>
        <v>95</v>
      </c>
      <c r="F600" s="101" t="s">
        <v>20</v>
      </c>
      <c r="G600" s="119">
        <f t="shared" si="280"/>
        <v>0.89743589743589747</v>
      </c>
      <c r="H600" s="115">
        <f t="shared" si="281"/>
        <v>0.38461538461538464</v>
      </c>
      <c r="I600" s="119">
        <f t="shared" si="260"/>
        <v>-1.2674999999999998</v>
      </c>
      <c r="J600" s="115">
        <f t="shared" si="261"/>
        <v>1.4625000000000001</v>
      </c>
      <c r="K600" s="103">
        <f t="shared" si="262"/>
        <v>0.4375</v>
      </c>
      <c r="L600" s="115">
        <f t="shared" si="263"/>
        <v>0.72649572649572658</v>
      </c>
      <c r="M600" s="104">
        <f t="shared" si="266"/>
        <v>5866.4529914529921</v>
      </c>
      <c r="N600" s="96">
        <f t="shared" si="282"/>
        <v>14.53619909502261</v>
      </c>
      <c r="O600" s="96">
        <f t="shared" si="274"/>
        <v>0.39999999999999991</v>
      </c>
      <c r="P600" s="104">
        <f t="shared" si="275"/>
        <v>0</v>
      </c>
      <c r="Q600" s="103">
        <f t="shared" si="267"/>
        <v>-45</v>
      </c>
      <c r="R600" s="96">
        <f t="shared" si="268"/>
        <v>0</v>
      </c>
      <c r="S600" s="124">
        <f t="shared" si="269"/>
        <v>-3.2947368421052632</v>
      </c>
      <c r="T600" s="104">
        <f t="shared" si="270"/>
        <v>652.17391304347825</v>
      </c>
      <c r="U600" s="124">
        <f t="shared" si="276"/>
        <v>45</v>
      </c>
      <c r="V600" s="96">
        <f t="shared" si="277"/>
        <v>25.5</v>
      </c>
      <c r="W600" s="124">
        <f t="shared" si="278"/>
        <v>-3.0894736842105264</v>
      </c>
      <c r="X600" s="96">
        <f t="shared" si="283"/>
        <v>2.0387314439946023</v>
      </c>
      <c r="Y600" s="34">
        <f t="shared" si="271"/>
        <v>-397.55263157894746</v>
      </c>
      <c r="Z600" s="96">
        <f t="shared" si="272"/>
        <v>40</v>
      </c>
      <c r="AA600" s="96">
        <f t="shared" si="279"/>
        <v>17</v>
      </c>
      <c r="AC600" s="104">
        <f t="shared" si="264"/>
        <v>6078.5742729175226</v>
      </c>
      <c r="AD600" s="104">
        <f t="shared" si="273"/>
        <v>-968.941494891503</v>
      </c>
    </row>
    <row r="601" spans="1:30" x14ac:dyDescent="0.25">
      <c r="A601" s="97">
        <v>-3.5</v>
      </c>
      <c r="B601" s="96">
        <v>0.3</v>
      </c>
      <c r="C601" s="130" t="s">
        <v>23</v>
      </c>
      <c r="D601" s="113" t="s">
        <v>1</v>
      </c>
      <c r="E601" s="100">
        <f t="shared" si="265"/>
        <v>95</v>
      </c>
      <c r="F601" s="101" t="s">
        <v>20</v>
      </c>
      <c r="G601" s="119">
        <f t="shared" si="280"/>
        <v>0.92105263157894746</v>
      </c>
      <c r="H601" s="115">
        <f t="shared" si="281"/>
        <v>0.39473684210526316</v>
      </c>
      <c r="I601" s="119">
        <f t="shared" si="260"/>
        <v>-1.2033333333333334</v>
      </c>
      <c r="J601" s="115">
        <f t="shared" si="261"/>
        <v>1.4250000000000003</v>
      </c>
      <c r="K601" s="103">
        <f t="shared" si="262"/>
        <v>0.4375</v>
      </c>
      <c r="L601" s="115">
        <f t="shared" si="263"/>
        <v>0.7456140350877194</v>
      </c>
      <c r="M601" s="104">
        <f t="shared" si="266"/>
        <v>6020.8333333333339</v>
      </c>
      <c r="N601" s="96">
        <f t="shared" si="282"/>
        <v>13.60294117647058</v>
      </c>
      <c r="O601" s="96">
        <f t="shared" si="274"/>
        <v>0.30000000000000027</v>
      </c>
      <c r="P601" s="104">
        <f t="shared" si="275"/>
        <v>0</v>
      </c>
      <c r="Q601" s="103">
        <f t="shared" si="267"/>
        <v>-45</v>
      </c>
      <c r="R601" s="96">
        <f t="shared" si="268"/>
        <v>0</v>
      </c>
      <c r="S601" s="124">
        <f t="shared" si="269"/>
        <v>-3.3</v>
      </c>
      <c r="T601" s="104">
        <f t="shared" si="270"/>
        <v>652.17391304347825</v>
      </c>
      <c r="U601" s="124">
        <f t="shared" si="276"/>
        <v>45</v>
      </c>
      <c r="V601" s="96">
        <f t="shared" si="277"/>
        <v>25.5</v>
      </c>
      <c r="W601" s="124">
        <f t="shared" si="278"/>
        <v>-3.1</v>
      </c>
      <c r="X601" s="96">
        <f t="shared" si="283"/>
        <v>2.0282051282051285</v>
      </c>
      <c r="Y601" s="34">
        <f t="shared" si="271"/>
        <v>-395.50000000000011</v>
      </c>
      <c r="Z601" s="96">
        <f t="shared" si="272"/>
        <v>40</v>
      </c>
      <c r="AA601" s="96">
        <f t="shared" si="279"/>
        <v>17</v>
      </c>
      <c r="AC601" s="104">
        <f t="shared" si="264"/>
        <v>6235.007246376812</v>
      </c>
      <c r="AD601" s="104">
        <f t="shared" si="273"/>
        <v>-936.0136775362314</v>
      </c>
    </row>
    <row r="602" spans="1:30" x14ac:dyDescent="0.25">
      <c r="A602" s="97">
        <v>-3.5</v>
      </c>
      <c r="B602" s="96">
        <v>0.2</v>
      </c>
      <c r="C602" s="130" t="s">
        <v>23</v>
      </c>
      <c r="D602" s="113" t="s">
        <v>1</v>
      </c>
      <c r="E602" s="100">
        <f t="shared" si="265"/>
        <v>95</v>
      </c>
      <c r="F602" s="101" t="s">
        <v>20</v>
      </c>
      <c r="G602" s="119">
        <f t="shared" si="280"/>
        <v>0.94594594594594594</v>
      </c>
      <c r="H602" s="115">
        <f t="shared" si="281"/>
        <v>0.40540540540540537</v>
      </c>
      <c r="I602" s="119">
        <f t="shared" si="260"/>
        <v>-1.1408333333333334</v>
      </c>
      <c r="J602" s="115">
        <f t="shared" si="261"/>
        <v>1.3874999999999997</v>
      </c>
      <c r="K602" s="103">
        <f t="shared" si="262"/>
        <v>0.4375</v>
      </c>
      <c r="L602" s="115">
        <f t="shared" si="263"/>
        <v>0.7657657657657656</v>
      </c>
      <c r="M602" s="104">
        <f t="shared" si="266"/>
        <v>6183.5585585585577</v>
      </c>
      <c r="N602" s="96">
        <f t="shared" si="282"/>
        <v>12.61923688394279</v>
      </c>
      <c r="O602" s="96">
        <f t="shared" si="274"/>
        <v>0.20000000000000018</v>
      </c>
      <c r="P602" s="104">
        <f t="shared" si="275"/>
        <v>0</v>
      </c>
      <c r="Q602" s="103">
        <f t="shared" si="267"/>
        <v>-45</v>
      </c>
      <c r="R602" s="96">
        <f t="shared" si="268"/>
        <v>0</v>
      </c>
      <c r="S602" s="124">
        <f t="shared" si="269"/>
        <v>-3.3052631578947369</v>
      </c>
      <c r="T602" s="104">
        <f t="shared" si="270"/>
        <v>652.17391304347825</v>
      </c>
      <c r="U602" s="124">
        <f t="shared" si="276"/>
        <v>45</v>
      </c>
      <c r="V602" s="96">
        <f t="shared" si="277"/>
        <v>25.5</v>
      </c>
      <c r="W602" s="124">
        <f t="shared" si="278"/>
        <v>-3.1105263157894738</v>
      </c>
      <c r="X602" s="96">
        <f t="shared" si="283"/>
        <v>2.0176788124156548</v>
      </c>
      <c r="Y602" s="34">
        <f t="shared" si="271"/>
        <v>-393.44736842105272</v>
      </c>
      <c r="Z602" s="96">
        <f t="shared" si="272"/>
        <v>40</v>
      </c>
      <c r="AA602" s="96">
        <f t="shared" si="279"/>
        <v>17</v>
      </c>
      <c r="AC602" s="104">
        <f t="shared" si="264"/>
        <v>6399.7851031809832</v>
      </c>
      <c r="AD602" s="104">
        <f t="shared" si="273"/>
        <v>-898.14221586296685</v>
      </c>
    </row>
    <row r="603" spans="1:30" x14ac:dyDescent="0.25">
      <c r="A603" s="97">
        <v>-3.5</v>
      </c>
      <c r="B603" s="96">
        <v>0.1</v>
      </c>
      <c r="C603" s="130" t="s">
        <v>23</v>
      </c>
      <c r="D603" s="113" t="s">
        <v>1</v>
      </c>
      <c r="E603" s="100">
        <f t="shared" si="265"/>
        <v>95</v>
      </c>
      <c r="F603" s="101" t="s">
        <v>20</v>
      </c>
      <c r="G603" s="119">
        <f t="shared" si="280"/>
        <v>0.97222222222222221</v>
      </c>
      <c r="H603" s="115">
        <f t="shared" si="281"/>
        <v>0.41666666666666663</v>
      </c>
      <c r="I603" s="119">
        <f t="shared" si="260"/>
        <v>-1.08</v>
      </c>
      <c r="J603" s="115">
        <f t="shared" si="261"/>
        <v>1.3499999999999999</v>
      </c>
      <c r="K603" s="103">
        <f t="shared" si="262"/>
        <v>0.4375</v>
      </c>
      <c r="L603" s="115">
        <f t="shared" si="263"/>
        <v>0.78703703703703687</v>
      </c>
      <c r="M603" s="104">
        <f t="shared" si="266"/>
        <v>6355.324074074073</v>
      </c>
      <c r="N603" s="96">
        <f t="shared" si="282"/>
        <v>11.580882352941181</v>
      </c>
      <c r="O603" s="96">
        <f t="shared" si="274"/>
        <v>0.10000000000000009</v>
      </c>
      <c r="P603" s="104">
        <f t="shared" si="275"/>
        <v>0</v>
      </c>
      <c r="Q603" s="103">
        <f t="shared" si="267"/>
        <v>-45</v>
      </c>
      <c r="R603" s="96">
        <f t="shared" si="268"/>
        <v>0</v>
      </c>
      <c r="S603" s="124">
        <f t="shared" si="269"/>
        <v>-3.3105263157894735</v>
      </c>
      <c r="T603" s="104">
        <f t="shared" si="270"/>
        <v>652.17391304347825</v>
      </c>
      <c r="U603" s="124">
        <f t="shared" si="276"/>
        <v>45</v>
      </c>
      <c r="V603" s="96">
        <f t="shared" si="277"/>
        <v>25.5</v>
      </c>
      <c r="W603" s="124">
        <f t="shared" si="278"/>
        <v>-3.1210526315789475</v>
      </c>
      <c r="X603" s="96">
        <f t="shared" si="283"/>
        <v>2.0071524966261811</v>
      </c>
      <c r="Y603" s="34">
        <f t="shared" si="271"/>
        <v>-391.39473684210532</v>
      </c>
      <c r="Z603" s="96">
        <f t="shared" si="272"/>
        <v>40</v>
      </c>
      <c r="AA603" s="96">
        <f t="shared" si="279"/>
        <v>17</v>
      </c>
      <c r="AC603" s="104">
        <f t="shared" si="264"/>
        <v>6573.603250275446</v>
      </c>
      <c r="AD603" s="104">
        <f t="shared" si="273"/>
        <v>-854.64797029938984</v>
      </c>
    </row>
    <row r="604" spans="1:30" x14ac:dyDescent="0.25">
      <c r="A604" s="97">
        <v>-3.5</v>
      </c>
      <c r="B604" s="96">
        <v>0</v>
      </c>
      <c r="C604" s="130" t="s">
        <v>23</v>
      </c>
      <c r="D604" s="113" t="s">
        <v>1</v>
      </c>
      <c r="E604" s="100">
        <f t="shared" si="265"/>
        <v>95</v>
      </c>
      <c r="F604" s="101" t="s">
        <v>20</v>
      </c>
      <c r="G604" s="119">
        <f t="shared" si="280"/>
        <v>1</v>
      </c>
      <c r="H604" s="115">
        <f t="shared" si="281"/>
        <v>0.42857142857142855</v>
      </c>
      <c r="I604" s="119">
        <f t="shared" si="260"/>
        <v>-1.0208333333333333</v>
      </c>
      <c r="J604" s="115">
        <f t="shared" si="261"/>
        <v>1.3125</v>
      </c>
      <c r="K604" s="103">
        <f t="shared" si="262"/>
        <v>0.4375</v>
      </c>
      <c r="L604" s="115">
        <f t="shared" si="263"/>
        <v>0.80952380952380953</v>
      </c>
      <c r="M604" s="104">
        <f t="shared" si="266"/>
        <v>6536.9047619047624</v>
      </c>
      <c r="N604" s="96">
        <f t="shared" si="282"/>
        <v>10.483193277310924</v>
      </c>
      <c r="O604" s="96">
        <f t="shared" si="274"/>
        <v>0</v>
      </c>
      <c r="P604" s="104">
        <f t="shared" si="275"/>
        <v>0</v>
      </c>
      <c r="Q604" s="103">
        <f t="shared" si="267"/>
        <v>-45</v>
      </c>
      <c r="R604" s="96">
        <f t="shared" si="268"/>
        <v>0</v>
      </c>
      <c r="S604" s="124">
        <f t="shared" si="269"/>
        <v>-3.3157894736842106</v>
      </c>
      <c r="T604" s="104">
        <f t="shared" si="270"/>
        <v>652.17391304347825</v>
      </c>
      <c r="U604" s="124">
        <f t="shared" si="276"/>
        <v>45</v>
      </c>
      <c r="V604" s="96">
        <f t="shared" si="277"/>
        <v>25.5</v>
      </c>
      <c r="W604" s="124">
        <f t="shared" si="278"/>
        <v>-3.1315789473684212</v>
      </c>
      <c r="X604" s="96">
        <f t="shared" si="283"/>
        <v>1.9966261808367074</v>
      </c>
      <c r="Y604" s="34">
        <f t="shared" si="271"/>
        <v>-389.34210526315803</v>
      </c>
      <c r="Z604" s="96">
        <f t="shared" si="272"/>
        <v>40</v>
      </c>
      <c r="AA604" s="96">
        <f t="shared" si="279"/>
        <v>17</v>
      </c>
      <c r="AC604" s="104">
        <f t="shared" si="264"/>
        <v>6757.236569685082</v>
      </c>
      <c r="AD604" s="104">
        <f t="shared" si="273"/>
        <v>-804.74277930851963</v>
      </c>
    </row>
    <row r="605" spans="1:30" x14ac:dyDescent="0.25">
      <c r="A605" s="97">
        <v>-3.5</v>
      </c>
      <c r="B605" s="96">
        <v>0</v>
      </c>
      <c r="C605" s="130" t="s">
        <v>22</v>
      </c>
      <c r="D605" s="113" t="s">
        <v>1</v>
      </c>
      <c r="E605" s="100">
        <f t="shared" si="265"/>
        <v>96.25</v>
      </c>
      <c r="F605" s="101" t="s">
        <v>20</v>
      </c>
      <c r="G605" s="119">
        <f t="shared" si="280"/>
        <v>1</v>
      </c>
      <c r="H605" s="115">
        <f t="shared" si="281"/>
        <v>0.42857142857142855</v>
      </c>
      <c r="I605" s="119">
        <f t="shared" si="260"/>
        <v>-1.0208333333333333</v>
      </c>
      <c r="J605" s="115">
        <f t="shared" si="261"/>
        <v>1.3125</v>
      </c>
      <c r="K605" s="103">
        <f t="shared" si="262"/>
        <v>0.4375</v>
      </c>
      <c r="L605" s="115">
        <f t="shared" si="263"/>
        <v>0.80952380952380953</v>
      </c>
      <c r="M605" s="104">
        <f t="shared" si="266"/>
        <v>6622.916666666667</v>
      </c>
      <c r="N605" s="96">
        <f t="shared" si="282"/>
        <v>9.9632352941176379</v>
      </c>
      <c r="O605" s="96">
        <f t="shared" si="274"/>
        <v>-4.5454545454545414E-2</v>
      </c>
      <c r="P605" s="104">
        <f t="shared" si="275"/>
        <v>0</v>
      </c>
      <c r="Q605" s="103">
        <f t="shared" si="267"/>
        <v>-45</v>
      </c>
      <c r="R605" s="96">
        <f t="shared" si="268"/>
        <v>0</v>
      </c>
      <c r="S605" s="124">
        <f t="shared" si="269"/>
        <v>-3.3181818181818183</v>
      </c>
      <c r="T605" s="104">
        <f t="shared" si="270"/>
        <v>652.17391304347825</v>
      </c>
      <c r="U605" s="124">
        <f t="shared" si="276"/>
        <v>45</v>
      </c>
      <c r="V605" s="96">
        <f t="shared" si="277"/>
        <v>25.5</v>
      </c>
      <c r="W605" s="124">
        <f t="shared" si="278"/>
        <v>-3.1363636363636362</v>
      </c>
      <c r="X605" s="96">
        <f t="shared" si="283"/>
        <v>1.9918414918414924</v>
      </c>
      <c r="Y605" s="34">
        <f t="shared" si="271"/>
        <v>-388.40909090909099</v>
      </c>
      <c r="Z605" s="96">
        <f t="shared" si="272"/>
        <v>40</v>
      </c>
      <c r="AA605" s="96">
        <f t="shared" si="279"/>
        <v>17</v>
      </c>
      <c r="AC605" s="104">
        <f t="shared" si="264"/>
        <v>6844.181488801054</v>
      </c>
      <c r="AD605" s="104">
        <f t="shared" si="273"/>
        <v>-779.69639533926147</v>
      </c>
    </row>
    <row r="606" spans="1:30" x14ac:dyDescent="0.25">
      <c r="A606" s="97">
        <v>-3.5</v>
      </c>
      <c r="B606" s="96">
        <v>0</v>
      </c>
      <c r="C606" s="130" t="s">
        <v>22</v>
      </c>
      <c r="D606" s="113" t="s">
        <v>1</v>
      </c>
      <c r="E606" s="100">
        <f t="shared" si="265"/>
        <v>97.5</v>
      </c>
      <c r="F606" s="101" t="s">
        <v>20</v>
      </c>
      <c r="G606" s="119">
        <f t="shared" si="280"/>
        <v>1</v>
      </c>
      <c r="H606" s="115">
        <f t="shared" si="281"/>
        <v>0.42857142857142855</v>
      </c>
      <c r="I606" s="119">
        <f t="shared" si="260"/>
        <v>-1.0208333333333333</v>
      </c>
      <c r="J606" s="115">
        <f t="shared" si="261"/>
        <v>1.3125</v>
      </c>
      <c r="K606" s="103">
        <f t="shared" si="262"/>
        <v>0.4375</v>
      </c>
      <c r="L606" s="115">
        <f t="shared" si="263"/>
        <v>0.80952380952380953</v>
      </c>
      <c r="M606" s="104">
        <f t="shared" si="266"/>
        <v>6708.9285714285716</v>
      </c>
      <c r="N606" s="96">
        <f t="shared" si="282"/>
        <v>9.4432773109243655</v>
      </c>
      <c r="O606" s="96">
        <f t="shared" si="274"/>
        <v>-8.9743589743589869E-2</v>
      </c>
      <c r="P606" s="104">
        <f t="shared" si="275"/>
        <v>0</v>
      </c>
      <c r="Q606" s="103">
        <f t="shared" si="267"/>
        <v>-45</v>
      </c>
      <c r="R606" s="96">
        <f t="shared" si="268"/>
        <v>0</v>
      </c>
      <c r="S606" s="124">
        <f t="shared" si="269"/>
        <v>-3.3205128205128207</v>
      </c>
      <c r="T606" s="104">
        <f t="shared" si="270"/>
        <v>652.17391304347825</v>
      </c>
      <c r="U606" s="124">
        <f t="shared" si="276"/>
        <v>45</v>
      </c>
      <c r="V606" s="96">
        <f t="shared" si="277"/>
        <v>25.5</v>
      </c>
      <c r="W606" s="124">
        <f t="shared" si="278"/>
        <v>-3.141025641025641</v>
      </c>
      <c r="X606" s="96">
        <f t="shared" si="283"/>
        <v>1.9871794871794877</v>
      </c>
      <c r="Y606" s="34">
        <f t="shared" si="271"/>
        <v>-387.50000000000006</v>
      </c>
      <c r="Z606" s="96">
        <f t="shared" si="272"/>
        <v>40</v>
      </c>
      <c r="AA606" s="96">
        <f t="shared" si="279"/>
        <v>17</v>
      </c>
      <c r="AC606" s="104">
        <f t="shared" si="264"/>
        <v>6931.1024844720496</v>
      </c>
      <c r="AD606" s="104">
        <f t="shared" si="273"/>
        <v>-753.74599046140168</v>
      </c>
    </row>
    <row r="607" spans="1:30" x14ac:dyDescent="0.25">
      <c r="A607" s="97">
        <v>-3.5</v>
      </c>
      <c r="B607" s="96">
        <v>0</v>
      </c>
      <c r="C607" s="130" t="s">
        <v>22</v>
      </c>
      <c r="D607" s="113" t="s">
        <v>1</v>
      </c>
      <c r="E607" s="100">
        <f t="shared" si="265"/>
        <v>98.75</v>
      </c>
      <c r="F607" s="101" t="s">
        <v>20</v>
      </c>
      <c r="G607" s="119">
        <f t="shared" si="280"/>
        <v>1</v>
      </c>
      <c r="H607" s="115">
        <f t="shared" si="281"/>
        <v>0.42857142857142855</v>
      </c>
      <c r="I607" s="119">
        <f t="shared" si="260"/>
        <v>-1.0208333333333333</v>
      </c>
      <c r="J607" s="115">
        <f t="shared" si="261"/>
        <v>1.3125</v>
      </c>
      <c r="K607" s="103">
        <f t="shared" si="262"/>
        <v>0.4375</v>
      </c>
      <c r="L607" s="115">
        <f t="shared" si="263"/>
        <v>0.80952380952380953</v>
      </c>
      <c r="M607" s="104">
        <f t="shared" si="266"/>
        <v>6794.9404761904761</v>
      </c>
      <c r="N607" s="96">
        <f t="shared" si="282"/>
        <v>8.923319327731086</v>
      </c>
      <c r="O607" s="96">
        <f t="shared" si="274"/>
        <v>-0.13291139240506311</v>
      </c>
      <c r="P607" s="104">
        <f t="shared" si="275"/>
        <v>0</v>
      </c>
      <c r="Q607" s="103">
        <f t="shared" si="267"/>
        <v>-45</v>
      </c>
      <c r="R607" s="96">
        <f t="shared" si="268"/>
        <v>0</v>
      </c>
      <c r="S607" s="124">
        <f t="shared" si="269"/>
        <v>-3.3227848101265822</v>
      </c>
      <c r="T607" s="104">
        <f t="shared" si="270"/>
        <v>652.17391304347825</v>
      </c>
      <c r="U607" s="124">
        <f t="shared" si="276"/>
        <v>45</v>
      </c>
      <c r="V607" s="96">
        <f t="shared" si="277"/>
        <v>25.5</v>
      </c>
      <c r="W607" s="124">
        <f t="shared" si="278"/>
        <v>-3.1455696202531644</v>
      </c>
      <c r="X607" s="96">
        <f t="shared" si="283"/>
        <v>1.9826355079519642</v>
      </c>
      <c r="Y607" s="34">
        <f t="shared" si="271"/>
        <v>-386.61392405063305</v>
      </c>
      <c r="Z607" s="96">
        <f t="shared" si="272"/>
        <v>40</v>
      </c>
      <c r="AA607" s="96">
        <f t="shared" si="279"/>
        <v>17</v>
      </c>
      <c r="AC607" s="104">
        <f t="shared" si="264"/>
        <v>7018.0004651833215</v>
      </c>
      <c r="AD607" s="104">
        <f t="shared" si="273"/>
        <v>-726.89192806903941</v>
      </c>
    </row>
    <row r="608" spans="1:30" x14ac:dyDescent="0.25">
      <c r="A608" s="97">
        <v>-3.5</v>
      </c>
      <c r="B608" s="96">
        <v>0</v>
      </c>
      <c r="C608" s="130" t="s">
        <v>21</v>
      </c>
      <c r="D608" s="113" t="s">
        <v>1</v>
      </c>
      <c r="E608" s="100">
        <f t="shared" si="265"/>
        <v>100</v>
      </c>
      <c r="F608" s="101" t="s">
        <v>20</v>
      </c>
      <c r="G608" s="119">
        <f t="shared" si="280"/>
        <v>1</v>
      </c>
      <c r="H608" s="115">
        <f t="shared" si="281"/>
        <v>0.42857142857142855</v>
      </c>
      <c r="I608" s="119">
        <f t="shared" si="260"/>
        <v>-1.0208333333333333</v>
      </c>
      <c r="J608" s="115">
        <f t="shared" si="261"/>
        <v>1.3125</v>
      </c>
      <c r="K608" s="103">
        <f t="shared" si="262"/>
        <v>0.4375</v>
      </c>
      <c r="L608" s="115">
        <f t="shared" si="263"/>
        <v>0.80952380952380953</v>
      </c>
      <c r="M608" s="104">
        <f t="shared" si="266"/>
        <v>6880.9523809523807</v>
      </c>
      <c r="N608" s="96">
        <f t="shared" si="282"/>
        <v>8.4033613445378066</v>
      </c>
      <c r="O608" s="96">
        <f t="shared" si="274"/>
        <v>-0.17499999999999982</v>
      </c>
      <c r="P608" s="104">
        <f t="shared" si="275"/>
        <v>0</v>
      </c>
      <c r="Q608" s="103">
        <f t="shared" si="267"/>
        <v>-45</v>
      </c>
      <c r="R608" s="96">
        <f t="shared" si="268"/>
        <v>0</v>
      </c>
      <c r="S608" s="124">
        <f t="shared" si="269"/>
        <v>-3.3250000000000002</v>
      </c>
      <c r="T608" s="104">
        <f t="shared" si="270"/>
        <v>652.17391304347825</v>
      </c>
      <c r="U608" s="124">
        <f t="shared" si="276"/>
        <v>45</v>
      </c>
      <c r="V608" s="96">
        <f t="shared" si="277"/>
        <v>25.5</v>
      </c>
      <c r="W608" s="124">
        <f t="shared" si="278"/>
        <v>-3.15</v>
      </c>
      <c r="X608" s="96">
        <f t="shared" si="283"/>
        <v>1.9782051282051287</v>
      </c>
      <c r="Y608" s="34">
        <f t="shared" si="271"/>
        <v>-385.75000000000011</v>
      </c>
      <c r="Z608" s="96">
        <f t="shared" si="272"/>
        <v>40</v>
      </c>
      <c r="AA608" s="96">
        <f t="shared" si="279"/>
        <v>17</v>
      </c>
      <c r="AC608" s="104">
        <f t="shared" si="264"/>
        <v>7104.8762939958588</v>
      </c>
      <c r="AD608" s="104">
        <f t="shared" si="273"/>
        <v>-699.13455338657138</v>
      </c>
    </row>
    <row r="609" spans="1:30" x14ac:dyDescent="0.25">
      <c r="A609" s="96">
        <v>-3</v>
      </c>
      <c r="B609" s="125">
        <v>-0.67</v>
      </c>
      <c r="C609" s="130" t="s">
        <v>21</v>
      </c>
      <c r="D609" s="113" t="s">
        <v>1</v>
      </c>
      <c r="E609" s="100">
        <f t="shared" si="265"/>
        <v>100</v>
      </c>
      <c r="F609" s="101" t="s">
        <v>20</v>
      </c>
      <c r="G609" s="119">
        <v>1</v>
      </c>
      <c r="H609" s="115">
        <f t="shared" si="281"/>
        <v>0.42918454935622319</v>
      </c>
      <c r="I609" s="119">
        <f t="shared" si="260"/>
        <v>-0.45240833333333336</v>
      </c>
      <c r="J609" s="115">
        <f t="shared" si="261"/>
        <v>0.58250000000000002</v>
      </c>
      <c r="K609" s="103">
        <f t="shared" si="262"/>
        <v>0.75</v>
      </c>
      <c r="L609" s="115">
        <f t="shared" si="263"/>
        <v>0.9158570457796853</v>
      </c>
      <c r="M609" s="104">
        <f t="shared" si="266"/>
        <v>7784.7848891273252</v>
      </c>
      <c r="N609" s="96">
        <f t="shared" si="282"/>
        <v>3.2826031819869428</v>
      </c>
      <c r="O609" s="96">
        <f t="shared" si="274"/>
        <v>-0.78649999999999975</v>
      </c>
      <c r="P609" s="104">
        <f t="shared" si="275"/>
        <v>0</v>
      </c>
      <c r="Q609" s="103">
        <f t="shared" si="267"/>
        <v>-45</v>
      </c>
      <c r="R609" s="96">
        <f t="shared" si="268"/>
        <v>0</v>
      </c>
      <c r="S609" s="124">
        <f t="shared" si="269"/>
        <v>-2.8835000000000002</v>
      </c>
      <c r="T609" s="104">
        <f t="shared" si="270"/>
        <v>652.17391304347825</v>
      </c>
      <c r="U609" s="124">
        <f t="shared" si="276"/>
        <v>45</v>
      </c>
      <c r="V609" s="96">
        <f t="shared" si="277"/>
        <v>25.5</v>
      </c>
      <c r="W609" s="124">
        <f t="shared" si="278"/>
        <v>-2.7669999999999999</v>
      </c>
      <c r="X609" s="96">
        <f t="shared" si="283"/>
        <v>2.3612051282051287</v>
      </c>
      <c r="Y609" s="34">
        <f t="shared" si="271"/>
        <v>-460.43500000000006</v>
      </c>
      <c r="Z609" s="96">
        <f t="shared" si="272"/>
        <v>40</v>
      </c>
      <c r="AA609" s="96">
        <f t="shared" si="279"/>
        <v>17</v>
      </c>
      <c r="AC609" s="104">
        <f t="shared" si="264"/>
        <v>7934.0238021708037</v>
      </c>
      <c r="AD609" s="104">
        <f t="shared" si="273"/>
        <v>-346.57285735089749</v>
      </c>
    </row>
    <row r="610" spans="1:30" x14ac:dyDescent="0.25">
      <c r="A610" s="97">
        <v>-2.5</v>
      </c>
      <c r="B610" s="125">
        <v>-1.33</v>
      </c>
      <c r="C610" s="130" t="s">
        <v>21</v>
      </c>
      <c r="D610" s="113" t="s">
        <v>1</v>
      </c>
      <c r="E610" s="100">
        <f t="shared" si="265"/>
        <v>100</v>
      </c>
      <c r="F610" s="101" t="s">
        <v>20</v>
      </c>
      <c r="G610" s="119">
        <v>1</v>
      </c>
      <c r="H610" s="115">
        <f t="shared" si="281"/>
        <v>0.42735042735042739</v>
      </c>
      <c r="I610" s="119">
        <f t="shared" si="260"/>
        <v>-0.11407499999999998</v>
      </c>
      <c r="J610" s="115">
        <f t="shared" si="261"/>
        <v>0.14624999999999999</v>
      </c>
      <c r="K610" s="103">
        <f t="shared" si="262"/>
        <v>0.9375</v>
      </c>
      <c r="L610" s="115">
        <f t="shared" si="263"/>
        <v>0.97857813390313397</v>
      </c>
      <c r="M610" s="104">
        <f t="shared" si="266"/>
        <v>8317.9141381766385</v>
      </c>
      <c r="N610" s="96">
        <f t="shared" si="282"/>
        <v>0.78114635583693115</v>
      </c>
      <c r="O610" s="96">
        <f t="shared" si="274"/>
        <v>-1.3885000000000001</v>
      </c>
      <c r="P610" s="104">
        <f>IF(O610&lt;0,IF(O610&lt;-2.174,$AG$2,O610*(10^-3)*$AG$3*(-1)),IF(O610&gt;2.174,$AG$2*(-1),O610*(10^-3)*$AG$3*(-1)))*$AG$11</f>
        <v>0</v>
      </c>
      <c r="Q610" s="103">
        <f t="shared" si="267"/>
        <v>-45</v>
      </c>
      <c r="R610" s="96">
        <f t="shared" si="268"/>
        <v>0</v>
      </c>
      <c r="S610" s="124">
        <f t="shared" si="269"/>
        <v>-2.4415</v>
      </c>
      <c r="T610" s="104">
        <f t="shared" si="270"/>
        <v>652.17391304347825</v>
      </c>
      <c r="U610" s="124">
        <f t="shared" si="276"/>
        <v>45</v>
      </c>
      <c r="V610" s="96">
        <f t="shared" si="277"/>
        <v>25.5</v>
      </c>
      <c r="W610" s="124">
        <f t="shared" si="278"/>
        <v>-2.383</v>
      </c>
      <c r="X610" s="96">
        <f t="shared" si="283"/>
        <v>2.7452051282051286</v>
      </c>
      <c r="Y610" s="34">
        <f t="shared" si="271"/>
        <v>-535.31500000000005</v>
      </c>
      <c r="Z610" s="96">
        <f t="shared" si="272"/>
        <v>40</v>
      </c>
      <c r="AA610" s="96">
        <f t="shared" si="279"/>
        <v>17</v>
      </c>
      <c r="AC610" s="104">
        <f t="shared" si="264"/>
        <v>8392.273051220116</v>
      </c>
      <c r="AD610" s="104">
        <f t="shared" si="273"/>
        <v>-126.0523440415769</v>
      </c>
    </row>
    <row r="611" spans="1:30" x14ac:dyDescent="0.25">
      <c r="A611" s="106">
        <v>-2</v>
      </c>
      <c r="B611" s="126">
        <v>-2</v>
      </c>
      <c r="C611" s="131" t="s">
        <v>21</v>
      </c>
      <c r="D611" s="127" t="s">
        <v>1</v>
      </c>
      <c r="E611" s="109">
        <f t="shared" si="265"/>
        <v>100</v>
      </c>
      <c r="F611" s="110" t="s">
        <v>20</v>
      </c>
      <c r="G611" s="111">
        <v>1</v>
      </c>
      <c r="H611" s="116">
        <v>1</v>
      </c>
      <c r="I611" s="111">
        <f t="shared" si="260"/>
        <v>0</v>
      </c>
      <c r="J611" s="116">
        <f t="shared" si="261"/>
        <v>0</v>
      </c>
      <c r="K611" s="120">
        <f t="shared" si="262"/>
        <v>1</v>
      </c>
      <c r="L611" s="116">
        <f t="shared" si="263"/>
        <v>1</v>
      </c>
      <c r="M611" s="117">
        <f t="shared" si="266"/>
        <v>8500</v>
      </c>
      <c r="N611" s="106">
        <f t="shared" si="282"/>
        <v>0</v>
      </c>
      <c r="O611" s="106">
        <f t="shared" si="274"/>
        <v>-2</v>
      </c>
      <c r="P611" s="117">
        <f t="shared" si="275"/>
        <v>0</v>
      </c>
      <c r="Q611" s="120">
        <f t="shared" si="267"/>
        <v>-45</v>
      </c>
      <c r="R611" s="106">
        <f t="shared" si="268"/>
        <v>0</v>
      </c>
      <c r="S611" s="128">
        <f t="shared" si="269"/>
        <v>-2</v>
      </c>
      <c r="T611" s="117">
        <f t="shared" si="270"/>
        <v>600</v>
      </c>
      <c r="U611" s="128">
        <f t="shared" si="276"/>
        <v>45</v>
      </c>
      <c r="V611" s="106">
        <f t="shared" si="277"/>
        <v>25.5</v>
      </c>
      <c r="W611" s="128">
        <f t="shared" si="278"/>
        <v>-2</v>
      </c>
      <c r="X611" s="106">
        <f t="shared" si="283"/>
        <v>3.1282051282051286</v>
      </c>
      <c r="Y611" s="73">
        <f t="shared" si="271"/>
        <v>-610.00000000000011</v>
      </c>
      <c r="Z611" s="106">
        <f t="shared" si="272"/>
        <v>40</v>
      </c>
      <c r="AA611" s="106">
        <f t="shared" si="279"/>
        <v>17</v>
      </c>
      <c r="AC611" s="104">
        <f t="shared" si="264"/>
        <v>8447.5</v>
      </c>
      <c r="AD611" s="104">
        <f t="shared" si="273"/>
        <v>-7.7249999999999632</v>
      </c>
    </row>
  </sheetData>
  <sheetProtection sheet="1" objects="1" scenarios="1"/>
  <mergeCells count="16">
    <mergeCell ref="C316:F316"/>
    <mergeCell ref="C13:F13"/>
    <mergeCell ref="M11:N11"/>
    <mergeCell ref="AC1:AD1"/>
    <mergeCell ref="C3:F3"/>
    <mergeCell ref="M1:N1"/>
    <mergeCell ref="O1:R1"/>
    <mergeCell ref="S1:V1"/>
    <mergeCell ref="O11:R11"/>
    <mergeCell ref="S11:V11"/>
    <mergeCell ref="W11:AA11"/>
    <mergeCell ref="W314:AA314"/>
    <mergeCell ref="W1:AA1"/>
    <mergeCell ref="M314:N314"/>
    <mergeCell ref="O314:R314"/>
    <mergeCell ref="S314:V3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Eingabe</vt:lpstr>
      <vt:lpstr>Material</vt:lpstr>
      <vt:lpstr>Interaktionsdiagramm</vt:lpstr>
      <vt:lpstr>Eingabe!Druckbereich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Lachmann, Robert</dc:creator>
  <cp:lastModifiedBy>Robert</cp:lastModifiedBy>
  <cp:lastPrinted>2022-04-24T17:30:25Z</cp:lastPrinted>
  <dcterms:created xsi:type="dcterms:W3CDTF">2019-12-03T17:25:48Z</dcterms:created>
  <dcterms:modified xsi:type="dcterms:W3CDTF">2022-04-24T17:51:10Z</dcterms:modified>
</cp:coreProperties>
</file>